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C:\Users\tuomo_holopainen\Documents\Standartointi\Exceliversioita\"/>
    </mc:Choice>
  </mc:AlternateContent>
  <xr:revisionPtr revIDLastSave="0" documentId="13_ncr:1_{2485E6EE-7EA1-46A5-9DA9-4E62B5949D57}" xr6:coauthVersionLast="47" xr6:coauthVersionMax="47" xr10:uidLastSave="{00000000-0000-0000-0000-000000000000}"/>
  <bookViews>
    <workbookView xWindow="-28920" yWindow="-120" windowWidth="29040" windowHeight="15840" xr2:uid="{00000000-000D-0000-FFFF-FFFF00000000}"/>
  </bookViews>
  <sheets>
    <sheet name="PÄIVITYSTIEDOT" sheetId="2" r:id="rId1"/>
    <sheet name="SANOMAKUVAUKSET JA -RAKENTEET" sheetId="3" r:id="rId2"/>
    <sheet name="KOODISTOT" sheetId="1" r:id="rId3"/>
    <sheet name="YHDISTEKOODISTOT" sheetId="4" r:id="rId4"/>
    <sheet name="TIETOKANTAKUVAUS" sheetId="5" r:id="rId5"/>
    <sheet name="KÄYTTÖTAPAUKSET + TIETOSISÄLLÖT" sheetId="10" r:id="rId6"/>
    <sheet name="SKEEMAPAKETIT JA SANOMAT" sheetId="12" r:id="rId7"/>
  </sheets>
  <definedNames>
    <definedName name="_xlnm._FilterDatabase" localSheetId="2" hidden="1">KOODISTOT!$H$1:$H$6866</definedName>
    <definedName name="_xlnm._FilterDatabase" localSheetId="5" hidden="1">'KÄYTTÖTAPAUKSET + TIETOSISÄLLÖT'!$A$5:$BQ$457</definedName>
    <definedName name="_xlnm._FilterDatabase" localSheetId="4" hidden="1">TIETOKANTAKUVAUS!$A$1:$J$767</definedName>
    <definedName name="Excel_BuiltIn__FilterDatabase">#REF!</definedName>
    <definedName name="Excel_BuiltIn__FilterDatabase_1">#REF!</definedName>
    <definedName name="Excel_BuiltIn_Print_Area_1">#REF!</definedName>
    <definedName name="OriginalFeatureCodeType">KOODISTOT!$B$2:$B$3155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0" i="4" l="1"/>
  <c r="C39" i="4"/>
  <c r="C38" i="4" l="1"/>
  <c r="C37" i="4"/>
  <c r="C36" i="4"/>
  <c r="C34" i="4"/>
  <c r="C10" i="4" l="1"/>
  <c r="C2" i="4"/>
  <c r="C3" i="4"/>
  <c r="C4" i="4"/>
  <c r="C5" i="4"/>
  <c r="C6" i="4"/>
  <c r="C7" i="4"/>
  <c r="C8" i="4"/>
  <c r="C9" i="4"/>
  <c r="C11" i="4"/>
  <c r="C12" i="4"/>
  <c r="C13" i="4"/>
  <c r="C14" i="4"/>
  <c r="C15" i="4"/>
  <c r="C16" i="4"/>
  <c r="C17" i="4"/>
  <c r="C18" i="4"/>
  <c r="C19" i="4"/>
  <c r="C20" i="4"/>
  <c r="C21" i="4"/>
  <c r="C22" i="4"/>
  <c r="C23" i="4"/>
  <c r="C24" i="4"/>
  <c r="C25" i="4"/>
  <c r="C26" i="4"/>
  <c r="C27" i="4"/>
  <c r="C28" i="4"/>
  <c r="C29" i="4"/>
  <c r="C30" i="4"/>
  <c r="C31" i="4"/>
  <c r="C32" i="4"/>
  <c r="C33" i="4"/>
  <c r="C35" i="4"/>
  <c r="J179" i="5" l="1"/>
  <c r="J178" i="5"/>
  <c r="J177" i="5"/>
  <c r="J176" i="5"/>
  <c r="J170" i="5"/>
  <c r="J162" i="5"/>
  <c r="J161" i="5"/>
  <c r="J148" i="5"/>
  <c r="J147" i="5"/>
  <c r="J146" i="5"/>
  <c r="J138" i="5"/>
  <c r="J137" i="5"/>
  <c r="J135" i="5"/>
  <c r="J113" i="5"/>
  <c r="J97" i="5"/>
  <c r="J96" i="5"/>
  <c r="J88" i="5"/>
  <c r="J80" i="5"/>
  <c r="J79" i="5"/>
  <c r="J67" i="5"/>
  <c r="J66" i="5"/>
  <c r="J65" i="5"/>
  <c r="J64" i="5"/>
  <c r="J61" i="5"/>
  <c r="J60" i="5"/>
  <c r="J59" i="5"/>
  <c r="J58" i="5"/>
  <c r="J57" i="5"/>
  <c r="J37" i="5"/>
  <c r="J25" i="5"/>
  <c r="K1541" i="3" l="1"/>
  <c r="K1550" i="3"/>
  <c r="K1673" i="3"/>
  <c r="K1945" i="3"/>
  <c r="K1579" i="3"/>
  <c r="K1595" i="3"/>
  <c r="K1571" i="3"/>
  <c r="K1474" i="3"/>
  <c r="K1440" i="3"/>
  <c r="K1418" i="3"/>
  <c r="K1760" i="3"/>
  <c r="K1759" i="3"/>
  <c r="K1735" i="3"/>
  <c r="K1734" i="3"/>
  <c r="K1725" i="3"/>
  <c r="K1703" i="3"/>
  <c r="K1701" i="3"/>
  <c r="K1700" i="3"/>
  <c r="K1699" i="3"/>
  <c r="K1698" i="3"/>
  <c r="K1697" i="3"/>
  <c r="K1694" i="3"/>
  <c r="K1693" i="3"/>
  <c r="K1692" i="3"/>
  <c r="K1691" i="3"/>
  <c r="K1690" i="3"/>
  <c r="K1645" i="3"/>
  <c r="K1489" i="3"/>
  <c r="K1914" i="3"/>
  <c r="K1888" i="3"/>
  <c r="K1844" i="3"/>
  <c r="K1686" i="3"/>
  <c r="K1765" i="3"/>
  <c r="K1757" i="3"/>
  <c r="K1731" i="3"/>
  <c r="K1397" i="3"/>
  <c r="K1405" i="3"/>
  <c r="K1968" i="3" l="1"/>
  <c r="K1582" i="3"/>
  <c r="K1559" i="3"/>
  <c r="K1498" i="3"/>
  <c r="K1461" i="3"/>
  <c r="K1427" i="3"/>
  <c r="K1384" i="3"/>
  <c r="K1359" i="3" l="1"/>
  <c r="K1316" i="3"/>
  <c r="K1315" i="3"/>
  <c r="K1314" i="3"/>
  <c r="K1312" i="3"/>
  <c r="K1306" i="3"/>
  <c r="K1302" i="3"/>
  <c r="K1301" i="3"/>
  <c r="K1298" i="3"/>
  <c r="K1297" i="3"/>
  <c r="K1289" i="3"/>
  <c r="K1288" i="3"/>
  <c r="K1287" i="3"/>
  <c r="K1285" i="3"/>
  <c r="K1278" i="3"/>
  <c r="K1273" i="3"/>
  <c r="K1272" i="3"/>
  <c r="K1270" i="3"/>
  <c r="K1264" i="3"/>
  <c r="K1262" i="3"/>
  <c r="K1247" i="3"/>
  <c r="K1245" i="3"/>
  <c r="K1243" i="3"/>
  <c r="K1241" i="3"/>
  <c r="K1237" i="3"/>
  <c r="K1236" i="3"/>
  <c r="K1207" i="3"/>
  <c r="K1206" i="3"/>
  <c r="K1203" i="3"/>
  <c r="K1191" i="3"/>
  <c r="K1190" i="3"/>
  <c r="K1189" i="3"/>
  <c r="K1185" i="3"/>
  <c r="K1181" i="3"/>
  <c r="K1180" i="3"/>
  <c r="K1178" i="3"/>
  <c r="K1162" i="3"/>
  <c r="K1157" i="3"/>
  <c r="K1156" i="3"/>
  <c r="K1154" i="3"/>
  <c r="K1149" i="3"/>
  <c r="K1132" i="3"/>
  <c r="K1131" i="3"/>
  <c r="K1128" i="3"/>
  <c r="K1121" i="3"/>
  <c r="K1099" i="3"/>
  <c r="K1097" i="3"/>
  <c r="K1096" i="3"/>
  <c r="K1095" i="3"/>
  <c r="K1094" i="3"/>
  <c r="K1093" i="3"/>
  <c r="K1090" i="3"/>
  <c r="K1089" i="3"/>
  <c r="K1088" i="3"/>
  <c r="K1087" i="3"/>
  <c r="K1086" i="3"/>
  <c r="K1082" i="3"/>
  <c r="K1069" i="3"/>
  <c r="K1061" i="3"/>
  <c r="K1058" i="3"/>
  <c r="K1055" i="3"/>
  <c r="K1050" i="3"/>
  <c r="K1047" i="3"/>
  <c r="K1043" i="3"/>
  <c r="K1042" i="3"/>
  <c r="K1041" i="3"/>
  <c r="K1038" i="3"/>
  <c r="K1035" i="3"/>
  <c r="K1033" i="3"/>
  <c r="K1031" i="3"/>
  <c r="K1029" i="3"/>
  <c r="K1013" i="3"/>
  <c r="K997" i="3"/>
  <c r="K990" i="3"/>
  <c r="K977" i="3"/>
  <c r="K974" i="3"/>
  <c r="K973" i="3"/>
  <c r="K966" i="3"/>
  <c r="K953" i="3"/>
  <c r="K950" i="3"/>
  <c r="K942" i="3"/>
  <c r="K941" i="3"/>
  <c r="K940" i="3"/>
  <c r="K938" i="3"/>
  <c r="K936" i="3"/>
  <c r="K935" i="3"/>
  <c r="K934" i="3"/>
  <c r="K924" i="3"/>
  <c r="K911" i="3"/>
  <c r="K903" i="3"/>
  <c r="K890" i="3"/>
  <c r="K887" i="3"/>
  <c r="K886" i="3"/>
  <c r="K884" i="3"/>
  <c r="K878" i="3"/>
  <c r="K865" i="3"/>
  <c r="K322" i="3" l="1"/>
  <c r="K321" i="3"/>
  <c r="K320" i="3"/>
  <c r="K319" i="3"/>
  <c r="K221" i="3"/>
  <c r="K219" i="3"/>
  <c r="K98" i="3"/>
  <c r="K68" i="3"/>
  <c r="K212" i="3"/>
  <c r="K66" i="3"/>
  <c r="K58" i="3"/>
  <c r="K57" i="3"/>
  <c r="K31" i="3" l="1"/>
  <c r="K20" i="3"/>
  <c r="K762" i="3" l="1"/>
  <c r="K533" i="3"/>
  <c r="K303" i="3"/>
  <c r="K249" i="3"/>
  <c r="K344" i="3" l="1"/>
  <c r="K343" i="3"/>
  <c r="K50" i="3" l="1"/>
  <c r="K48" i="3"/>
  <c r="K53" i="3"/>
  <c r="K59" i="3"/>
  <c r="K60" i="3"/>
  <c r="K61" i="3"/>
  <c r="K64" i="3"/>
  <c r="K65" i="3"/>
  <c r="K67" i="3"/>
  <c r="K70" i="3"/>
  <c r="K74" i="3"/>
  <c r="K848" i="3"/>
  <c r="K805" i="3"/>
  <c r="K804" i="3"/>
  <c r="K803" i="3"/>
  <c r="K801" i="3"/>
  <c r="K795" i="3"/>
  <c r="K791" i="3"/>
  <c r="K790" i="3"/>
  <c r="K787" i="3"/>
  <c r="K786" i="3"/>
  <c r="K778" i="3"/>
  <c r="K777" i="3"/>
  <c r="K776" i="3"/>
  <c r="K774" i="3"/>
  <c r="K767" i="3"/>
  <c r="K761" i="3"/>
  <c r="K759" i="3"/>
  <c r="K753" i="3"/>
  <c r="K751" i="3"/>
  <c r="K736" i="3"/>
  <c r="K734" i="3"/>
  <c r="K732" i="3"/>
  <c r="K730" i="3"/>
  <c r="K726" i="3"/>
  <c r="K725" i="3"/>
  <c r="K696" i="3"/>
  <c r="K695" i="3"/>
  <c r="K692" i="3"/>
  <c r="K680" i="3"/>
  <c r="K679" i="3"/>
  <c r="K678" i="3"/>
  <c r="K674" i="3"/>
  <c r="K670" i="3"/>
  <c r="K669" i="3"/>
  <c r="K667" i="3"/>
  <c r="K651" i="3"/>
  <c r="K646" i="3"/>
  <c r="K645" i="3"/>
  <c r="K643" i="3"/>
  <c r="K638" i="3"/>
  <c r="K621" i="3"/>
  <c r="K620" i="3"/>
  <c r="K617" i="3"/>
  <c r="K611" i="3"/>
  <c r="K589" i="3"/>
  <c r="K585" i="3"/>
  <c r="K587" i="3"/>
  <c r="K586" i="3"/>
  <c r="K584" i="3"/>
  <c r="K583" i="3"/>
  <c r="K580" i="3"/>
  <c r="K579" i="3"/>
  <c r="K578" i="3"/>
  <c r="K577" i="3"/>
  <c r="K576" i="3"/>
  <c r="K572" i="3"/>
  <c r="K559" i="3"/>
  <c r="K551" i="3"/>
  <c r="K548" i="3"/>
  <c r="K545" i="3"/>
  <c r="K540" i="3"/>
  <c r="K537" i="3"/>
  <c r="K532" i="3"/>
  <c r="K531" i="3"/>
  <c r="K528" i="3"/>
  <c r="K525" i="3"/>
  <c r="K523" i="3"/>
  <c r="K521" i="3"/>
  <c r="K519" i="3"/>
  <c r="K503" i="3"/>
  <c r="K487" i="3"/>
  <c r="K480" i="3"/>
  <c r="K467" i="3"/>
  <c r="K464" i="3"/>
  <c r="K463" i="3"/>
  <c r="K456" i="3"/>
  <c r="K443" i="3"/>
  <c r="K440" i="3"/>
  <c r="K432" i="3"/>
  <c r="K431" i="3"/>
  <c r="K430" i="3"/>
  <c r="K428" i="3"/>
  <c r="K426" i="3"/>
  <c r="K425" i="3"/>
  <c r="K424" i="3"/>
  <c r="K414" i="3"/>
  <c r="K401" i="3"/>
  <c r="K393" i="3"/>
  <c r="K380" i="3"/>
  <c r="K377" i="3"/>
  <c r="K376" i="3"/>
  <c r="K374" i="3"/>
  <c r="K368" i="3"/>
  <c r="K355" i="3"/>
  <c r="K333" i="3"/>
  <c r="K313" i="3"/>
  <c r="K317" i="3"/>
  <c r="K308" i="3"/>
  <c r="K302" i="3"/>
  <c r="K300" i="3"/>
  <c r="K294" i="3"/>
  <c r="K292" i="3"/>
  <c r="K277" i="3"/>
  <c r="K275" i="3"/>
  <c r="K273" i="3"/>
  <c r="K271" i="3"/>
  <c r="K267" i="3"/>
  <c r="K266" i="3"/>
  <c r="K259" i="3"/>
  <c r="K254" i="3"/>
  <c r="K248" i="3"/>
  <c r="K246" i="3"/>
  <c r="K240" i="3"/>
  <c r="K238" i="3"/>
  <c r="K223" i="3"/>
  <c r="K217" i="3"/>
  <c r="K213" i="3"/>
  <c r="K181" i="3"/>
  <c r="K182" i="3"/>
  <c r="K178" i="3"/>
  <c r="K166" i="3"/>
  <c r="K165" i="3"/>
  <c r="K164" i="3"/>
  <c r="K160" i="3"/>
  <c r="K156" i="3"/>
  <c r="K155" i="3"/>
  <c r="K153" i="3"/>
  <c r="K129" i="3"/>
  <c r="K131" i="3"/>
  <c r="K132" i="3"/>
  <c r="K137" i="3"/>
  <c r="K124" i="3"/>
  <c r="K107" i="3"/>
  <c r="K106" i="3"/>
  <c r="K103" i="3"/>
</calcChain>
</file>

<file path=xl/sharedStrings.xml><?xml version="1.0" encoding="utf-8"?>
<sst xmlns="http://schemas.openxmlformats.org/spreadsheetml/2006/main" count="66445" uniqueCount="23422">
  <si>
    <t>OriginalFeatureCodeType</t>
  </si>
  <si>
    <t>Erityispiirteen koodi (mm. monimuotoisuuskoodi).</t>
  </si>
  <si>
    <t>Erikoismetsä</t>
  </si>
  <si>
    <t>Specialbestånd</t>
  </si>
  <si>
    <t>Special forest</t>
  </si>
  <si>
    <t>Joulukuusiviljelmä</t>
  </si>
  <si>
    <t>Julgransodling</t>
  </si>
  <si>
    <t>Cristmas tree plantation</t>
  </si>
  <si>
    <t>Plusmetsä</t>
  </si>
  <si>
    <t>Frötäktsbestånd</t>
  </si>
  <si>
    <t>Supreme seedpicking forest</t>
  </si>
  <si>
    <t>M Maa- ja metsätalousvaltainen alue</t>
  </si>
  <si>
    <t>M Jord- och skogsbruksområde</t>
  </si>
  <si>
    <t>M agriculture and forests area</t>
  </si>
  <si>
    <t>MU Maa- ja metsätalousvalt. alue, jolla on erityistä ulkoilun ohjaamistarvetta</t>
  </si>
  <si>
    <t>MU Jord- och skogsbruksomr. med särs. styrningsbehov av rekreationsanv.</t>
  </si>
  <si>
    <t>MU agriculture and forests area, special outdoor recreation direction needeed</t>
  </si>
  <si>
    <t>MY Maa- ja metsätalousvalt. alue, jolla on erityisiä ympäristöarvoja</t>
  </si>
  <si>
    <t>MY Jord- och skogsbruksområde med särkskilda miljövärden</t>
  </si>
  <si>
    <t>MY agriculture and forests area, with special environmental values</t>
  </si>
  <si>
    <t>MT Maatalousalue</t>
  </si>
  <si>
    <t>MT Jordbruksområde</t>
  </si>
  <si>
    <t>MT agricultural area</t>
  </si>
  <si>
    <t>MA Maisemallisesti arvokas peltoalue</t>
  </si>
  <si>
    <t>MA Landskapsmässigt värdefullt odlingslandskap</t>
  </si>
  <si>
    <t>MA arable land with valuable landskape</t>
  </si>
  <si>
    <t>V Virkistysalue</t>
  </si>
  <si>
    <t>V Rekreationsområde</t>
  </si>
  <si>
    <t>V recreation area</t>
  </si>
  <si>
    <t>VL Lähivirkistysalue</t>
  </si>
  <si>
    <t>VL Område för närrekreation</t>
  </si>
  <si>
    <t>VU Urheilu- ja virkistyspalvelujen alue</t>
  </si>
  <si>
    <t>VU Område för rekreations- och idrottstjänster</t>
  </si>
  <si>
    <t>VU area with sports and recreational services</t>
  </si>
  <si>
    <t>VR Retkeily- ja ulkoilualue</t>
  </si>
  <si>
    <t>VR Friluftsområde</t>
  </si>
  <si>
    <t>VR recreation area</t>
  </si>
  <si>
    <t>EV Suojaviheralue</t>
  </si>
  <si>
    <t>EV Grönområde med skyddsfunktion</t>
  </si>
  <si>
    <t>EV protection greenspace</t>
  </si>
  <si>
    <t>S Suojelualue</t>
  </si>
  <si>
    <t>S Skyddsområde</t>
  </si>
  <si>
    <t>S protected area</t>
  </si>
  <si>
    <t>SL Luonnonsuojelualue</t>
  </si>
  <si>
    <t>SL Naturskyddsområde</t>
  </si>
  <si>
    <t>SL nature reserve</t>
  </si>
  <si>
    <t>SM Muinaismuistoalue</t>
  </si>
  <si>
    <t>SM Fornlämningsområde</t>
  </si>
  <si>
    <t>SM area of archaelogical remains</t>
  </si>
  <si>
    <t>SR Rakennuslainsäädännön nojalla suojeltava alue</t>
  </si>
  <si>
    <t>SR Område som skyddas med stöd av byggnadslagstiftningen</t>
  </si>
  <si>
    <t>SR area protected by Building Act</t>
  </si>
  <si>
    <t>SRS Rakennussuojelulain nojalla suojeltu alue</t>
  </si>
  <si>
    <t>SRS Skyddsområde med stöd av byggnadslagstiftningen</t>
  </si>
  <si>
    <t>SRS area protected by Building Protection Act</t>
  </si>
  <si>
    <t>Lakimetsäalue</t>
  </si>
  <si>
    <t>Skog i höjdläge</t>
  </si>
  <si>
    <t>Peak forest area</t>
  </si>
  <si>
    <t>Detaljikaava</t>
  </si>
  <si>
    <t>Detaljplan</t>
  </si>
  <si>
    <t>detailed land use plan</t>
  </si>
  <si>
    <t>Yleiskaava, hyväksytty</t>
  </si>
  <si>
    <t>Generalplan, godkänd</t>
  </si>
  <si>
    <t>Agreed comprehensive land use plan</t>
  </si>
  <si>
    <t>Yleiskaava, laadinnassa</t>
  </si>
  <si>
    <t>Generalplan, uppgörs</t>
  </si>
  <si>
    <t>Comprehensive land use plan under preparation</t>
  </si>
  <si>
    <t>Linjanvarsimetsä</t>
  </si>
  <si>
    <t>Bestånd vid linje</t>
  </si>
  <si>
    <t>line side forest</t>
  </si>
  <si>
    <t>Maa-ainesten ottopaikka</t>
  </si>
  <si>
    <t>Marktäkt</t>
  </si>
  <si>
    <t>soil material pit</t>
  </si>
  <si>
    <t>Savikuoppa</t>
  </si>
  <si>
    <t>Lertag</t>
  </si>
  <si>
    <t>clay pit</t>
  </si>
  <si>
    <t>Sorakuoppa</t>
  </si>
  <si>
    <t>Grustag</t>
  </si>
  <si>
    <t>gravel pit</t>
  </si>
  <si>
    <t>Turvesuo</t>
  </si>
  <si>
    <t>Torvtäkt</t>
  </si>
  <si>
    <t>peat bog, peatery</t>
  </si>
  <si>
    <t>Entinen maa-ainesten ottopaikka</t>
  </si>
  <si>
    <t>Tidigare marktäktområde</t>
  </si>
  <si>
    <t>former gravel pit</t>
  </si>
  <si>
    <t>Pohjavesialue</t>
  </si>
  <si>
    <t>Grundvattenområde</t>
  </si>
  <si>
    <t>groudwater area</t>
  </si>
  <si>
    <t>Puistometsä</t>
  </si>
  <si>
    <t>Parkskog</t>
  </si>
  <si>
    <t>park forest</t>
  </si>
  <si>
    <t>Riistanhoitoalue</t>
  </si>
  <si>
    <t>Viltvårdsområde</t>
  </si>
  <si>
    <t>gamekeeping area</t>
  </si>
  <si>
    <t>Suojametsäalue</t>
  </si>
  <si>
    <t>Skyddsskogsområde</t>
  </si>
  <si>
    <t>protection forest area</t>
  </si>
  <si>
    <t>Suojapuusto</t>
  </si>
  <si>
    <t>Skyddande bestånd</t>
  </si>
  <si>
    <t>shelter trees</t>
  </si>
  <si>
    <t>Ympäristötuki</t>
  </si>
  <si>
    <t>Miljöstöd</t>
  </si>
  <si>
    <t>environmental subsidy</t>
  </si>
  <si>
    <t>Luonnonarvokauppa</t>
  </si>
  <si>
    <t>Handel med naturvärden</t>
  </si>
  <si>
    <t>nature value trade</t>
  </si>
  <si>
    <t>Yhteistoimintaverkosto/ympäristötuki</t>
  </si>
  <si>
    <t>Samarbetsnät/miljöstöd</t>
  </si>
  <si>
    <t>cooperation net/environmental subsidy</t>
  </si>
  <si>
    <t>Yhteistoimintaverkosto/luonnonarvokauppa</t>
  </si>
  <si>
    <t>Samarbetsnät/handel med naturvärden</t>
  </si>
  <si>
    <t>cooperation net/nature value trade</t>
  </si>
  <si>
    <t>Mahdollisesti METSO-ohjelmaan soveltuva kohde</t>
  </si>
  <si>
    <t>Objekt som kan lämpa sig för METSO-handlingsprogrammet</t>
  </si>
  <si>
    <t>Possibly METSO-program target</t>
  </si>
  <si>
    <t>Luonnonhoitokohde</t>
  </si>
  <si>
    <t>Naturvårdsobjekt</t>
  </si>
  <si>
    <t>Nature caring target</t>
  </si>
  <si>
    <t>Inventoitu alue</t>
  </si>
  <si>
    <t>Inventerat område</t>
  </si>
  <si>
    <t>Invented area</t>
  </si>
  <si>
    <t>Suojeluohjelma-alue</t>
  </si>
  <si>
    <t>Område som ingår i skyddsprogram</t>
  </si>
  <si>
    <t>Protection program area</t>
  </si>
  <si>
    <t>Luonnonsuojelualue</t>
  </si>
  <si>
    <t>Naturskyddsområde</t>
  </si>
  <si>
    <t>Nature reserve</t>
  </si>
  <si>
    <t>Natura 2000</t>
  </si>
  <si>
    <t>Perintömetsä</t>
  </si>
  <si>
    <t>Hemskog</t>
  </si>
  <si>
    <t>inheritance forest</t>
  </si>
  <si>
    <t>Talousmetsä</t>
  </si>
  <si>
    <t>Ekonomiskog</t>
  </si>
  <si>
    <t>commercial forest</t>
  </si>
  <si>
    <t>Retkeilymetsä</t>
  </si>
  <si>
    <t>Strövskog</t>
  </si>
  <si>
    <t>hiking forest</t>
  </si>
  <si>
    <t>Ulkoilumetsä</t>
  </si>
  <si>
    <t>Friluftsskog</t>
  </si>
  <si>
    <t>outdoor recreation forest</t>
  </si>
  <si>
    <t>Leiriytymispaikka</t>
  </si>
  <si>
    <t>Lägerplats</t>
  </si>
  <si>
    <t>campground</t>
  </si>
  <si>
    <t>Levähdyspaikka</t>
  </si>
  <si>
    <t>Rastplats</t>
  </si>
  <si>
    <t>rest area</t>
  </si>
  <si>
    <t>Nuotiopaikka</t>
  </si>
  <si>
    <t>Eldstad</t>
  </si>
  <si>
    <t>campfire place</t>
  </si>
  <si>
    <t>Ulkoilureitti</t>
  </si>
  <si>
    <t>Friluftsled</t>
  </si>
  <si>
    <t>Tupa</t>
  </si>
  <si>
    <t>Stuga</t>
  </si>
  <si>
    <t>cottage</t>
  </si>
  <si>
    <t>Virkistysrakennusehdotus</t>
  </si>
  <si>
    <t>Förslag till byggnader för friluftsliv</t>
  </si>
  <si>
    <t>Varastopaikka</t>
  </si>
  <si>
    <t>Lagerplats</t>
  </si>
  <si>
    <t>forest depot</t>
  </si>
  <si>
    <t>Rajaus muuttunut</t>
  </si>
  <si>
    <t>Avgränsningen har ändrats</t>
  </si>
  <si>
    <t>Luonnonmuistomerkki</t>
  </si>
  <si>
    <t>Naturminnesmärke</t>
  </si>
  <si>
    <t>Suojeltu puu</t>
  </si>
  <si>
    <t>Skyddat träd</t>
  </si>
  <si>
    <t>Protected tree</t>
  </si>
  <si>
    <t>Suojeltuja puita</t>
  </si>
  <si>
    <t>Skyddade träd</t>
  </si>
  <si>
    <t>Protected trees</t>
  </si>
  <si>
    <t>Hiidenkirnu</t>
  </si>
  <si>
    <t>Jättegryta</t>
  </si>
  <si>
    <t>Siirtolohkare</t>
  </si>
  <si>
    <t>Flyttblock</t>
  </si>
  <si>
    <t>Boulder</t>
  </si>
  <si>
    <t>Muinaisjäännös (museovirasto)</t>
  </si>
  <si>
    <t>Fornlämning (Museiverket)</t>
  </si>
  <si>
    <t>archeological remain (National Board of Antiquities)</t>
  </si>
  <si>
    <t>Muinaisjäännös</t>
  </si>
  <si>
    <t>Fornlämning</t>
  </si>
  <si>
    <t>archeological remain</t>
  </si>
  <si>
    <t>Hauta/kalmisto</t>
  </si>
  <si>
    <t>Gravplats</t>
  </si>
  <si>
    <t>grave/graveyard</t>
  </si>
  <si>
    <t>Juoksuhautoja</t>
  </si>
  <si>
    <t>Löpgravar</t>
  </si>
  <si>
    <t>trenchs</t>
  </si>
  <si>
    <t>Kaskikulttuurin jäänteitä</t>
  </si>
  <si>
    <t>Spår av svedjebruk</t>
  </si>
  <si>
    <t>remains of swidden culture</t>
  </si>
  <si>
    <t>Kiviaita</t>
  </si>
  <si>
    <t>Stenmur</t>
  </si>
  <si>
    <t>stone fence</t>
  </si>
  <si>
    <t>Linnoitusrakennelmia</t>
  </si>
  <si>
    <t>Befästningsverk</t>
  </si>
  <si>
    <t>fortres</t>
  </si>
  <si>
    <t>Muinainen metsästysrakennelma</t>
  </si>
  <si>
    <t>Forntida jaktkonstruktion</t>
  </si>
  <si>
    <t>archeological hunting built structure</t>
  </si>
  <si>
    <t>Taistelupaikka</t>
  </si>
  <si>
    <t>Slagfält</t>
  </si>
  <si>
    <t>battlefield</t>
  </si>
  <si>
    <t>Tervahauta</t>
  </si>
  <si>
    <t>Tjärdal</t>
  </si>
  <si>
    <t>tar grave</t>
  </si>
  <si>
    <t>Uhrikivi</t>
  </si>
  <si>
    <t>Offersten</t>
  </si>
  <si>
    <t>sacrificial stone</t>
  </si>
  <si>
    <t>Vanha asuinalue</t>
  </si>
  <si>
    <t>Gammalt bosättningsområde</t>
  </si>
  <si>
    <t>old residential area</t>
  </si>
  <si>
    <t>Hakamaa</t>
  </si>
  <si>
    <t>Hagmark</t>
  </si>
  <si>
    <t>wooded pasture</t>
  </si>
  <si>
    <t>Jokivarsilaidun</t>
  </si>
  <si>
    <t>Strandbete</t>
  </si>
  <si>
    <t>river side pasture</t>
  </si>
  <si>
    <t>Keto</t>
  </si>
  <si>
    <t>Torr äng</t>
  </si>
  <si>
    <t>dry meadow</t>
  </si>
  <si>
    <t>Kulttuuriympäristö</t>
  </si>
  <si>
    <t>Kulturmiljö</t>
  </si>
  <si>
    <t>culture environment</t>
  </si>
  <si>
    <t>Laidunmaa</t>
  </si>
  <si>
    <t>Betesmark</t>
  </si>
  <si>
    <t>pasture land</t>
  </si>
  <si>
    <t>Niitty/Lehdesniitty</t>
  </si>
  <si>
    <t>Äng/Löväng</t>
  </si>
  <si>
    <t>meadow/wooded meadow</t>
  </si>
  <si>
    <t>Nummi</t>
  </si>
  <si>
    <t>Hed</t>
  </si>
  <si>
    <t>heathland</t>
  </si>
  <si>
    <t>Peltoheitto</t>
  </si>
  <si>
    <t>Övergiven åker</t>
  </si>
  <si>
    <t>extra field</t>
  </si>
  <si>
    <t>Piha-alue</t>
  </si>
  <si>
    <t>Gårdsplan</t>
  </si>
  <si>
    <t>yard area</t>
  </si>
  <si>
    <t>Vanha havu- tai sekametsä</t>
  </si>
  <si>
    <t>Gammal barr- eller blandskog</t>
  </si>
  <si>
    <t>Old coniferous or mixed forest</t>
  </si>
  <si>
    <t>Erämaametsä</t>
  </si>
  <si>
    <t>Ödemarksskog</t>
  </si>
  <si>
    <t>wilderness area</t>
  </si>
  <si>
    <t>Jalopuumetsä</t>
  </si>
  <si>
    <t>Ädellövskog</t>
  </si>
  <si>
    <t>Kolopuita</t>
  </si>
  <si>
    <t>Hålträdsskog</t>
  </si>
  <si>
    <t>trees which has holes created by birds.</t>
  </si>
  <si>
    <t>Vanha lehtimetsä/Kaskimetsä</t>
  </si>
  <si>
    <t>Gammal lövskog/Efter svedjebruk uppkommen skog</t>
  </si>
  <si>
    <t>Old deciduous tree or swidden forest</t>
  </si>
  <si>
    <t>Luonnonsuojelullisesti arvokas vanha metsä</t>
  </si>
  <si>
    <t>Ur naturskyddssynpunkt värdefull gammal skog</t>
  </si>
  <si>
    <t>Ennallistettava suo</t>
  </si>
  <si>
    <t>Torvmark vars dikessystem fylls igen</t>
  </si>
  <si>
    <t>Ennallistettu suo</t>
  </si>
  <si>
    <t>Torvmark vars dikessystem har fyllts igen</t>
  </si>
  <si>
    <t>Harju</t>
  </si>
  <si>
    <t>Ås</t>
  </si>
  <si>
    <t>ridge</t>
  </si>
  <si>
    <t>Suppa</t>
  </si>
  <si>
    <t>Dödisgrop</t>
  </si>
  <si>
    <t>Paisterinne</t>
  </si>
  <si>
    <t>Solexponerad åssluttning</t>
  </si>
  <si>
    <t>Jyrkänne</t>
  </si>
  <si>
    <t>Stup</t>
  </si>
  <si>
    <t>cliff</t>
  </si>
  <si>
    <t>Raviini</t>
  </si>
  <si>
    <t>Ravin</t>
  </si>
  <si>
    <t>Rotko/Kuru</t>
  </si>
  <si>
    <t>Klyfta</t>
  </si>
  <si>
    <t>Kallio</t>
  </si>
  <si>
    <t>Berg i dagen</t>
  </si>
  <si>
    <t>Rock</t>
  </si>
  <si>
    <t>Ravinteisten kivilajien kallio</t>
  </si>
  <si>
    <t>Berg av näringsrika stenarter</t>
  </si>
  <si>
    <t>rock of nutritious species</t>
  </si>
  <si>
    <t>Kallioalueita</t>
  </si>
  <si>
    <t>Bergsområden</t>
  </si>
  <si>
    <t>rocky areas</t>
  </si>
  <si>
    <t>Kalliojyrkänne</t>
  </si>
  <si>
    <t>Bergsbrant</t>
  </si>
  <si>
    <t>Lohkare/lohkareita</t>
  </si>
  <si>
    <t>Block</t>
  </si>
  <si>
    <t>block/blocks</t>
  </si>
  <si>
    <t>Louhikko/kivikko</t>
  </si>
  <si>
    <t>Blockfält</t>
  </si>
  <si>
    <t>Luola</t>
  </si>
  <si>
    <t>Grotta</t>
  </si>
  <si>
    <t>cave</t>
  </si>
  <si>
    <t>Muinaisranta</t>
  </si>
  <si>
    <t>Fornstrand</t>
  </si>
  <si>
    <t>anciet bank</t>
  </si>
  <si>
    <t>Pieniä kallioalueita</t>
  </si>
  <si>
    <t>Små bergsområden</t>
  </si>
  <si>
    <t>small rocky areas</t>
  </si>
  <si>
    <t>Pirunpelto</t>
  </si>
  <si>
    <t>Stenåker</t>
  </si>
  <si>
    <t>outcrop</t>
  </si>
  <si>
    <t>Tippuvakallio</t>
  </si>
  <si>
    <t>Översilningsberg</t>
  </si>
  <si>
    <t>dripstone</t>
  </si>
  <si>
    <t>Hietikko</t>
  </si>
  <si>
    <t>Sandfält</t>
  </si>
  <si>
    <t>sand</t>
  </si>
  <si>
    <t>Kivinen suo</t>
  </si>
  <si>
    <t>Stenigt kärr</t>
  </si>
  <si>
    <t>stony swamp</t>
  </si>
  <si>
    <t>Kuiva lehto</t>
  </si>
  <si>
    <t>Torr lund</t>
  </si>
  <si>
    <t>Tuore lehto</t>
  </si>
  <si>
    <t>Frisk lund</t>
  </si>
  <si>
    <t>Kostea lehto</t>
  </si>
  <si>
    <t>Fuktig lund</t>
  </si>
  <si>
    <t>Pähkinäpensaslehto</t>
  </si>
  <si>
    <t>Hassellund</t>
  </si>
  <si>
    <t>hazel grove</t>
  </si>
  <si>
    <t>Korpi</t>
  </si>
  <si>
    <t>Kärr</t>
  </si>
  <si>
    <t>Räme</t>
  </si>
  <si>
    <t>Myr</t>
  </si>
  <si>
    <t>Neva</t>
  </si>
  <si>
    <t>Mosse</t>
  </si>
  <si>
    <t>Letto</t>
  </si>
  <si>
    <t>Brunmosse</t>
  </si>
  <si>
    <t>Rehevä korpi</t>
  </si>
  <si>
    <t>Bördigt kärr</t>
  </si>
  <si>
    <t>Ruohoinen suo</t>
  </si>
  <si>
    <t>Örtrik torvmark</t>
  </si>
  <si>
    <t>Herbrich peatland</t>
  </si>
  <si>
    <t>Maankohoamisrannikko</t>
  </si>
  <si>
    <t>Landhöjningskust</t>
  </si>
  <si>
    <t>Metsäpaloalue tai sitä vastaava kuloalue</t>
  </si>
  <si>
    <t>Skogsbrandområde eller motsvarande brandområde</t>
  </si>
  <si>
    <t>Aikaisemman puusukupolven puita</t>
  </si>
  <si>
    <t>Träd från tidigare trädgeneration</t>
  </si>
  <si>
    <t>trees of previous generation</t>
  </si>
  <si>
    <t>Kulorefugio</t>
  </si>
  <si>
    <t>Brandrefugium</t>
  </si>
  <si>
    <t>forest fire refugium</t>
  </si>
  <si>
    <t>Palokoropuita</t>
  </si>
  <si>
    <t>Träd med brandlyror</t>
  </si>
  <si>
    <t>trees with fire wound</t>
  </si>
  <si>
    <t>Metsäsaareke</t>
  </si>
  <si>
    <t>Skogsholme</t>
  </si>
  <si>
    <t>Pienialainen suo</t>
  </si>
  <si>
    <t>Liten torvmark</t>
  </si>
  <si>
    <t>small peatland</t>
  </si>
  <si>
    <t>Vähäpuustoinen suo</t>
  </si>
  <si>
    <t>Trädfattig torvmark</t>
  </si>
  <si>
    <t>Pienvesi</t>
  </si>
  <si>
    <t>Mindre vattendrag</t>
  </si>
  <si>
    <t>small body of water</t>
  </si>
  <si>
    <t>Joki</t>
  </si>
  <si>
    <t>Å</t>
  </si>
  <si>
    <t>river</t>
  </si>
  <si>
    <t>Järvi</t>
  </si>
  <si>
    <t>Sjö</t>
  </si>
  <si>
    <t>lake</t>
  </si>
  <si>
    <t>Lampi</t>
  </si>
  <si>
    <t>Skogstjärn</t>
  </si>
  <si>
    <t>Lähde</t>
  </si>
  <si>
    <t>Källa</t>
  </si>
  <si>
    <t>Lähteikkö</t>
  </si>
  <si>
    <t>Källområde</t>
  </si>
  <si>
    <t>Koski</t>
  </si>
  <si>
    <t>Fors</t>
  </si>
  <si>
    <t>rapid</t>
  </si>
  <si>
    <t>Kosteikko</t>
  </si>
  <si>
    <t>Våtmark</t>
  </si>
  <si>
    <t>Puro</t>
  </si>
  <si>
    <t>Bäck</t>
  </si>
  <si>
    <t>Salapuro</t>
  </si>
  <si>
    <t>Underjordiskt vattenflöde</t>
  </si>
  <si>
    <t>Tulvaniitty/luhta</t>
  </si>
  <si>
    <t>Svämäng</t>
  </si>
  <si>
    <t>Umpeen kasvanut pienvesi</t>
  </si>
  <si>
    <t>Tillandning, upplandningsmark</t>
  </si>
  <si>
    <t>over growed small body of water</t>
  </si>
  <si>
    <t>Vesijättöalue</t>
  </si>
  <si>
    <t>Torrlagt område</t>
  </si>
  <si>
    <t>alluvial area</t>
  </si>
  <si>
    <t>Noro</t>
  </si>
  <si>
    <t>Rännil</t>
  </si>
  <si>
    <t>Tihkupinta</t>
  </si>
  <si>
    <t>Sippervattenyta</t>
  </si>
  <si>
    <t>Tulvametsä, metsäluhta</t>
  </si>
  <si>
    <t>Svämskog, lövsumpskog</t>
  </si>
  <si>
    <t>Merenranta-alue</t>
  </si>
  <si>
    <t>Havsstrandområde</t>
  </si>
  <si>
    <t>seashore area</t>
  </si>
  <si>
    <t>Vaihettumisvyöhyke</t>
  </si>
  <si>
    <t>Kantzon</t>
  </si>
  <si>
    <t>transition zone</t>
  </si>
  <si>
    <t>Reunametsä</t>
  </si>
  <si>
    <t>Kantskog</t>
  </si>
  <si>
    <t>edge forest</t>
  </si>
  <si>
    <t>Asutukseen rajoittuva metsä</t>
  </si>
  <si>
    <t>Skog som gränsar till bosättning</t>
  </si>
  <si>
    <t>forest adjacent to settlement</t>
  </si>
  <si>
    <t>Avosuohon rajoittuva metsä</t>
  </si>
  <si>
    <t>Skog som gränsar till öppen myrmark</t>
  </si>
  <si>
    <t>forest adjacent to treeles fen</t>
  </si>
  <si>
    <t>Pellonvierusmetsä</t>
  </si>
  <si>
    <t>Skog bredvid åker</t>
  </si>
  <si>
    <t>forest adjacent to field</t>
  </si>
  <si>
    <t>Rantametsä</t>
  </si>
  <si>
    <t>Strandskog</t>
  </si>
  <si>
    <t>bank forest</t>
  </si>
  <si>
    <t>Tienvarsimetsä</t>
  </si>
  <si>
    <t>Skog längs väg</t>
  </si>
  <si>
    <t>roadside forest</t>
  </si>
  <si>
    <t>Hiirenporras-isoalvejuurityyppi</t>
  </si>
  <si>
    <t>Majbräken-nordbräkentyp</t>
  </si>
  <si>
    <t>ladyfen-fern type</t>
  </si>
  <si>
    <t>Hiirenporras-käenkaalityyppi</t>
  </si>
  <si>
    <t>Majbräken-harsyratyp</t>
  </si>
  <si>
    <t>ladyfen-wood-sorrel type</t>
  </si>
  <si>
    <t>Imikkä-lehto-orvokkityyppi</t>
  </si>
  <si>
    <t>Lungört-violtyp</t>
  </si>
  <si>
    <t>lungwort-heartsease type</t>
  </si>
  <si>
    <t>Kotkansiipityyppi</t>
  </si>
  <si>
    <t>Strutbräkentyp</t>
  </si>
  <si>
    <t>ostrich fern type</t>
  </si>
  <si>
    <t>Käenkaali-lillukkatyyppi</t>
  </si>
  <si>
    <t>Harsyra-stenhallontyp</t>
  </si>
  <si>
    <t>wood-sorrel-stone bramble type</t>
  </si>
  <si>
    <t>Käenkaali-mesiangervotyyppi</t>
  </si>
  <si>
    <t>Harsyra-älggrästyp</t>
  </si>
  <si>
    <t>Wood-sorrel-meadowsweet type</t>
  </si>
  <si>
    <t>Käenkaali-oravanmarjatyyppi</t>
  </si>
  <si>
    <t>Harsyra-ekorrbärstyp</t>
  </si>
  <si>
    <t>wood-sorrel-maylilly type</t>
  </si>
  <si>
    <t>Metsäkurjenpolvi-käenkaali-lillukkatyyppi</t>
  </si>
  <si>
    <t>Skogsnäva-harsyra-stenhallontyp</t>
  </si>
  <si>
    <t>wood cranesbill-wood sorrel-stone bramble type</t>
  </si>
  <si>
    <t>Metsäkurjenpolvi-käenkaali-mesiangervotyyppi</t>
  </si>
  <si>
    <t>Skogsnäva-harsyra-älggrästyp</t>
  </si>
  <si>
    <t>wood cranesbill- wood sorrel-meadowsweet type</t>
  </si>
  <si>
    <t>Metsäkurjenpolvi-mesiangervotyyppi</t>
  </si>
  <si>
    <t>Skogsnäva-älggrästyp</t>
  </si>
  <si>
    <t>wood cranesbill-meadowsweet type</t>
  </si>
  <si>
    <t>Metsäkurjenpolvityyppi</t>
  </si>
  <si>
    <t>Skogsnävatyp</t>
  </si>
  <si>
    <t>wood cranesbill type</t>
  </si>
  <si>
    <t>Nuokkuhelmikkä-linnunhernetyyppi</t>
  </si>
  <si>
    <t>Bergsslok-vårärtstyp</t>
  </si>
  <si>
    <t>mountain melick-spring pea type</t>
  </si>
  <si>
    <t>Pohjansinivalvattityyppi</t>
  </si>
  <si>
    <t>Tortatyp</t>
  </si>
  <si>
    <t>sowthistle type</t>
  </si>
  <si>
    <t>Puna-ailakkityyppi</t>
  </si>
  <si>
    <t>Skogslysttyp</t>
  </si>
  <si>
    <t>red campion type</t>
  </si>
  <si>
    <t>Puolukka-lillukkatyyppi</t>
  </si>
  <si>
    <t>Lingon-stenhallontyp</t>
  </si>
  <si>
    <t>lingonberry-stone bramble type</t>
  </si>
  <si>
    <t>Sinivuokko-käenkaalityyppi</t>
  </si>
  <si>
    <t>Blåsippa-harsyratyp</t>
  </si>
  <si>
    <t>common hepatica-wood-sorrel type</t>
  </si>
  <si>
    <t>Ukonhattutyyppi</t>
  </si>
  <si>
    <t>Stormhattstyp</t>
  </si>
  <si>
    <t>monkshood type</t>
  </si>
  <si>
    <t>Kurjenpolvi-käenkaali-mustikkatyyppi</t>
  </si>
  <si>
    <t>Storknäbb-harsyra-blåbärstyp</t>
  </si>
  <si>
    <t>cranesbill-wood-sorrel-blueberry type</t>
  </si>
  <si>
    <t>Kurjenpolvi-mustikkatyyppi</t>
  </si>
  <si>
    <t>Storknäbb-blåbärstyp</t>
  </si>
  <si>
    <t>cranesbill-blueberry type</t>
  </si>
  <si>
    <t>Käenkaali-mustikkatyyppi</t>
  </si>
  <si>
    <t>Harsyra-blåbärstyp</t>
  </si>
  <si>
    <t>wood-sorrel-blueberry type</t>
  </si>
  <si>
    <t>Talvikkityyppi</t>
  </si>
  <si>
    <t>Pyrolatyp</t>
  </si>
  <si>
    <t>Pyrola type</t>
  </si>
  <si>
    <t>Metsälauha-mustikkatyyppi</t>
  </si>
  <si>
    <t>Kruståtel-blåbärstyp</t>
  </si>
  <si>
    <t>wavy hair-grass-blueberry type</t>
  </si>
  <si>
    <t>Mustikkatyyppi</t>
  </si>
  <si>
    <t>Blåbärstyp</t>
  </si>
  <si>
    <t>blueberry type</t>
  </si>
  <si>
    <t>Puolukka-mustikkatyyppi</t>
  </si>
  <si>
    <t>Lingon-blåbärstyp</t>
  </si>
  <si>
    <t>lingonberry-blueberry type</t>
  </si>
  <si>
    <t>Seinäsammal-mustikkatyyppi</t>
  </si>
  <si>
    <t>Tjockmossa-blåbärstyp</t>
  </si>
  <si>
    <t>Pleurozium schreberi moss-blueberry type</t>
  </si>
  <si>
    <t>Puolukkatyyppi</t>
  </si>
  <si>
    <t>Lingontyp</t>
  </si>
  <si>
    <t>lingonberry type</t>
  </si>
  <si>
    <t>Variksenmarja-mustikkatyyppi</t>
  </si>
  <si>
    <t>Kråkbär-blåbärstyp</t>
  </si>
  <si>
    <t>crowberry-blueberry type</t>
  </si>
  <si>
    <t>Variksenmarja-puolukkatyyppi</t>
  </si>
  <si>
    <t>Kråkbär-lingontyp</t>
  </si>
  <si>
    <t>crowberry-lingonberry type</t>
  </si>
  <si>
    <t>Kanervatyyppi</t>
  </si>
  <si>
    <t>Ljungtyp</t>
  </si>
  <si>
    <t>common heather type</t>
  </si>
  <si>
    <t>Mustikka-kanerva-jäkälätyyppi</t>
  </si>
  <si>
    <t>Blåbärs-ljung-lavtyp</t>
  </si>
  <si>
    <t>blueberry-common heather-lichen type</t>
  </si>
  <si>
    <t>Variksenmarja-kanervatyyppi</t>
  </si>
  <si>
    <t>Kråkbär-ljungtyp</t>
  </si>
  <si>
    <t>crowberry-common heather type</t>
  </si>
  <si>
    <t>Calluna site type</t>
  </si>
  <si>
    <t>Kangaskorpi</t>
  </si>
  <si>
    <t>Mokärr</t>
  </si>
  <si>
    <t>spruce swamp with shallow peat-layer</t>
  </si>
  <si>
    <t>Koivulettokorpi</t>
  </si>
  <si>
    <t>Björkbrunmosskärr</t>
  </si>
  <si>
    <t>fen-like birch svamp</t>
  </si>
  <si>
    <t>Lehtokorpi</t>
  </si>
  <si>
    <t>Lundkärr</t>
  </si>
  <si>
    <t>grove spruce swamp</t>
  </si>
  <si>
    <t>Mustikkakorpi</t>
  </si>
  <si>
    <t>Blåbärskärr</t>
  </si>
  <si>
    <t>blueberry spruce peatland</t>
  </si>
  <si>
    <t>Pallosarakorpi</t>
  </si>
  <si>
    <t>Klotstarrkärr</t>
  </si>
  <si>
    <t>Carex globularis spruce swamp</t>
  </si>
  <si>
    <t>Puolukkakorpi</t>
  </si>
  <si>
    <t>Lingonkärr</t>
  </si>
  <si>
    <t>vitis-idaea spruce swamp</t>
  </si>
  <si>
    <t>Ruohoinen sarakorpi</t>
  </si>
  <si>
    <t>Örtrikt starrkärr</t>
  </si>
  <si>
    <t>herbrich sedge spruce sawamp</t>
  </si>
  <si>
    <t>Ruohokorpi</t>
  </si>
  <si>
    <t>Ört- och gräskärr</t>
  </si>
  <si>
    <t>herbrich spruce sawamp</t>
  </si>
  <si>
    <t>Varsinainen lettokorpi</t>
  </si>
  <si>
    <t>Egentligt brunmosskärr</t>
  </si>
  <si>
    <t>Ordinary fen-like spruce swamp</t>
  </si>
  <si>
    <t>Varsinainen sarakorpi</t>
  </si>
  <si>
    <t>Egentligt starrkärr</t>
  </si>
  <si>
    <t>Ordinary sedge bog</t>
  </si>
  <si>
    <t>Isovarpuräme</t>
  </si>
  <si>
    <t>Rismyr</t>
  </si>
  <si>
    <t>dwarf shrub pine swamp</t>
  </si>
  <si>
    <t>Kangasräme</t>
  </si>
  <si>
    <t>Momyr</t>
  </si>
  <si>
    <t>Pine swamp with shallow peat-layer</t>
  </si>
  <si>
    <t>Keidasräme</t>
  </si>
  <si>
    <t>Strängmyr</t>
  </si>
  <si>
    <t>raised pine bog</t>
  </si>
  <si>
    <t>Korpiräme</t>
  </si>
  <si>
    <t>Kärrmyr</t>
  </si>
  <si>
    <t>spruce-pine swamp</t>
  </si>
  <si>
    <t>Lyhytkorsiräme</t>
  </si>
  <si>
    <t>Lågstarrmyr</t>
  </si>
  <si>
    <t>small-sedge bog</t>
  </si>
  <si>
    <t>Pallosararäme</t>
  </si>
  <si>
    <t>Klotstarrmyr</t>
  </si>
  <si>
    <t>small-sedge pine swamp</t>
  </si>
  <si>
    <t>Rahkaräme</t>
  </si>
  <si>
    <t>Fuscumartad brunmossmyr</t>
  </si>
  <si>
    <t>fuscum pine swamp</t>
  </si>
  <si>
    <t>Ruohoinen sararäme</t>
  </si>
  <si>
    <t>Örtrik starrmyr</t>
  </si>
  <si>
    <t>herbrich sedge pine sawamp</t>
  </si>
  <si>
    <t>Tupasvillaräme</t>
  </si>
  <si>
    <t>Tuvdunmyr</t>
  </si>
  <si>
    <t>cotton-grass pine swamp</t>
  </si>
  <si>
    <t>Tupasvillasararäme</t>
  </si>
  <si>
    <t>Tuvdunstarrmyr</t>
  </si>
  <si>
    <t>cotton-grass sedge bog</t>
  </si>
  <si>
    <t>Varsinainen lettoräme</t>
  </si>
  <si>
    <t>Egentlig brunmossmyr</t>
  </si>
  <si>
    <t>ordinary fen-like pine swamp</t>
  </si>
  <si>
    <t>Varsinainen sararäme</t>
  </si>
  <si>
    <t>Egentlig starrmyr</t>
  </si>
  <si>
    <t>ordinary sedge pine swamp</t>
  </si>
  <si>
    <t>Lyhytkorsikalvakkaneva</t>
  </si>
  <si>
    <t>Lågstarr höljemosse</t>
  </si>
  <si>
    <t>small-sedgerich papillosum bog</t>
  </si>
  <si>
    <t>Lyhytkorsineva</t>
  </si>
  <si>
    <t>Lågstarrmosse</t>
  </si>
  <si>
    <t>Rahkaneva</t>
  </si>
  <si>
    <t>Fuscummosse</t>
  </si>
  <si>
    <t>fuscum-bog</t>
  </si>
  <si>
    <t>Rimpiletto</t>
  </si>
  <si>
    <t>Flarkbrunmosse</t>
  </si>
  <si>
    <t>flark-fen</t>
  </si>
  <si>
    <t>Ruohoinen rimpineva</t>
  </si>
  <si>
    <t>Örtrik flarkmosse</t>
  </si>
  <si>
    <t>Herbrich flark-bog</t>
  </si>
  <si>
    <t>Ruohoinen saraneva</t>
  </si>
  <si>
    <t>Örtrik starrmosse</t>
  </si>
  <si>
    <t>herbrich sedge bog</t>
  </si>
  <si>
    <t>Varsinainen letto</t>
  </si>
  <si>
    <t>Egentlig brunmosse</t>
  </si>
  <si>
    <t>Ordinary fen</t>
  </si>
  <si>
    <t>Varsinainen rimpineva</t>
  </si>
  <si>
    <t>Egentlig flarkmosse</t>
  </si>
  <si>
    <t>ordinary flark-bog</t>
  </si>
  <si>
    <t>Varsinainen saraneva</t>
  </si>
  <si>
    <t>Egentlig starrmosse</t>
  </si>
  <si>
    <t>Jäkäläturvekangas</t>
  </si>
  <si>
    <t>Lavtorvmo</t>
  </si>
  <si>
    <t>lichen peat land</t>
  </si>
  <si>
    <t>Mustikkaturvekangas (I)</t>
  </si>
  <si>
    <t>Blåbärstorvmo (I)</t>
  </si>
  <si>
    <t>blueberry dried peatland (I)</t>
  </si>
  <si>
    <t>Mustikkaturvekangas (II)</t>
  </si>
  <si>
    <t>Blåbärstorvmo (II)</t>
  </si>
  <si>
    <t>blueberry dried peatland (II)</t>
  </si>
  <si>
    <t>Puolukkaturvekangas (I)</t>
  </si>
  <si>
    <t>Lingontorvmo (I)</t>
  </si>
  <si>
    <t>lingonberry dried peatland (I)</t>
  </si>
  <si>
    <t>Puolukkaturvekangas (II)</t>
  </si>
  <si>
    <t>Lingontorvmo (II)</t>
  </si>
  <si>
    <t>lingonberry dried peatland (II)</t>
  </si>
  <si>
    <t>Ruohoturvekangas</t>
  </si>
  <si>
    <t>Örttorvmo</t>
  </si>
  <si>
    <t>Herbrich dried peatland</t>
  </si>
  <si>
    <t>Varputurvekangas</t>
  </si>
  <si>
    <t>Ristorvmo</t>
  </si>
  <si>
    <t>shrub dried peatland</t>
  </si>
  <si>
    <t>Metsäkortekorpi</t>
  </si>
  <si>
    <t>Skogsfräkenkärr</t>
  </si>
  <si>
    <t>Muurainkorpi</t>
  </si>
  <si>
    <t>Hjortonkärr</t>
  </si>
  <si>
    <t>Tervaleppäkorpi</t>
  </si>
  <si>
    <t>Klibbalskärr</t>
  </si>
  <si>
    <t>Maakunnallisesti arvokas maisema-alue</t>
  </si>
  <si>
    <t>Regionalt värdefullt landskapsområde</t>
  </si>
  <si>
    <t>Provincially valuable landscape area</t>
  </si>
  <si>
    <t>Perinnemaisema-alue</t>
  </si>
  <si>
    <t>Traditional landscape area</t>
  </si>
  <si>
    <t>Valtakunnallisesti arvokas maisema-alue</t>
  </si>
  <si>
    <t>Landskapsområde av riksomfattande betydelse</t>
  </si>
  <si>
    <t>nationwide valuable landscape area</t>
  </si>
  <si>
    <t>Valtakunnallisesti arvokas maisemanähtävyys</t>
  </si>
  <si>
    <t>Landskapssevärdhet av riksomfattande betydelse</t>
  </si>
  <si>
    <t>nationwide valuable landscape sight</t>
  </si>
  <si>
    <t>Näköalapaikka</t>
  </si>
  <si>
    <t>Utsiktsplats</t>
  </si>
  <si>
    <t>vantage point</t>
  </si>
  <si>
    <t>Ei merkitystä maisemassa</t>
  </si>
  <si>
    <t>Ej av betydelse för landskapsbilden</t>
  </si>
  <si>
    <t>meaningless in landscape</t>
  </si>
  <si>
    <t>Merkitystä kaukomaisemassa</t>
  </si>
  <si>
    <t>Betydelse för fjärrlandskapet</t>
  </si>
  <si>
    <t>meaningful in distant landscape</t>
  </si>
  <si>
    <t>Merkitystä lähimaisemassa</t>
  </si>
  <si>
    <t>Betydelse för närlandskapet</t>
  </si>
  <si>
    <t>meaningful in near landscape</t>
  </si>
  <si>
    <t>Näkyvyys hyvin lyhyt (alle 10 m)</t>
  </si>
  <si>
    <t>Mycket liten (1-10 m)</t>
  </si>
  <si>
    <t>visibility very short (under 10 m)</t>
  </si>
  <si>
    <t>Näkyvyys lyhyt (10-100 m)</t>
  </si>
  <si>
    <t>Liten (10-100 m)</t>
  </si>
  <si>
    <t>visibility short (10-100 m)</t>
  </si>
  <si>
    <t>Näkyvyys avara (yli 100 m)</t>
  </si>
  <si>
    <t>Vidsträckt (över 100 m)</t>
  </si>
  <si>
    <t>visibility spacious (over 100 m)</t>
  </si>
  <si>
    <t>Näkymä pohjoiseen</t>
  </si>
  <si>
    <t>Mot norr</t>
  </si>
  <si>
    <t>view to north</t>
  </si>
  <si>
    <t>Näkymä koilliseen</t>
  </si>
  <si>
    <t>Mot nordost</t>
  </si>
  <si>
    <t>view to northeast</t>
  </si>
  <si>
    <t>Näkymä itään</t>
  </si>
  <si>
    <t>Mot öster</t>
  </si>
  <si>
    <t>view to east</t>
  </si>
  <si>
    <t>Näkymä kaakkoon</t>
  </si>
  <si>
    <t>Mot sydost</t>
  </si>
  <si>
    <t>view to southeast</t>
  </si>
  <si>
    <t>Näkymä etelään</t>
  </si>
  <si>
    <t>Mot söder</t>
  </si>
  <si>
    <t>view to south</t>
  </si>
  <si>
    <t>Näkymä lounaaseen</t>
  </si>
  <si>
    <t>Mot sydväst</t>
  </si>
  <si>
    <t>view to southwest</t>
  </si>
  <si>
    <t>Näkymä länteen</t>
  </si>
  <si>
    <t>Mot väster</t>
  </si>
  <si>
    <t>view to west</t>
  </si>
  <si>
    <t>Näkymä luoteeseen</t>
  </si>
  <si>
    <t>Mot nordväst</t>
  </si>
  <si>
    <t>view to northwest</t>
  </si>
  <si>
    <t>Näkymä kaikkiin ilmansuuntiin</t>
  </si>
  <si>
    <t>Mot alla väderstreck</t>
  </si>
  <si>
    <t>view to all directions</t>
  </si>
  <si>
    <t>Peittää näkymän pohjoisen puoleisilta kuvioilta</t>
  </si>
  <si>
    <t>Från figurerna på norra sidan</t>
  </si>
  <si>
    <t>covers view of northern side stands</t>
  </si>
  <si>
    <t>Peittää näkymän koillisen puoleisilta kuvioilta</t>
  </si>
  <si>
    <t>Från figurerna på nordöstra sidan</t>
  </si>
  <si>
    <t>covers view of northeastern side stands</t>
  </si>
  <si>
    <t>Peittää näkymän idän puoleisilta kuvioilta</t>
  </si>
  <si>
    <t>Från figurerna på östra sidan</t>
  </si>
  <si>
    <t>covers view of eastern side stands</t>
  </si>
  <si>
    <t>Peittää näkymän kaakon puoleisilta kuvioilta</t>
  </si>
  <si>
    <t>Från figurerna på sydöstra sidan</t>
  </si>
  <si>
    <t>covers view of southeastern side stands</t>
  </si>
  <si>
    <t>Peittää näkymän etelän puoleisilta kuvioilta</t>
  </si>
  <si>
    <t>Från figurerna på södra sidan</t>
  </si>
  <si>
    <t>covers view of southern side stands</t>
  </si>
  <si>
    <t>Peittää näkymän lounaan puoleisilta kuvioilta</t>
  </si>
  <si>
    <t>Från figurerna på sydvästra sidan</t>
  </si>
  <si>
    <t>covers view of southwestern side stands</t>
  </si>
  <si>
    <t>Peittää näkymän lännen puoleisilta kuvioilta</t>
  </si>
  <si>
    <t>Från figurerna på västra sidan</t>
  </si>
  <si>
    <t>covers view of western side stands</t>
  </si>
  <si>
    <t>Peittää näkymän luoteen puoleisilta kuvioilta</t>
  </si>
  <si>
    <t>Från figurerna på nordvästra sidan</t>
  </si>
  <si>
    <t>covers view of northwestern side stands</t>
  </si>
  <si>
    <t>Peittää näkymän kaikista ilmansuunnista</t>
  </si>
  <si>
    <t>Från alla väderstreck</t>
  </si>
  <si>
    <t>covers view to all directions</t>
  </si>
  <si>
    <t>Mäntyjä</t>
  </si>
  <si>
    <t>Tallar</t>
  </si>
  <si>
    <t>pines</t>
  </si>
  <si>
    <t>Kuusia</t>
  </si>
  <si>
    <t>Granar</t>
  </si>
  <si>
    <t>spruces</t>
  </si>
  <si>
    <t>Rauduskoivuja</t>
  </si>
  <si>
    <t>Vårtbjörkar</t>
  </si>
  <si>
    <t>silver birches</t>
  </si>
  <si>
    <t>Hieskoivuja</t>
  </si>
  <si>
    <t>Glasbjörkar</t>
  </si>
  <si>
    <t>pubescent birch</t>
  </si>
  <si>
    <t>Haapoja</t>
  </si>
  <si>
    <t>Aspar</t>
  </si>
  <si>
    <t>aspens</t>
  </si>
  <si>
    <t>Harmaaleppiä</t>
  </si>
  <si>
    <t>Gråalar</t>
  </si>
  <si>
    <t>grey alders</t>
  </si>
  <si>
    <t>Tervaleppiä</t>
  </si>
  <si>
    <t>Klibbalar</t>
  </si>
  <si>
    <t>black alders</t>
  </si>
  <si>
    <t>Douglaskuusia</t>
  </si>
  <si>
    <t>Douglasgranar</t>
  </si>
  <si>
    <t>Douglas firs</t>
  </si>
  <si>
    <t>Katajia</t>
  </si>
  <si>
    <t>Enar</t>
  </si>
  <si>
    <t>junipers</t>
  </si>
  <si>
    <t>Kontortamäntyjä</t>
  </si>
  <si>
    <t>Contortatallar</t>
  </si>
  <si>
    <t>contorta pines</t>
  </si>
  <si>
    <t>Kynäjalavia</t>
  </si>
  <si>
    <t>Vresalmar</t>
  </si>
  <si>
    <t>European White Elms</t>
  </si>
  <si>
    <t>Lehtikuusia</t>
  </si>
  <si>
    <t>Lärkträd</t>
  </si>
  <si>
    <t>Larches</t>
  </si>
  <si>
    <t>Metsälehmuksia</t>
  </si>
  <si>
    <t>Skogslind</t>
  </si>
  <si>
    <t>Small-leaved Lindens</t>
  </si>
  <si>
    <t>Mustakuusia</t>
  </si>
  <si>
    <t>Svartgranar</t>
  </si>
  <si>
    <t>black spruces</t>
  </si>
  <si>
    <t>Pajuja</t>
  </si>
  <si>
    <t>Videbuskar</t>
  </si>
  <si>
    <t>Willows</t>
  </si>
  <si>
    <t>Pihlajia</t>
  </si>
  <si>
    <t>Rönnar</t>
  </si>
  <si>
    <t>rowans</t>
  </si>
  <si>
    <t>Pihtoja</t>
  </si>
  <si>
    <t>Ädelgranar</t>
  </si>
  <si>
    <t>Firs</t>
  </si>
  <si>
    <t>Raitoja</t>
  </si>
  <si>
    <t>Sälgar</t>
  </si>
  <si>
    <t>goat willows</t>
  </si>
  <si>
    <t>Saarnia</t>
  </si>
  <si>
    <t>Askar</t>
  </si>
  <si>
    <t>European ashs</t>
  </si>
  <si>
    <t>Sembramäntyjä</t>
  </si>
  <si>
    <t>Cembratallar</t>
  </si>
  <si>
    <t>Swiss pines</t>
  </si>
  <si>
    <t>Serbiankuusia</t>
  </si>
  <si>
    <t>Omorikagranar</t>
  </si>
  <si>
    <t>Serbian Spruce</t>
  </si>
  <si>
    <t>Tammia</t>
  </si>
  <si>
    <t>Ekar</t>
  </si>
  <si>
    <t>oaks</t>
  </si>
  <si>
    <t>Tuomia</t>
  </si>
  <si>
    <t>Häggar</t>
  </si>
  <si>
    <t>Bird Cherrys, Hackberrys</t>
  </si>
  <si>
    <t>Vaahteroita</t>
  </si>
  <si>
    <t>Lönnar</t>
  </si>
  <si>
    <t>Maples</t>
  </si>
  <si>
    <t>Visakoivuja</t>
  </si>
  <si>
    <t>Masurbjörkar</t>
  </si>
  <si>
    <t>Carelian silver birches</t>
  </si>
  <si>
    <t>Vuorijalavia</t>
  </si>
  <si>
    <t>Skogsalmar</t>
  </si>
  <si>
    <t>Scots elms</t>
  </si>
  <si>
    <t>Hybridihaapoja</t>
  </si>
  <si>
    <t>Hybridaspar</t>
  </si>
  <si>
    <t>hybrid aspens</t>
  </si>
  <si>
    <t>Havupuuaita</t>
  </si>
  <si>
    <t>Barrträdshäck</t>
  </si>
  <si>
    <t>coniferous tree fence</t>
  </si>
  <si>
    <t>Huomattava havupuu</t>
  </si>
  <si>
    <t>Betydande barrträd</t>
  </si>
  <si>
    <t>outstanding coniferous tree</t>
  </si>
  <si>
    <t>Huomattava lehtipuu</t>
  </si>
  <si>
    <t>Betydande lövträd</t>
  </si>
  <si>
    <t>outstanding deciduous tree</t>
  </si>
  <si>
    <t>Lehtipuuaita</t>
  </si>
  <si>
    <t>Lövträdshäck</t>
  </si>
  <si>
    <t>deciduous tree fence</t>
  </si>
  <si>
    <t>Halavia</t>
  </si>
  <si>
    <t>Jolsterpilar</t>
  </si>
  <si>
    <t>bay willows</t>
  </si>
  <si>
    <t>Entinen maatalousmaa</t>
  </si>
  <si>
    <t>Tidigare jordbruksmark</t>
  </si>
  <si>
    <t>former agricultural land</t>
  </si>
  <si>
    <t>Metsitettävä maatalousmaa</t>
  </si>
  <si>
    <t>Jordbruksmark som skall beskogas</t>
  </si>
  <si>
    <t>former agricultural land to reforest</t>
  </si>
  <si>
    <t>Kunttainen</t>
  </si>
  <si>
    <t>Mårtäkt</t>
  </si>
  <si>
    <t>mory</t>
  </si>
  <si>
    <t>Osittain soistunut</t>
  </si>
  <si>
    <t>Delvis försumpat</t>
  </si>
  <si>
    <t>partly swampy</t>
  </si>
  <si>
    <t>Ranta soistunut</t>
  </si>
  <si>
    <t>Stranden försumpad</t>
  </si>
  <si>
    <t>bank swampy</t>
  </si>
  <si>
    <t>Osittain turvemaata</t>
  </si>
  <si>
    <t>Delvis torvmark</t>
  </si>
  <si>
    <t>partly peatland</t>
  </si>
  <si>
    <t>Osittain kivennäismaata</t>
  </si>
  <si>
    <t>Delvis mineraljord</t>
  </si>
  <si>
    <t>partly mineral soil</t>
  </si>
  <si>
    <t>Eri-ikäinen metsä</t>
  </si>
  <si>
    <t>Olikåldrigt bestånd</t>
  </si>
  <si>
    <t>uneven-aged forest</t>
  </si>
  <si>
    <t>Epätasainen, aukkoinen metsä</t>
  </si>
  <si>
    <t>Ojämnt bestånd</t>
  </si>
  <si>
    <t>uneven, holey forest</t>
  </si>
  <si>
    <t>Savenottomahdollisuus</t>
  </si>
  <si>
    <t>Möjlighet till lertäkt</t>
  </si>
  <si>
    <t>clay excavation possible</t>
  </si>
  <si>
    <t>Soistuneita painanteita</t>
  </si>
  <si>
    <t>Försumpade svackor</t>
  </si>
  <si>
    <t>swampy depressions</t>
  </si>
  <si>
    <t>Soranottomahdollisuus</t>
  </si>
  <si>
    <t>Möjlighet till grustäkt</t>
  </si>
  <si>
    <t>gravel excavation possible</t>
  </si>
  <si>
    <t>Turpeennostomahdollisuus</t>
  </si>
  <si>
    <t>Möjlighet till torvtäkt</t>
  </si>
  <si>
    <t>peat excavation possible</t>
  </si>
  <si>
    <t>Kuviolla leimikko, leimattu puusto ei ole mukana laskelmissa</t>
  </si>
  <si>
    <t>Stämpling på figuren, det stämplade beståndet ingår inte i beräkningarna</t>
  </si>
  <si>
    <t>Stand waits for timber trade or loggin, removeable timber does not include to countings</t>
  </si>
  <si>
    <t>Rajalinjat tukossa</t>
  </si>
  <si>
    <t>Råarna är inte upphuggna</t>
  </si>
  <si>
    <t>border line uncleared</t>
  </si>
  <si>
    <t>Pystykarsittu metsikkö</t>
  </si>
  <si>
    <t>Stamkvistat bestånd</t>
  </si>
  <si>
    <t>branched forest</t>
  </si>
  <si>
    <t>Hakkuutähteet kerätty</t>
  </si>
  <si>
    <t>Hyggesrester tagits tillvara</t>
  </si>
  <si>
    <t>logging residues gathered</t>
  </si>
  <si>
    <t>Tarkkailtava uudistusala</t>
  </si>
  <si>
    <t>Förnyelseyta som bör följas upp</t>
  </si>
  <si>
    <t>regeneration area under observation</t>
  </si>
  <si>
    <t>Erikoispuuta</t>
  </si>
  <si>
    <t>Specialsortiment</t>
  </si>
  <si>
    <t>special assortment</t>
  </si>
  <si>
    <t>Haapatukkipuita</t>
  </si>
  <si>
    <t>Asptimmerstammar</t>
  </si>
  <si>
    <t>aspen logs</t>
  </si>
  <si>
    <t>Hyvälaatuisia tukkipuita</t>
  </si>
  <si>
    <t>Timmerstammar av hög kvalitet</t>
  </si>
  <si>
    <t>good quality logs</t>
  </si>
  <si>
    <t>Lehtikuusitukkipuita</t>
  </si>
  <si>
    <t>Timmerstammar av lärk</t>
  </si>
  <si>
    <t>Larch logs</t>
  </si>
  <si>
    <t>Leppätukkipuita</t>
  </si>
  <si>
    <t>Timmerstammar av al</t>
  </si>
  <si>
    <t>alder logs</t>
  </si>
  <si>
    <t>Liimapalkkipuita</t>
  </si>
  <si>
    <t>Träd för limbalkar</t>
  </si>
  <si>
    <t>gluebeamtrees</t>
  </si>
  <si>
    <t>Pahkapuita</t>
  </si>
  <si>
    <t>Knölstammar</t>
  </si>
  <si>
    <t>bur trees</t>
  </si>
  <si>
    <t>Parruaihioita</t>
  </si>
  <si>
    <t>Sparrämnen</t>
  </si>
  <si>
    <t>square-sawn timber billets</t>
  </si>
  <si>
    <t>Puusepänteollisuuden puuta</t>
  </si>
  <si>
    <t>Träd för snickeriindustrin</t>
  </si>
  <si>
    <t>carpenter industry wood</t>
  </si>
  <si>
    <t>Pylväspuita</t>
  </si>
  <si>
    <t>Stolpstammar</t>
  </si>
  <si>
    <t>pole trees</t>
  </si>
  <si>
    <t>Soitinpuuta</t>
  </si>
  <si>
    <t>Instrumentvirke</t>
  </si>
  <si>
    <t>musical instrument wood</t>
  </si>
  <si>
    <t>Sorvityviä</t>
  </si>
  <si>
    <t>Svarvstock</t>
  </si>
  <si>
    <t>peeler baulk</t>
  </si>
  <si>
    <t>Venelautapuita</t>
  </si>
  <si>
    <t>Båtvirke</t>
  </si>
  <si>
    <t>boat plank trees</t>
  </si>
  <si>
    <t>Hirsiaihioita</t>
  </si>
  <si>
    <t>Stam som lämpar sig för rundstock</t>
  </si>
  <si>
    <t>fess billets</t>
  </si>
  <si>
    <t>Hyvälaatuista mäntytukkia</t>
  </si>
  <si>
    <t>Talltimmer av hög kvalitet</t>
  </si>
  <si>
    <t>good quality pine logs</t>
  </si>
  <si>
    <t>Hyvälaatuista kuusitukkia</t>
  </si>
  <si>
    <t>Grantimmer av hög kvalitet</t>
  </si>
  <si>
    <t>good quality spruce logs</t>
  </si>
  <si>
    <t>Hyvälaatuista koivutukkia</t>
  </si>
  <si>
    <t>Björktimmer av hög kvalitet</t>
  </si>
  <si>
    <t>good quality birch logs</t>
  </si>
  <si>
    <t>Hyvälaatuista muuta havutukkia</t>
  </si>
  <si>
    <t>Annat barrtimmer av hög kvalitet</t>
  </si>
  <si>
    <t>good quality other coniferous logs</t>
  </si>
  <si>
    <t>Hyvälaatuista muuta lehtitukkia</t>
  </si>
  <si>
    <t>Annat lövtimmer av hög kvalitet</t>
  </si>
  <si>
    <t>good quality other decituous logs</t>
  </si>
  <si>
    <t>Erikoisrakenteita</t>
  </si>
  <si>
    <t>Specialkonstruktioner</t>
  </si>
  <si>
    <t>special structures</t>
  </si>
  <si>
    <t>Aita</t>
  </si>
  <si>
    <t>Stängsel</t>
  </si>
  <si>
    <t>Fence</t>
  </si>
  <si>
    <t>Koeala</t>
  </si>
  <si>
    <t>Provyta</t>
  </si>
  <si>
    <t>sampling plot</t>
  </si>
  <si>
    <t>Metsästyslava</t>
  </si>
  <si>
    <t>Jakttorn</t>
  </si>
  <si>
    <t>huntig tower</t>
  </si>
  <si>
    <t>Nuolukivi</t>
  </si>
  <si>
    <t>Slicksten</t>
  </si>
  <si>
    <t>Lick block</t>
  </si>
  <si>
    <t>Poroerotuspaikka</t>
  </si>
  <si>
    <t>Renskiljningsplats</t>
  </si>
  <si>
    <t>reindeer separation place</t>
  </si>
  <si>
    <t>Sora</t>
  </si>
  <si>
    <t>Grus</t>
  </si>
  <si>
    <t>gravel</t>
  </si>
  <si>
    <t>Hiekka</t>
  </si>
  <si>
    <t>Sand</t>
  </si>
  <si>
    <t>Hieta</t>
  </si>
  <si>
    <t>Mo</t>
  </si>
  <si>
    <t>fine sand</t>
  </si>
  <si>
    <t>Hiesu</t>
  </si>
  <si>
    <t>Mjäla</t>
  </si>
  <si>
    <t>loam, silt</t>
  </si>
  <si>
    <t>Savi</t>
  </si>
  <si>
    <t>Lera</t>
  </si>
  <si>
    <t>clay</t>
  </si>
  <si>
    <t>Soramoreeni</t>
  </si>
  <si>
    <t>Grusmorän</t>
  </si>
  <si>
    <t>gravel moraine</t>
  </si>
  <si>
    <t>Hiekkamoreeni</t>
  </si>
  <si>
    <t>Sandmorän</t>
  </si>
  <si>
    <t>sand moraine</t>
  </si>
  <si>
    <t>Hietamoreeni</t>
  </si>
  <si>
    <t>Moig morän</t>
  </si>
  <si>
    <t>fine sand moraine</t>
  </si>
  <si>
    <t>Hiesu- ja savimoreeni</t>
  </si>
  <si>
    <t>Mjälig morän</t>
  </si>
  <si>
    <t>silt moraine</t>
  </si>
  <si>
    <t>Heikosti maatunut turve</t>
  </si>
  <si>
    <t>Svagt förmultnad torv</t>
  </si>
  <si>
    <t>weakly decomposed peat</t>
  </si>
  <si>
    <t>Keskinkertaisesti maatunut turve</t>
  </si>
  <si>
    <t>Medelförmultnad torv</t>
  </si>
  <si>
    <t>mediocre decomposed peat</t>
  </si>
  <si>
    <t>Vahvasti maatunut turve</t>
  </si>
  <si>
    <t>Kraftigt förmultnad torv</t>
  </si>
  <si>
    <t>greatly decomposed peat</t>
  </si>
  <si>
    <t>Eroosioherkkyys pieni</t>
  </si>
  <si>
    <t>Erosionkänslighet obetydlig</t>
  </si>
  <si>
    <t>minor erodibility</t>
  </si>
  <si>
    <t>Eroosioherkkyys keskinkertainen</t>
  </si>
  <si>
    <t>Erosionkänslighet medelmåttig</t>
  </si>
  <si>
    <t>mediocre erodibility</t>
  </si>
  <si>
    <t>Eroosioherkkyys suuri</t>
  </si>
  <si>
    <t>Erosionkänslighet betydlig</t>
  </si>
  <si>
    <t>strog erodibility</t>
  </si>
  <si>
    <t>Pohjamaalaji hieno</t>
  </si>
  <si>
    <t>Bottenmarkens jordart fin</t>
  </si>
  <si>
    <t>bottom soil fine</t>
  </si>
  <si>
    <t>Pohjamaalaji keskikarkea</t>
  </si>
  <si>
    <t>Bottenmarkens jordart medelgrov</t>
  </si>
  <si>
    <t>bottom soil medium grade</t>
  </si>
  <si>
    <t>Pohjamaalaji karkea</t>
  </si>
  <si>
    <t>Bottenmarkens jordart grov</t>
  </si>
  <si>
    <t>bottom soil rough</t>
  </si>
  <si>
    <t>Aluesuunnittelun välialue</t>
  </si>
  <si>
    <t>Mellanområde i områdesplaneringen</t>
  </si>
  <si>
    <t>regional planning midle space</t>
  </si>
  <si>
    <t>Lumiseen aikaan suunniteltu</t>
  </si>
  <si>
    <t>Snötäcke vid planeringstidpunkten</t>
  </si>
  <si>
    <t>Planed at snowy period</t>
  </si>
  <si>
    <t>ML-/YML-tarkastuskohde</t>
  </si>
  <si>
    <t>Granskningsobjekt enligt skogslagen</t>
  </si>
  <si>
    <t>Forestry Act inspection target</t>
  </si>
  <si>
    <t>Kemera- / MPL-tarkastuskohde</t>
  </si>
  <si>
    <t>Granskningsobjekt enligt finansieringslagen</t>
  </si>
  <si>
    <t>Act on the Financing of Sustainable Forestry inspection target</t>
  </si>
  <si>
    <t>Ennakkopäätös metsälain tärkeästä elinympäristöstä</t>
  </si>
  <si>
    <t>Förhandsbesked om särskilt viktig livsmiljö enligt skogslagen</t>
  </si>
  <si>
    <t>precedent of special valuable habitat of forestry act</t>
  </si>
  <si>
    <t>Hallatuho</t>
  </si>
  <si>
    <t>Frostskada</t>
  </si>
  <si>
    <t>frost damage</t>
  </si>
  <si>
    <t>Lumituho</t>
  </si>
  <si>
    <t>Snöskada</t>
  </si>
  <si>
    <t>snow damage</t>
  </si>
  <si>
    <t>Kuivuuden aiheuttama tuho</t>
  </si>
  <si>
    <t>Skada förorsakad av torka</t>
  </si>
  <si>
    <t>dryness damage</t>
  </si>
  <si>
    <t>Metsäpalo</t>
  </si>
  <si>
    <t>Skogsbrand</t>
  </si>
  <si>
    <t>forest fire</t>
  </si>
  <si>
    <t>Myrskytuho</t>
  </si>
  <si>
    <t>Stormskada</t>
  </si>
  <si>
    <t>storm damage</t>
  </si>
  <si>
    <t>Pakkashalkeamien aiheuttama tuho</t>
  </si>
  <si>
    <t>Frostsprickor</t>
  </si>
  <si>
    <t>frost cracking damage</t>
  </si>
  <si>
    <t>Routatuho</t>
  </si>
  <si>
    <t>Tjälskador</t>
  </si>
  <si>
    <t>ground frost damage</t>
  </si>
  <si>
    <t>Salaman aiheuttama tuho</t>
  </si>
  <si>
    <t>Skada förorsakad av blixt</t>
  </si>
  <si>
    <t>lightning damage</t>
  </si>
  <si>
    <t>Tulvavesituho</t>
  </si>
  <si>
    <t>Översvämningsskada</t>
  </si>
  <si>
    <t>flood damage</t>
  </si>
  <si>
    <t>Tuulen aiheuttama tuho</t>
  </si>
  <si>
    <t>Skada förorsakad av vind</t>
  </si>
  <si>
    <t>fire damage</t>
  </si>
  <si>
    <t>Ravinnetalouden häiriö</t>
  </si>
  <si>
    <t>Näringsobalans</t>
  </si>
  <si>
    <t>nutrient balance disturbance</t>
  </si>
  <si>
    <t>Boorinpuutos</t>
  </si>
  <si>
    <t>Borbrist</t>
  </si>
  <si>
    <t>boron deficit</t>
  </si>
  <si>
    <t>Fosforinpuutos</t>
  </si>
  <si>
    <t>Fosforbrist</t>
  </si>
  <si>
    <t>phosphorus deficit</t>
  </si>
  <si>
    <t>Kalinpuutos</t>
  </si>
  <si>
    <t>Kaliumbrist</t>
  </si>
  <si>
    <t>potassium deficit</t>
  </si>
  <si>
    <t>Kalsiuminpuutos</t>
  </si>
  <si>
    <t>Kalciumbrist</t>
  </si>
  <si>
    <t>calcium deficit</t>
  </si>
  <si>
    <t>Magnesiuminpuutos</t>
  </si>
  <si>
    <t>Magnesiumbrist</t>
  </si>
  <si>
    <t>magnesium deficit</t>
  </si>
  <si>
    <t>Muu luonnontuho</t>
  </si>
  <si>
    <t>Annan naturskada</t>
  </si>
  <si>
    <t>other natural damage</t>
  </si>
  <si>
    <t>Sienituho</t>
  </si>
  <si>
    <t>Svampskada</t>
  </si>
  <si>
    <t>fungus damage</t>
  </si>
  <si>
    <t>Karistesienten aiheuttama tuho</t>
  </si>
  <si>
    <t>Skador förorsakade av skyttesvamp</t>
  </si>
  <si>
    <t>blight fungus damage</t>
  </si>
  <si>
    <t>Kuusensuopursuruosteen aiheuttama tuho</t>
  </si>
  <si>
    <t>Skador förorsakade av granens getporsrost</t>
  </si>
  <si>
    <t>damage by spruce needle rust</t>
  </si>
  <si>
    <t>Kuusen tyvilahon aiheuttama tuho</t>
  </si>
  <si>
    <t>Skador förorsakade av rotröta hos gran</t>
  </si>
  <si>
    <t>spruce stump rot damage</t>
  </si>
  <si>
    <t>Männynkäävän aiheuttama tuho</t>
  </si>
  <si>
    <t>Skador förorsakade av tallticka</t>
  </si>
  <si>
    <t>Pine heterobasidion fungus damage</t>
  </si>
  <si>
    <t>Männynlumihomeen aiheuttama tuho</t>
  </si>
  <si>
    <t>Skada förorsakad av snöskytte</t>
  </si>
  <si>
    <t>Pine white snow blight damage</t>
  </si>
  <si>
    <t>Männynversoruosteen aiheuttama tuho</t>
  </si>
  <si>
    <t>Skada förorsakad av knäckesjuka</t>
  </si>
  <si>
    <t>Pine shoot rust damage</t>
  </si>
  <si>
    <t>Männynversosurman aiheuttama tuho</t>
  </si>
  <si>
    <t>Skada förorsakad av knopp- och grentorka</t>
  </si>
  <si>
    <t>Pine brunchorstia disease</t>
  </si>
  <si>
    <t>Männyn tyvitervastaudin aiheuttama tuho</t>
  </si>
  <si>
    <t>Skador förorsakade av rotröta hos tall</t>
  </si>
  <si>
    <t>Pine annosus root-rot</t>
  </si>
  <si>
    <t>Pakurikäävän aiheuttama tuho</t>
  </si>
  <si>
    <t>Skada förorsakad av sprängticka</t>
  </si>
  <si>
    <t>chaga mushroom damage</t>
  </si>
  <si>
    <t>Tervasroson aiheuttama tuho</t>
  </si>
  <si>
    <t>Skada förorsakad av törskate</t>
  </si>
  <si>
    <t>Scots pine blister rust</t>
  </si>
  <si>
    <t>Hyönteistuho</t>
  </si>
  <si>
    <t>Insektskada</t>
  </si>
  <si>
    <t>damage by insects</t>
  </si>
  <si>
    <t>Hevosmuurahaisten aiheuttama tuho</t>
  </si>
  <si>
    <t>Skador förorsakade av hästmyror</t>
  </si>
  <si>
    <t>damage by black carpenter ant</t>
  </si>
  <si>
    <t>Kirjanpainajan aiheuttama tuho</t>
  </si>
  <si>
    <t>Skador förorsakade av granbarkborre</t>
  </si>
  <si>
    <t>damage by engraver beetle</t>
  </si>
  <si>
    <t>Koivun mantokuoriaisen aiheuttama tuho</t>
  </si>
  <si>
    <t>Skador förorsakade av björksplintborre</t>
  </si>
  <si>
    <t>damage by birch sapwood borer</t>
  </si>
  <si>
    <t>Koivun ruskotäpläkärpäsen aiheuttama tuho</t>
  </si>
  <si>
    <t>Skador förorsakade av björkbastfluga</t>
  </si>
  <si>
    <t>damage by birch cambium fly</t>
  </si>
  <si>
    <t>Lehtikärsäkkään aiheuttama tuho</t>
  </si>
  <si>
    <t>Skador förorsakade av lövvivlar</t>
  </si>
  <si>
    <t>damage by green Weevil</t>
  </si>
  <si>
    <t>Monikirjaajien aiheuttama tuho</t>
  </si>
  <si>
    <t>Skador förorsakade av bastborrar</t>
  </si>
  <si>
    <t>damage by small spruce bark beetle</t>
  </si>
  <si>
    <t>Mäntymittarin aiheuttama tuho</t>
  </si>
  <si>
    <t>Skador förorsakade av tallmätare</t>
  </si>
  <si>
    <t>damage by pine looper moth</t>
  </si>
  <si>
    <t>Mäntypistiäisten aiheuttama tuho</t>
  </si>
  <si>
    <t>Skador förorsakade av tallstekel</t>
  </si>
  <si>
    <t>damage by european pine sawfly</t>
  </si>
  <si>
    <t>Pihkakääriäisten aiheuttama tuho</t>
  </si>
  <si>
    <t>Skador förorsakade av hartsgallvecklare</t>
  </si>
  <si>
    <t>damage by Pine Resin-gall Moth</t>
  </si>
  <si>
    <t>Punalatikan aiheuttama tuho</t>
  </si>
  <si>
    <t>Skador förorsakade av tallbarkstinkfly</t>
  </si>
  <si>
    <t>damage by pine bark bug</t>
  </si>
  <si>
    <t>Tukkimiehentäin aiheuttama tuho</t>
  </si>
  <si>
    <t>Skador förorsakade av snytbagge</t>
  </si>
  <si>
    <t>damage by large pine weevil</t>
  </si>
  <si>
    <t>Ukkonilurin aiheuttama tuho</t>
  </si>
  <si>
    <t>Skador förorsakade av jättebastborre</t>
  </si>
  <si>
    <t>damage by Great Spruce Bark Beetle)</t>
  </si>
  <si>
    <t>Ytimennävertäjien aiheuttama tuho</t>
  </si>
  <si>
    <t>Skador förorsakade av märgborrar</t>
  </si>
  <si>
    <t>damage by pine shoot beetle</t>
  </si>
  <si>
    <t>Hirvituho</t>
  </si>
  <si>
    <t>Älgskador</t>
  </si>
  <si>
    <t>moose damage</t>
  </si>
  <si>
    <t>Jäniksen aiheuttama tuho</t>
  </si>
  <si>
    <t>Skador förorsakade av hare</t>
  </si>
  <si>
    <t>hare damage</t>
  </si>
  <si>
    <t>Kauriin aiheuttama tuho</t>
  </si>
  <si>
    <t>Skador förorsakade av rådjur</t>
  </si>
  <si>
    <t>damage by roes</t>
  </si>
  <si>
    <t>Kotieläimen aiheuttama tuho</t>
  </si>
  <si>
    <t>Skador förorsakade av husdjur</t>
  </si>
  <si>
    <t>damage by domestic animal</t>
  </si>
  <si>
    <t>Lintujen aiheuttama tuho</t>
  </si>
  <si>
    <t>Skador förorsakade av fåglar</t>
  </si>
  <si>
    <t>damage by birds</t>
  </si>
  <si>
    <t>Majavatuho</t>
  </si>
  <si>
    <t>Skada förorsakad av bäver</t>
  </si>
  <si>
    <t>beaver damage</t>
  </si>
  <si>
    <t>Myyrätuho</t>
  </si>
  <si>
    <t>Sorkskador</t>
  </si>
  <si>
    <t>vole damage</t>
  </si>
  <si>
    <t>Oravan aiheuttama tuho</t>
  </si>
  <si>
    <t>Skador förorsakade av ekorre</t>
  </si>
  <si>
    <t>damage by squirrel</t>
  </si>
  <si>
    <t>Peurojen aiheuttama tuho</t>
  </si>
  <si>
    <t>Skador förorsakade av hjort</t>
  </si>
  <si>
    <t>damage by deeres</t>
  </si>
  <si>
    <t>Porojen aiheuttama tuho</t>
  </si>
  <si>
    <t>Skador förorsakade av ren</t>
  </si>
  <si>
    <t>damage by reindeers</t>
  </si>
  <si>
    <t>Muu eläimen aiheuttama tuho</t>
  </si>
  <si>
    <t>Andra av djur förorsakade skador</t>
  </si>
  <si>
    <t>other damage by animal</t>
  </si>
  <si>
    <t>Puusto harsuuntunut</t>
  </si>
  <si>
    <t>Barrutglesning</t>
  </si>
  <si>
    <t>needle loss trees</t>
  </si>
  <si>
    <t>Puustossa epifyyttejä ja jäkälää</t>
  </si>
  <si>
    <t>Epifyter och lav i trädbeståndet</t>
  </si>
  <si>
    <t>epiphytes and lichen on trees</t>
  </si>
  <si>
    <t>Heinän aiheuttama taimikkotuho</t>
  </si>
  <si>
    <t>Skador på plantbeståndet förorsakade av gräsuppslag</t>
  </si>
  <si>
    <t>Damage by hay in recently planted forest</t>
  </si>
  <si>
    <t>Kemiallisen torjunnan aiheuttama tuho</t>
  </si>
  <si>
    <t>Skador förorsakade av kemisk bekämpning</t>
  </si>
  <si>
    <t>damage by cemical pestiside or herbicide</t>
  </si>
  <si>
    <t>Korjuuvaurio</t>
  </si>
  <si>
    <t>Drivningsskador</t>
  </si>
  <si>
    <t>logging damage</t>
  </si>
  <si>
    <t>Piiskaantumisen aiheuttama tuho</t>
  </si>
  <si>
    <t>Skador förorsakade av piskning</t>
  </si>
  <si>
    <t>whipping damage</t>
  </si>
  <si>
    <t>Turkistarhauksen aiheuttama tuho</t>
  </si>
  <si>
    <t>Skador förorsakade av pälsfarmning</t>
  </si>
  <si>
    <t>damage by fur production</t>
  </si>
  <si>
    <t>Vesakon aiheuttama taimikkotuho</t>
  </si>
  <si>
    <t>Skador förorsakade av sly</t>
  </si>
  <si>
    <t>damage by coppice</t>
  </si>
  <si>
    <t>Ylitiheyden aiheuttama tuho</t>
  </si>
  <si>
    <t>Skador förorsakade av övertäthet</t>
  </si>
  <si>
    <t>damage by overstocking</t>
  </si>
  <si>
    <t>Muu ihmisen aiheuttama tuho</t>
  </si>
  <si>
    <t>Andra av människan förorsakade skador</t>
  </si>
  <si>
    <t>other damage by human being</t>
  </si>
  <si>
    <t>Muu kasvien aiheuttama tuho</t>
  </si>
  <si>
    <t>Andra av växtligheten förorsakade skador</t>
  </si>
  <si>
    <t>other damage by plants</t>
  </si>
  <si>
    <t>Alli</t>
  </si>
  <si>
    <t>Alfågel</t>
  </si>
  <si>
    <t>Fasaani</t>
  </si>
  <si>
    <t>Fasan</t>
  </si>
  <si>
    <t>Haahka</t>
  </si>
  <si>
    <t>Ejder</t>
  </si>
  <si>
    <t>Haapana</t>
  </si>
  <si>
    <t>Bläsand</t>
  </si>
  <si>
    <t>Halli</t>
  </si>
  <si>
    <t>Gråsäl</t>
  </si>
  <si>
    <t>Hanhi</t>
  </si>
  <si>
    <t>Gås</t>
  </si>
  <si>
    <t>Hilleri</t>
  </si>
  <si>
    <t>Iller</t>
  </si>
  <si>
    <t>Hirvi</t>
  </si>
  <si>
    <t>Älg</t>
  </si>
  <si>
    <t>Heinäsorsa</t>
  </si>
  <si>
    <t>Gräsand</t>
  </si>
  <si>
    <t>Heinätavi</t>
  </si>
  <si>
    <t>Årta</t>
  </si>
  <si>
    <t>Isokoskelo</t>
  </si>
  <si>
    <t>Storskrake</t>
  </si>
  <si>
    <t>Japaninpeura</t>
  </si>
  <si>
    <t>Sikahjort</t>
  </si>
  <si>
    <t>Jouhisorsa</t>
  </si>
  <si>
    <t>Stjärtand</t>
  </si>
  <si>
    <t>Kanadanhanhi</t>
  </si>
  <si>
    <t>Kanadagås</t>
  </si>
  <si>
    <t>Kanadanmajava</t>
  </si>
  <si>
    <t>Kanadensisk bäver</t>
  </si>
  <si>
    <t>Kettu</t>
  </si>
  <si>
    <t>Kiiruna</t>
  </si>
  <si>
    <t>Fjällripa</t>
  </si>
  <si>
    <t>Kirjohylje</t>
  </si>
  <si>
    <t>Knubbsäl</t>
  </si>
  <si>
    <t>Kuusipeura</t>
  </si>
  <si>
    <t>Dovhjort</t>
  </si>
  <si>
    <t>Kärppä</t>
  </si>
  <si>
    <t>Hermelin</t>
  </si>
  <si>
    <t>Lapasorsa</t>
  </si>
  <si>
    <t>Skedand</t>
  </si>
  <si>
    <t>Lehtokurppa</t>
  </si>
  <si>
    <t>Morkulla</t>
  </si>
  <si>
    <t>Minkki</t>
  </si>
  <si>
    <t>Mink</t>
  </si>
  <si>
    <t>Merihanhi</t>
  </si>
  <si>
    <t>Grågås</t>
  </si>
  <si>
    <t>Metso</t>
  </si>
  <si>
    <t>Tjäder</t>
  </si>
  <si>
    <t>Metsähanhi</t>
  </si>
  <si>
    <t>Sädgås</t>
  </si>
  <si>
    <t>Metsäjänis</t>
  </si>
  <si>
    <t>Skogshare</t>
  </si>
  <si>
    <t>Metsäkanalinnut</t>
  </si>
  <si>
    <t>Skogshönsfåglar</t>
  </si>
  <si>
    <t>Metsäkauris</t>
  </si>
  <si>
    <t>Rådjur</t>
  </si>
  <si>
    <t>Mufloni</t>
  </si>
  <si>
    <t>Mufflon</t>
  </si>
  <si>
    <t>Mäyrä</t>
  </si>
  <si>
    <t>Grävling</t>
  </si>
  <si>
    <t>Nokikana</t>
  </si>
  <si>
    <t>Sothöna</t>
  </si>
  <si>
    <t>Näätä</t>
  </si>
  <si>
    <t>Orava</t>
  </si>
  <si>
    <t>Ekorre</t>
  </si>
  <si>
    <t>Pesukarhu</t>
  </si>
  <si>
    <t>Tvättbjörn</t>
  </si>
  <si>
    <t>Peura</t>
  </si>
  <si>
    <t>Skogsvildren</t>
  </si>
  <si>
    <t>Piisami</t>
  </si>
  <si>
    <t>Bisamråtta</t>
  </si>
  <si>
    <t>Punasotka</t>
  </si>
  <si>
    <t>Brunand</t>
  </si>
  <si>
    <t>Pyy</t>
  </si>
  <si>
    <t>Järpe</t>
  </si>
  <si>
    <t>Riekko</t>
  </si>
  <si>
    <t>Dalripa</t>
  </si>
  <si>
    <t>Rusakko</t>
  </si>
  <si>
    <t>Fälthare</t>
  </si>
  <si>
    <t>Rämemajava</t>
  </si>
  <si>
    <t>Sumpbäver</t>
  </si>
  <si>
    <t>Saksanhirvi</t>
  </si>
  <si>
    <t>Kronhjort</t>
  </si>
  <si>
    <t>Sepelkyyhky</t>
  </si>
  <si>
    <t>Ringduva</t>
  </si>
  <si>
    <t>Supikoira</t>
  </si>
  <si>
    <t>Mårdhund</t>
  </si>
  <si>
    <t>Tavi</t>
  </si>
  <si>
    <t>Kricka</t>
  </si>
  <si>
    <t>Teeri</t>
  </si>
  <si>
    <t>Orre</t>
  </si>
  <si>
    <t>Telkkä</t>
  </si>
  <si>
    <t>Knipa</t>
  </si>
  <si>
    <t>Tukkakoskelo</t>
  </si>
  <si>
    <t>Småskrake</t>
  </si>
  <si>
    <t>Tukkasotka</t>
  </si>
  <si>
    <t>Vigg</t>
  </si>
  <si>
    <t>Valkohäntäpeura</t>
  </si>
  <si>
    <t>Vitsvanshjort</t>
  </si>
  <si>
    <t>Villikani</t>
  </si>
  <si>
    <t>Vildkanin</t>
  </si>
  <si>
    <t>Villisika</t>
  </si>
  <si>
    <t>Vildsvin</t>
  </si>
  <si>
    <t>Huuhkaja</t>
  </si>
  <si>
    <t>Berguv</t>
  </si>
  <si>
    <t>Kanahaukka</t>
  </si>
  <si>
    <t>Duvhök</t>
  </si>
  <si>
    <t>Koivuhiiri</t>
  </si>
  <si>
    <t>Buskmus</t>
  </si>
  <si>
    <t>Kurki</t>
  </si>
  <si>
    <t>Trana</t>
  </si>
  <si>
    <t>Maamyyrä</t>
  </si>
  <si>
    <t>Mullvad</t>
  </si>
  <si>
    <t>Majava</t>
  </si>
  <si>
    <t>Bäver</t>
  </si>
  <si>
    <t>Muurahaisia</t>
  </si>
  <si>
    <t>Myror</t>
  </si>
  <si>
    <t>Poro</t>
  </si>
  <si>
    <t>Ren</t>
  </si>
  <si>
    <t>Päästäinen</t>
  </si>
  <si>
    <t>Näbbmus</t>
  </si>
  <si>
    <t>Rantakäärme</t>
  </si>
  <si>
    <t>Snok</t>
  </si>
  <si>
    <t>Vaskitsa</t>
  </si>
  <si>
    <t>Ormslå</t>
  </si>
  <si>
    <t>Vesilinnut</t>
  </si>
  <si>
    <t>Vattenfåglar</t>
  </si>
  <si>
    <t>Vesilisko</t>
  </si>
  <si>
    <t>Vattenödla</t>
  </si>
  <si>
    <t>Viitasammakko</t>
  </si>
  <si>
    <t>Haukat</t>
  </si>
  <si>
    <t>Hökartade rovfåglar</t>
  </si>
  <si>
    <t>Hiirihaukka</t>
  </si>
  <si>
    <t>Ormvråk</t>
  </si>
  <si>
    <t>Mehiläishaukka</t>
  </si>
  <si>
    <t>Bivråk</t>
  </si>
  <si>
    <t>Piekana</t>
  </si>
  <si>
    <t>Fjällvråk</t>
  </si>
  <si>
    <t>Pöllöt</t>
  </si>
  <si>
    <t>Ugglor</t>
  </si>
  <si>
    <t>Lapinpöllö</t>
  </si>
  <si>
    <t>Lappuggla</t>
  </si>
  <si>
    <t>Lehtopöllö</t>
  </si>
  <si>
    <t>Kattuggla</t>
  </si>
  <si>
    <t>Viirupöllö</t>
  </si>
  <si>
    <t>Slaguggla</t>
  </si>
  <si>
    <t>Etelänsuosirri</t>
  </si>
  <si>
    <t>Sydlig kärrsnäppa</t>
  </si>
  <si>
    <t>Heinäkurppa</t>
  </si>
  <si>
    <t>Dubbelbeckasin</t>
  </si>
  <si>
    <t>Kangaskiuru</t>
  </si>
  <si>
    <t>Trädlärka</t>
  </si>
  <si>
    <t>Kiljuhanhi</t>
  </si>
  <si>
    <t>Fjällgås</t>
  </si>
  <si>
    <t>Kiljukotka</t>
  </si>
  <si>
    <t>Större skrikörn</t>
  </si>
  <si>
    <t>Kotka</t>
  </si>
  <si>
    <t>Kungsörn</t>
  </si>
  <si>
    <t>Lapasotka</t>
  </si>
  <si>
    <t>Bergand</t>
  </si>
  <si>
    <t>Merikotka</t>
  </si>
  <si>
    <t>Havsörn</t>
  </si>
  <si>
    <t>Muuttohaukka</t>
  </si>
  <si>
    <t>Pilgrimsfalk</t>
  </si>
  <si>
    <t>Rantakurvi</t>
  </si>
  <si>
    <t>Tereksnäppa</t>
  </si>
  <si>
    <t>Ruisrääkkä</t>
  </si>
  <si>
    <t>Kornknarr</t>
  </si>
  <si>
    <t>Räyskä</t>
  </si>
  <si>
    <t>Skräntärna</t>
  </si>
  <si>
    <t>Tunturihaukka</t>
  </si>
  <si>
    <t>Jaktfalk</t>
  </si>
  <si>
    <t>Tunturikiuru</t>
  </si>
  <si>
    <t>Berglärka</t>
  </si>
  <si>
    <t>Tunturipöllö</t>
  </si>
  <si>
    <t>Fjälluggla</t>
  </si>
  <si>
    <t>Valkoselkätikka</t>
  </si>
  <si>
    <t>Vitryggig hackspett</t>
  </si>
  <si>
    <t>Haarahaukka</t>
  </si>
  <si>
    <t>Kultasirkku</t>
  </si>
  <si>
    <t>Käenpiika</t>
  </si>
  <si>
    <t>Liejukana</t>
  </si>
  <si>
    <t>Merisirri</t>
  </si>
  <si>
    <t>Mustapyrstökuiri</t>
  </si>
  <si>
    <t>Mustatiira</t>
  </si>
  <si>
    <t>Naurulokki</t>
  </si>
  <si>
    <t>Pikkutiira</t>
  </si>
  <si>
    <t>Rastaskerttunen</t>
  </si>
  <si>
    <t>Sinipyrstö</t>
  </si>
  <si>
    <t>Tiltaltti</t>
  </si>
  <si>
    <t>Ahma</t>
  </si>
  <si>
    <t>Järv</t>
  </si>
  <si>
    <t>Harmaahylje</t>
  </si>
  <si>
    <t>Naali</t>
  </si>
  <si>
    <t>Fjällräv</t>
  </si>
  <si>
    <t>Saimaannorppa</t>
  </si>
  <si>
    <t>Susi</t>
  </si>
  <si>
    <t>Varg</t>
  </si>
  <si>
    <t>Tammihiiri</t>
  </si>
  <si>
    <t>Trädgårdssovare</t>
  </si>
  <si>
    <t>Kangaskäärme</t>
  </si>
  <si>
    <t>Hasselsnok</t>
  </si>
  <si>
    <t>Rupilisko</t>
  </si>
  <si>
    <t>Större vattensalamander</t>
  </si>
  <si>
    <t>Harjusinisiipi</t>
  </si>
  <si>
    <t>Batonblåvinge</t>
  </si>
  <si>
    <t>Hierakkalehtimittari</t>
  </si>
  <si>
    <t>Strandlövmätare</t>
  </si>
  <si>
    <t>Isoapollo</t>
  </si>
  <si>
    <t>Apollofjäril</t>
  </si>
  <si>
    <t>Isokultasiipi</t>
  </si>
  <si>
    <t>Stor guldvinge</t>
  </si>
  <si>
    <t>Smalsprötad bastardsvärmare</t>
  </si>
  <si>
    <t>Kalliosinisiipi</t>
  </si>
  <si>
    <t>Fetörtsblåvinge</t>
  </si>
  <si>
    <t>Kirjopapurikko</t>
  </si>
  <si>
    <t>Dårgräsfjäril</t>
  </si>
  <si>
    <t>Koukerokoisa</t>
  </si>
  <si>
    <t>Bokstavsmott</t>
  </si>
  <si>
    <t>Kurhokoi</t>
  </si>
  <si>
    <t>Spåtistelkorgmal</t>
  </si>
  <si>
    <t>Laukkaneilikkakoi</t>
  </si>
  <si>
    <t>Triftfilosofmal</t>
  </si>
  <si>
    <t>Lehtohopeatäplä</t>
  </si>
  <si>
    <t>Amathusias pärlemorfjäril</t>
  </si>
  <si>
    <t>Lehtovähämittari</t>
  </si>
  <si>
    <t>Krönt malätare</t>
  </si>
  <si>
    <t>Maitiaiskehrääjä</t>
  </si>
  <si>
    <t>Mjölkörtsspinnare</t>
  </si>
  <si>
    <t>Malikaapuyökkönen</t>
  </si>
  <si>
    <t>Absintkapuschongfly</t>
  </si>
  <si>
    <t>Metsäomenankehrääjäkoi</t>
  </si>
  <si>
    <t>Hagtornsspinnmal</t>
  </si>
  <si>
    <t>Muurahaissinisiipi</t>
  </si>
  <si>
    <t>Svartfläckig blåvinge</t>
  </si>
  <si>
    <t>Naavamittari</t>
  </si>
  <si>
    <t>Skägglavmätare</t>
  </si>
  <si>
    <t>Neidonkielikoisa</t>
  </si>
  <si>
    <t>Tandmott</t>
  </si>
  <si>
    <t>Nuokkukohokkikoi</t>
  </si>
  <si>
    <t>Backglimgallmal</t>
  </si>
  <si>
    <t>Såpörtmal</t>
  </si>
  <si>
    <t>Blåklintplattmal</t>
  </si>
  <si>
    <t>Ruokohämy-yökkönen</t>
  </si>
  <si>
    <t>Gulgrått stråfly</t>
  </si>
  <si>
    <t>Sauramomykerökoi</t>
  </si>
  <si>
    <t>Färgkullekorgmal</t>
  </si>
  <si>
    <t>Tummaverkkoperhonen</t>
  </si>
  <si>
    <t>Kovetenätfjäril</t>
  </si>
  <si>
    <t>Varjotäpläkoi</t>
  </si>
  <si>
    <t>Skuggsorgmal</t>
  </si>
  <si>
    <t>Treuddtecknat aftonfly</t>
  </si>
  <si>
    <t>Viherjäkäläyökkönen</t>
  </si>
  <si>
    <t>Barrskogslavfly</t>
  </si>
  <si>
    <t>Palosirkka</t>
  </si>
  <si>
    <t>Trumgräshoppa</t>
  </si>
  <si>
    <t>Ruususiipisirkka</t>
  </si>
  <si>
    <t>Rosenvingad gräshoppa</t>
  </si>
  <si>
    <t>Sinisiipisirkka</t>
  </si>
  <si>
    <t>Blåvingad gräshoppa</t>
  </si>
  <si>
    <t>Aarnilahopuukärpänen</t>
  </si>
  <si>
    <t>Urskogsvedfluga</t>
  </si>
  <si>
    <t>Aarnisääski</t>
  </si>
  <si>
    <t>Smalbandad urskogsmygga</t>
  </si>
  <si>
    <t>Erakkolahopuukärpänen</t>
  </si>
  <si>
    <t>Eremitvedfluga</t>
  </si>
  <si>
    <t>Isonaamiokukkakärpänen</t>
  </si>
  <si>
    <t>Kronblomfluga</t>
  </si>
  <si>
    <t>Kantokukkakärpänen</t>
  </si>
  <si>
    <t>Stubblomfluga</t>
  </si>
  <si>
    <t>Mahlakukkakärpänen</t>
  </si>
  <si>
    <t>Savblomfluga</t>
  </si>
  <si>
    <t>Mustaraitanaamiokärpänen</t>
  </si>
  <si>
    <t>Svartbandad stekelfluga</t>
  </si>
  <si>
    <t>Pistiäiskukkakärpänen</t>
  </si>
  <si>
    <t>Getinglik blomfluga</t>
  </si>
  <si>
    <t>Suomenpuukärpänen</t>
  </si>
  <si>
    <t>Karelsk barkfluga</t>
  </si>
  <si>
    <t>Vaapsassääski</t>
  </si>
  <si>
    <t>Getinglik svampfluga</t>
  </si>
  <si>
    <t>Epistrophella euchroma</t>
  </si>
  <si>
    <t>Etelänkoipikorri</t>
  </si>
  <si>
    <t>Gråvingad källbäckslända</t>
  </si>
  <si>
    <t>Eteläntytönkorento</t>
  </si>
  <si>
    <t>Möflickslända</t>
  </si>
  <si>
    <t>Grön mosaikslända</t>
  </si>
  <si>
    <t>Sorjahukankorento</t>
  </si>
  <si>
    <t>Östlig trollslända</t>
  </si>
  <si>
    <t>Vantaankorri</t>
  </si>
  <si>
    <t>Brun mossbäckslända</t>
  </si>
  <si>
    <t>Keltasurviainen</t>
  </si>
  <si>
    <t>Kymisurviainen</t>
  </si>
  <si>
    <t>Aarnimäihiäinen</t>
  </si>
  <si>
    <t>Sexfläckig barkglansbagge</t>
  </si>
  <si>
    <t>Aarniseppä</t>
  </si>
  <si>
    <t>Trubbtandad lövknäppare</t>
  </si>
  <si>
    <t>Erakkokuoriainen</t>
  </si>
  <si>
    <t>Haavanlahokärsäkäs</t>
  </si>
  <si>
    <t>Stor vedvivel</t>
  </si>
  <si>
    <t>Jalavanlahokärsäkäs</t>
  </si>
  <si>
    <t>Almvedvivel</t>
  </si>
  <si>
    <t>Punahärö</t>
  </si>
  <si>
    <t>Cinnoberbagge</t>
  </si>
  <si>
    <t>Aarnikätkä</t>
  </si>
  <si>
    <t>Haavanjalosoukko</t>
  </si>
  <si>
    <t>Haavanpikkutylppö</t>
  </si>
  <si>
    <t>Hammasleukakääpiäinen</t>
  </si>
  <si>
    <t>Harmokallokas</t>
  </si>
  <si>
    <t>Hylkyisotylppö</t>
  </si>
  <si>
    <t>Idänräätäli</t>
  </si>
  <si>
    <t>Isokelokärsäkäs</t>
  </si>
  <si>
    <t>Isotoukohärkä</t>
  </si>
  <si>
    <t>Jalavajäärä</t>
  </si>
  <si>
    <t>Kaakonnirppu</t>
  </si>
  <si>
    <t>Kaljurankokartukas</t>
  </si>
  <si>
    <t>Karvakukkajäärä</t>
  </si>
  <si>
    <t>Kaskikeiju</t>
  </si>
  <si>
    <t>Kaulussepikkä</t>
  </si>
  <si>
    <t>Kaunokkikärsäkäs</t>
  </si>
  <si>
    <t>Korpikolva</t>
  </si>
  <si>
    <t>Korukeräpallokas</t>
  </si>
  <si>
    <t>Kulokurekiitäjäinen</t>
  </si>
  <si>
    <t>Kuusitäpläjäärä</t>
  </si>
  <si>
    <t>Kyrmysepikkä</t>
  </si>
  <si>
    <t>Kääpäpimikkä</t>
  </si>
  <si>
    <t>Lahokapo</t>
  </si>
  <si>
    <t>Laikkujumi</t>
  </si>
  <si>
    <t>Lattatylppö</t>
  </si>
  <si>
    <t>Lautajäärä</t>
  </si>
  <si>
    <t>Lehmusjäärä</t>
  </si>
  <si>
    <t>Lehtisoukkotylppö</t>
  </si>
  <si>
    <t>Leppäjäärä</t>
  </si>
  <si>
    <t>Liekohärkä</t>
  </si>
  <si>
    <t>Liekosepikkä</t>
  </si>
  <si>
    <t>Lohjanseppä</t>
  </si>
  <si>
    <t>Mäihäkaarnakuoriainen</t>
  </si>
  <si>
    <t>Nahkuri</t>
  </si>
  <si>
    <t>Näsiänjalosoukko</t>
  </si>
  <si>
    <t>Palosysikiitäjäinen</t>
  </si>
  <si>
    <t>Pariukkotylppö</t>
  </si>
  <si>
    <t>Piilolantiainen</t>
  </si>
  <si>
    <t>Pistehaapakaarnuri</t>
  </si>
  <si>
    <t>Pitkälaakatylppö</t>
  </si>
  <si>
    <t>Puistovalekauniainen</t>
  </si>
  <si>
    <t>Purohyrrä</t>
  </si>
  <si>
    <t>Pötkykaarnakuoriainen</t>
  </si>
  <si>
    <t>Rikkipimikkä</t>
  </si>
  <si>
    <t>Salopikkukuntikas</t>
  </si>
  <si>
    <t>Sarvihärö</t>
  </si>
  <si>
    <t>Sarvikeräpallokas</t>
  </si>
  <si>
    <t>Sinijalosoukko</t>
  </si>
  <si>
    <t>Sinipimikkä</t>
  </si>
  <si>
    <t>Somerharvekiitäjäinen</t>
  </si>
  <si>
    <t>Suomenrantusukeltaja</t>
  </si>
  <si>
    <t>Suomupiiloseppä</t>
  </si>
  <si>
    <t>Tammijäärä</t>
  </si>
  <si>
    <t>Tammikairo</t>
  </si>
  <si>
    <t>Tammikukkajäärä</t>
  </si>
  <si>
    <t>Teretylppö</t>
  </si>
  <si>
    <t>Tuomikukko</t>
  </si>
  <si>
    <t>Täplähaiskiainen</t>
  </si>
  <si>
    <t>Täplämustakeiju</t>
  </si>
  <si>
    <t>Ukkokukkajäärä</t>
  </si>
  <si>
    <t>Uppokeiju</t>
  </si>
  <si>
    <t>Vaahterasepikkä</t>
  </si>
  <si>
    <t>Vajeraitasukeltaja</t>
  </si>
  <si>
    <t>Vennajäärä</t>
  </si>
  <si>
    <t>Vienankääpiäinen</t>
  </si>
  <si>
    <t>Vyösepäkäs</t>
  </si>
  <si>
    <t>Vähämustakeiju</t>
  </si>
  <si>
    <t>Välkekauniainen</t>
  </si>
  <si>
    <t>Anotylus fairmairei</t>
  </si>
  <si>
    <t>Anotylus tetracarinatus</t>
  </si>
  <si>
    <t>Anotylus tetratoma</t>
  </si>
  <si>
    <t>Antinhyrrä</t>
  </si>
  <si>
    <t>Atheta castanoptera</t>
  </si>
  <si>
    <t>Corticaria foveola</t>
  </si>
  <si>
    <t>Cryptocephalus nitidulus</t>
  </si>
  <si>
    <t>Cryptophagus obsoletus</t>
  </si>
  <si>
    <t>Cryptophagus populi</t>
  </si>
  <si>
    <t>Gnathoncus nidorum</t>
  </si>
  <si>
    <t>Gonioctena flavicornis</t>
  </si>
  <si>
    <t>Haapaliskokuntikas</t>
  </si>
  <si>
    <t>Haavansahajumi</t>
  </si>
  <si>
    <t>Harmaatulikärsäkäs</t>
  </si>
  <si>
    <t>Helojäärä</t>
  </si>
  <si>
    <t>Hiespiilopää</t>
  </si>
  <si>
    <t>Hietalaakanen</t>
  </si>
  <si>
    <t>Hietamyyräkiitäjäinen</t>
  </si>
  <si>
    <t>Hormukkakirppa</t>
  </si>
  <si>
    <t>Hämeensiemenkiitäjäinen</t>
  </si>
  <si>
    <t>Isolaakasittiäinen</t>
  </si>
  <si>
    <t>Isosinipääkkö</t>
  </si>
  <si>
    <t>Jannensirkeinen</t>
  </si>
  <si>
    <t>Juovapiilopää</t>
  </si>
  <si>
    <t>Jymypallovesiäinen</t>
  </si>
  <si>
    <t>Kallasharvekiitäjäinen</t>
  </si>
  <si>
    <t>Keisarilyhytsiipi</t>
  </si>
  <si>
    <t>Keltanokärsäkäs</t>
  </si>
  <si>
    <t>Kelttopiilopää</t>
  </si>
  <si>
    <t>Kilpukkanälvikäs</t>
  </si>
  <si>
    <t>Kimokorvakärsäkäs</t>
  </si>
  <si>
    <t>Kirjoripesukeltaja</t>
  </si>
  <si>
    <t>Koivukirppa</t>
  </si>
  <si>
    <t>Kuismapiilopää</t>
  </si>
  <si>
    <t>Kuoppakatkokiitäjäinen</t>
  </si>
  <si>
    <t>Kuopparuokokuoriainen</t>
  </si>
  <si>
    <t>Kyhmykorvakärsäkäs</t>
  </si>
  <si>
    <t>Kynsimökärsäkäs</t>
  </si>
  <si>
    <t>Kyrmymerimyyriäinen</t>
  </si>
  <si>
    <t>Kärsämökuoriainen</t>
  </si>
  <si>
    <t>Laakamerimyyriäinen</t>
  </si>
  <si>
    <t>Laidunnirppu</t>
  </si>
  <si>
    <t>Laiduntadelaakanen</t>
  </si>
  <si>
    <t>Lapinsilmähyrrä</t>
  </si>
  <si>
    <t>Lehtipuupääkkö</t>
  </si>
  <si>
    <t>Leppäkelokärsäkäs</t>
  </si>
  <si>
    <t>Lopheros rubens</t>
  </si>
  <si>
    <t>Lounaanjumi</t>
  </si>
  <si>
    <t>Lounaanpyörökärsäkäs</t>
  </si>
  <si>
    <t>Lounakurekiitäjäinen</t>
  </si>
  <si>
    <t>Luhtahärö</t>
  </si>
  <si>
    <t>Luhtasysikiitäjäinen</t>
  </si>
  <si>
    <t>Lähdelaakaripsikkä</t>
  </si>
  <si>
    <t>Lähdepurolaakanen</t>
  </si>
  <si>
    <t>Meligethes exilis</t>
  </si>
  <si>
    <t>Metsävirnakärsäkäs</t>
  </si>
  <si>
    <t>Minttunirppu</t>
  </si>
  <si>
    <t>Mustahälvekäs</t>
  </si>
  <si>
    <t>Mustakehnäkiitäjäinen</t>
  </si>
  <si>
    <t>Mycetophagus atomarius</t>
  </si>
  <si>
    <t>Mykeröpöyrökärsäkäs</t>
  </si>
  <si>
    <t>Naudanlantiainen</t>
  </si>
  <si>
    <t>Ohdakekirppa</t>
  </si>
  <si>
    <t>Oxyletus piceus</t>
  </si>
  <si>
    <t>Pajunnorkkokärsäkäs</t>
  </si>
  <si>
    <t>Pajupiilopää</t>
  </si>
  <si>
    <t>Palpakkoliejukärsäkäs</t>
  </si>
  <si>
    <t>Peurankellokärsäkäs</t>
  </si>
  <si>
    <t>Pikkumerimyyriäinen</t>
  </si>
  <si>
    <t>Pikkunirppu</t>
  </si>
  <si>
    <t>Pitkämerimyyriäinen</t>
  </si>
  <si>
    <t>Puikkohärö</t>
  </si>
  <si>
    <t>Pujopyörökärsäkäs</t>
  </si>
  <si>
    <t>Pulskasantiainen</t>
  </si>
  <si>
    <t>Putkijäärä</t>
  </si>
  <si>
    <t>Pyörörutavesiäinen</t>
  </si>
  <si>
    <t>Päivänkakkaranirppu</t>
  </si>
  <si>
    <t>Raatoisotylppö</t>
  </si>
  <si>
    <t>Rastipöyrökärsäkäs</t>
  </si>
  <si>
    <t>Ratamokuoriainen</t>
  </si>
  <si>
    <t>Rautio</t>
  </si>
  <si>
    <t>Reunustyppyjäärä</t>
  </si>
  <si>
    <t>Ruostenurmikärsäkäs</t>
  </si>
  <si>
    <t>Ruskoantikainen</t>
  </si>
  <si>
    <t>Ruskovirpiäinen</t>
  </si>
  <si>
    <t>Saananhyrrä</t>
  </si>
  <si>
    <t>Salokääpiäinen</t>
  </si>
  <si>
    <t>Saprinus rugifer</t>
  </si>
  <si>
    <t>Saraikkoliejukärsäkäs</t>
  </si>
  <si>
    <t>Sarvipötkykärsäkäs</t>
  </si>
  <si>
    <t>Sukalymykäs</t>
  </si>
  <si>
    <t>Sukaokakärsäkäs</t>
  </si>
  <si>
    <t>Sukasilosonkiainen</t>
  </si>
  <si>
    <t>Sukasnorkkokärsäkäs</t>
  </si>
  <si>
    <t>Suolamyyräkiitäjäinen</t>
  </si>
  <si>
    <t>Suomenpyörökärsäkäs</t>
  </si>
  <si>
    <t>Sysikonnakas</t>
  </si>
  <si>
    <t>Syyläjuurikärsäkäs</t>
  </si>
  <si>
    <t>Tammenjalosoukko</t>
  </si>
  <si>
    <t>Trichonyx sulcicollis</t>
  </si>
  <si>
    <t>Typöleinikkikuoriainen</t>
  </si>
  <si>
    <t>Ukkotöyryläs</t>
  </si>
  <si>
    <t>Vaskihyrrä</t>
  </si>
  <si>
    <t>Vaskikaarniainen</t>
  </si>
  <si>
    <t>Vihertyppyjäärä</t>
  </si>
  <si>
    <t>Vyösyöksykäs</t>
  </si>
  <si>
    <t>Vyöviherikäs</t>
  </si>
  <si>
    <t>Vähähyrrä</t>
  </si>
  <si>
    <t>Vähärosovesiäinen</t>
  </si>
  <si>
    <t>Väripaksureisi</t>
  </si>
  <si>
    <t>Ängelmänälvikäs</t>
  </si>
  <si>
    <t>Haapalatikka</t>
  </si>
  <si>
    <t>Aspbarklus</t>
  </si>
  <si>
    <t>Kulolatikka</t>
  </si>
  <si>
    <t>Brännbarklus</t>
  </si>
  <si>
    <t>Herhiläinen</t>
  </si>
  <si>
    <t>Bålgeting</t>
  </si>
  <si>
    <t>Jalolehtiäinen</t>
  </si>
  <si>
    <t>Ratamoisolehtiäinen</t>
  </si>
  <si>
    <t>Ukonhattukimalainen</t>
  </si>
  <si>
    <t>Jutlandssvampslända</t>
  </si>
  <si>
    <t>Vuorikaskas</t>
  </si>
  <si>
    <t>Backsångstrit</t>
  </si>
  <si>
    <t>Alvarikaskas</t>
  </si>
  <si>
    <t>Keulankärkikirvra</t>
  </si>
  <si>
    <t>Hietakivikkohämähäkki</t>
  </si>
  <si>
    <t>Kyhmyristihämähäkki</t>
  </si>
  <si>
    <t>Lettokääpiöhämähäkki</t>
  </si>
  <si>
    <t>Lettorapuhämähäkki</t>
  </si>
  <si>
    <t>Rämeristihämähäkki</t>
  </si>
  <si>
    <t>Isonieriä</t>
  </si>
  <si>
    <t>Storröding</t>
  </si>
  <si>
    <t>Järvilohi</t>
  </si>
  <si>
    <t>Insjölax</t>
  </si>
  <si>
    <t>Järvitaimen</t>
  </si>
  <si>
    <t>Insjööring</t>
  </si>
  <si>
    <t>Merilohi</t>
  </si>
  <si>
    <t>Lax</t>
  </si>
  <si>
    <t>Meritaimen</t>
  </si>
  <si>
    <t>Havsöring</t>
  </si>
  <si>
    <t>Planktonsiika</t>
  </si>
  <si>
    <t>Aspsik</t>
  </si>
  <si>
    <t>Toutain</t>
  </si>
  <si>
    <t>Asp</t>
  </si>
  <si>
    <t>Rantaneula</t>
  </si>
  <si>
    <t>Harmaasulkukotilo</t>
  </si>
  <si>
    <t>Östspolsnäcka</t>
  </si>
  <si>
    <t>Hienouurresulkukotilo</t>
  </si>
  <si>
    <t>Strimmig spolsnäcka</t>
  </si>
  <si>
    <t>Jokihelmisimpukka</t>
  </si>
  <si>
    <t>Flodpärlmussla</t>
  </si>
  <si>
    <t>Lapinsiemenkotilo</t>
  </si>
  <si>
    <t>Lappgrynsnäcka</t>
  </si>
  <si>
    <t>Pikkuahmattikotilo</t>
  </si>
  <si>
    <t>Mindre tornsnäcka</t>
  </si>
  <si>
    <t>Suorasuusulkukotilo</t>
  </si>
  <si>
    <t>Rak spolsnäcka</t>
  </si>
  <si>
    <t>Nystysiruetana</t>
  </si>
  <si>
    <t>Tunturisiemenkotilo</t>
  </si>
  <si>
    <t>Ahdeyökkönen</t>
  </si>
  <si>
    <t>Ahokenttäkääriäinen</t>
  </si>
  <si>
    <t>Ahokirjokääriäinen</t>
  </si>
  <si>
    <t>Aholattakoi</t>
  </si>
  <si>
    <t>Ajuruohopussikoi</t>
  </si>
  <si>
    <t>Ajuruohovarsikoi</t>
  </si>
  <si>
    <t>Apilakirjokääriäinen</t>
  </si>
  <si>
    <t>Aroaamukääriäinen</t>
  </si>
  <si>
    <t>Coleophora anatipennella</t>
  </si>
  <si>
    <t>Dyynisukkulakoi</t>
  </si>
  <si>
    <t>Esikkokaitakoi</t>
  </si>
  <si>
    <t>Haapatyttöperhonen</t>
  </si>
  <si>
    <t>Hakakääpiökoi</t>
  </si>
  <si>
    <t>Harjukaitakoi</t>
  </si>
  <si>
    <t>Harmopaatsamamittari</t>
  </si>
  <si>
    <t>Hietahitukoi</t>
  </si>
  <si>
    <t>Hietamittari</t>
  </si>
  <si>
    <t>Hietaneilikkavyökoi</t>
  </si>
  <si>
    <t>Hietikkokenttäkääriäinen</t>
  </si>
  <si>
    <t>Hietikkokoisa</t>
  </si>
  <si>
    <t>Hirvenjuurilaikkukääriäinen</t>
  </si>
  <si>
    <t>Hirvenjuuripussikoi</t>
  </si>
  <si>
    <t>Idänokakoisa</t>
  </si>
  <si>
    <t>Isoarokoisa</t>
  </si>
  <si>
    <t>Isoharmokääriäinen</t>
  </si>
  <si>
    <t>Isopussikoi</t>
  </si>
  <si>
    <t>Jalavakiiltokääriäinen</t>
  </si>
  <si>
    <t>Juovaharjakas</t>
  </si>
  <si>
    <t>Juovapunatäplä</t>
  </si>
  <si>
    <t>Kallioishietakoi</t>
  </si>
  <si>
    <t>Kallioiskätkökääriäinen</t>
  </si>
  <si>
    <t>Kallioissulkanen</t>
  </si>
  <si>
    <t>Kallioistöyhtökoi</t>
  </si>
  <si>
    <t>Kalvaskoisa</t>
  </si>
  <si>
    <t>Kanervapussikoi</t>
  </si>
  <si>
    <t>Karjalanpussikoi</t>
  </si>
  <si>
    <t>Kaunokirjokoi</t>
  </si>
  <si>
    <t>Kaunokkikätkökääriäinen</t>
  </si>
  <si>
    <t>Kaunokkipeilikääriäinen</t>
  </si>
  <si>
    <t>Kaunokkipussikoi</t>
  </si>
  <si>
    <t>Kehnäpussikoi</t>
  </si>
  <si>
    <t>Kenttähietakoi</t>
  </si>
  <si>
    <t>Ketoharmokääriäinen</t>
  </si>
  <si>
    <t>Ketojäytäjäkoi</t>
  </si>
  <si>
    <t>Ketomarunapussikoi</t>
  </si>
  <si>
    <t>Ketopussikoi</t>
  </si>
  <si>
    <t>Ketosukkulakoi</t>
  </si>
  <si>
    <t>Ketovyökoi</t>
  </si>
  <si>
    <t>Ketovälkekoi</t>
  </si>
  <si>
    <t>Kevättynkäkoi</t>
  </si>
  <si>
    <t>Kirjojäytäjäkoi</t>
  </si>
  <si>
    <t>Kirjotäpläkoi</t>
  </si>
  <si>
    <t>Kohokkipussikoi</t>
  </si>
  <si>
    <t>Koiruohokoisa</t>
  </si>
  <si>
    <t>Koiruohopussikoi</t>
  </si>
  <si>
    <t>Kolmitäplähitukoi</t>
  </si>
  <si>
    <t>Kolmiviiruyökkönen</t>
  </si>
  <si>
    <t>Korukaitakoi</t>
  </si>
  <si>
    <t>Koskikirjokääriäinen</t>
  </si>
  <si>
    <t>Kulopussikoi</t>
  </si>
  <si>
    <t>Kultasurviaiskoi</t>
  </si>
  <si>
    <t>Kuukiiltokääriäinen</t>
  </si>
  <si>
    <t>Kuusamakääpiökoi</t>
  </si>
  <si>
    <t>Kuusamaviuhkanen</t>
  </si>
  <si>
    <t>Käpälälattakoi</t>
  </si>
  <si>
    <t>Kärsämöväkäskoisa</t>
  </si>
  <si>
    <t>Lattamaayökkönen</t>
  </si>
  <si>
    <t>Lehdeskääpiökoi</t>
  </si>
  <si>
    <t>Lehmuskirjokoi</t>
  </si>
  <si>
    <t>Lehmuspikkumittari</t>
  </si>
  <si>
    <t>Lehtokätkökääriäinen</t>
  </si>
  <si>
    <t>Linnunhernetikkukoi</t>
  </si>
  <si>
    <t>Linnunruohokoi</t>
  </si>
  <si>
    <t>Loistokaapuyökkönen</t>
  </si>
  <si>
    <t>Luhtakirjokääriäinen</t>
  </si>
  <si>
    <t>Lustehitukoi</t>
  </si>
  <si>
    <t>Lähdesirvikäs</t>
  </si>
  <si>
    <t>Läppäkääpiökoi</t>
  </si>
  <si>
    <t>Maitekiiltokääriäinen</t>
  </si>
  <si>
    <t>Marunakätkökääriäinen</t>
  </si>
  <si>
    <t>Meiramikoi</t>
  </si>
  <si>
    <t>Meiramipussikoi</t>
  </si>
  <si>
    <t>Meiramisulkanen</t>
  </si>
  <si>
    <t>Minttuhitukoi</t>
  </si>
  <si>
    <t>Myrttipussikoi</t>
  </si>
  <si>
    <t>Mäkihärkkivyökoi</t>
  </si>
  <si>
    <t>Neilikkapussikoi</t>
  </si>
  <si>
    <t>Niittyhumalakääpiökoi</t>
  </si>
  <si>
    <t>Nunnakirjokoisa</t>
  </si>
  <si>
    <t>Nuokkukohokkivyökoi</t>
  </si>
  <si>
    <t>Ojakärsämökenttäkääriäinen</t>
  </si>
  <si>
    <t>Orapaatsamakätkökääriäinen</t>
  </si>
  <si>
    <t>Orapihlajaharsokoi</t>
  </si>
  <si>
    <t>Paahdekiiltokääriäinen</t>
  </si>
  <si>
    <t>Paahdekääpiökoi</t>
  </si>
  <si>
    <t>Paahdeväkäskoi</t>
  </si>
  <si>
    <t>Paistelatvakääriäinen</t>
  </si>
  <si>
    <t>Pensaikkotaitekoi</t>
  </si>
  <si>
    <t>Piennarhitukoi</t>
  </si>
  <si>
    <t>Piennarpussikoi</t>
  </si>
  <si>
    <t>Pikkuarokoisa</t>
  </si>
  <si>
    <t>Pikkuharmokääriäinen</t>
  </si>
  <si>
    <t>Pikkusinisiipi</t>
  </si>
  <si>
    <t>Pilkkupiiloyökkönen</t>
  </si>
  <si>
    <t>Pohjapikkukultasiipi</t>
  </si>
  <si>
    <t>Puistoseittikoi</t>
  </si>
  <si>
    <t>Pähkinäjäytäjäkoi</t>
  </si>
  <si>
    <t>Päivänkakkarakääriäinen</t>
  </si>
  <si>
    <t>Päivänoutotupsukoi</t>
  </si>
  <si>
    <t>Rantatikkukoi</t>
  </si>
  <si>
    <t>Rusolehtimittari</t>
  </si>
  <si>
    <t>Ruusuaamunkoi</t>
  </si>
  <si>
    <t>Ruusuruohokiitäjä</t>
  </si>
  <si>
    <t>Ruusuruohokääriäinen</t>
  </si>
  <si>
    <t>Rämekarvajalka</t>
  </si>
  <si>
    <t>Saaristoraanumittari</t>
  </si>
  <si>
    <t>Saarnitikkukoi</t>
  </si>
  <si>
    <t>Sademittari</t>
  </si>
  <si>
    <t>Sahahietayökkönen</t>
  </si>
  <si>
    <t>Sauramoviirukoi</t>
  </si>
  <si>
    <t>Sekolattakoi</t>
  </si>
  <si>
    <t>Sokkelokääpäkoi</t>
  </si>
  <si>
    <t>Soukkoheinäkoisa</t>
  </si>
  <si>
    <t>Sumuvirnayökkönen</t>
  </si>
  <si>
    <t>Tammikäärökoisa</t>
  </si>
  <si>
    <t>Tammilatvakääriäinen</t>
  </si>
  <si>
    <t>Tammirullakääriäinen</t>
  </si>
  <si>
    <t>Tervakoisa</t>
  </si>
  <si>
    <t>Tulikukkakoi</t>
  </si>
  <si>
    <t>Töyräspussikoi</t>
  </si>
  <si>
    <t>Valkokehtokoi</t>
  </si>
  <si>
    <t>Valkoreunapussikoi</t>
  </si>
  <si>
    <t>Valkovyökääriäinen</t>
  </si>
  <si>
    <t>Vallipussikoi</t>
  </si>
  <si>
    <t>Varjomaayökkönen</t>
  </si>
  <si>
    <t>Varjopatinayökkönen</t>
  </si>
  <si>
    <t>Varjosulkanen</t>
  </si>
  <si>
    <t>Verijuurikääpiökoi</t>
  </si>
  <si>
    <t>Verikirjokoisa</t>
  </si>
  <si>
    <t>Viheryökkönen</t>
  </si>
  <si>
    <t>Virnasinisiipi</t>
  </si>
  <si>
    <t>Aitoahdelude</t>
  </si>
  <si>
    <t>Haarniskalude</t>
  </si>
  <si>
    <t>Hietaruutulude</t>
  </si>
  <si>
    <t>Kaakonahdelude</t>
  </si>
  <si>
    <t>Katvelude</t>
  </si>
  <si>
    <t>Kellokimolude</t>
  </si>
  <si>
    <t>Maitetikkulude</t>
  </si>
  <si>
    <t>Masmalohammaslude</t>
  </si>
  <si>
    <t>Mykerökauluslude</t>
  </si>
  <si>
    <t>Nummilatuskalude</t>
  </si>
  <si>
    <t>Nummimarmorilude</t>
  </si>
  <si>
    <t>Nystytikkulude</t>
  </si>
  <si>
    <t>Otakilokkilude</t>
  </si>
  <si>
    <t>Palolatikka</t>
  </si>
  <si>
    <t>Pitkäsiipikirvalude</t>
  </si>
  <si>
    <t>Pohjankorppilude</t>
  </si>
  <si>
    <t>Pähkinäkaitalude</t>
  </si>
  <si>
    <t>Rannikkomataralude</t>
  </si>
  <si>
    <t>Tuhkalatikka</t>
  </si>
  <si>
    <t>Vaaleatikkulude</t>
  </si>
  <si>
    <t>Ahovihermehiläinen</t>
  </si>
  <si>
    <t>Apilakiertomehiläinen</t>
  </si>
  <si>
    <t>Isovihermehiläinen</t>
  </si>
  <si>
    <t>Kaunomailapistiäinen</t>
  </si>
  <si>
    <t>Kellonummimehiläinen</t>
  </si>
  <si>
    <t>Keltapipomehiläinen</t>
  </si>
  <si>
    <t>Keltasiimakiertomehiläinen</t>
  </si>
  <si>
    <t>Kirjoloiskimalainen</t>
  </si>
  <si>
    <t>Kirjomailapistiäinen</t>
  </si>
  <si>
    <t>Kirjotöpömehiläinen</t>
  </si>
  <si>
    <t>Kultamaamehiläinen</t>
  </si>
  <si>
    <t>Kultapiiskukiertomehiläinen</t>
  </si>
  <si>
    <t>Kyttyräverhoilijamehiläinen</t>
  </si>
  <si>
    <t>Laikkutöpömehiläinen</t>
  </si>
  <si>
    <t>Lehtoniittymaamehiläinen</t>
  </si>
  <si>
    <t>Mantukiertomehiläinen</t>
  </si>
  <si>
    <t>Mustahevosmuurahainen</t>
  </si>
  <si>
    <t>Mutakiertomehiläinen</t>
  </si>
  <si>
    <t>Muurahaisnäivertäjämehiläinen</t>
  </si>
  <si>
    <t>Nätkelmämaamehiläinen</t>
  </si>
  <si>
    <t>Pikkuhietamehiläinen</t>
  </si>
  <si>
    <t>Pikkujunki</t>
  </si>
  <si>
    <t>Pisteverimehiläinen</t>
  </si>
  <si>
    <t>Pumpurinuijapistiäinen</t>
  </si>
  <si>
    <t>Punamuurarimehiläinen</t>
  </si>
  <si>
    <t>Ruusuvarsiainen</t>
  </si>
  <si>
    <t>Soikiosimamehiläinen</t>
  </si>
  <si>
    <t>Soikkopipomehiläinen</t>
  </si>
  <si>
    <t>Vaskivakomehiläinen</t>
  </si>
  <si>
    <t>Aaltoritariyökkönen</t>
  </si>
  <si>
    <t>Aarnikiiltokääriäinen</t>
  </si>
  <si>
    <t>Ahokätkökääriäinen</t>
  </si>
  <si>
    <t>Ajuruohosulkanen</t>
  </si>
  <si>
    <t>Arohietayökkönen</t>
  </si>
  <si>
    <t>Haavayrttilattakoi</t>
  </si>
  <si>
    <t>Harjupussikoi</t>
  </si>
  <si>
    <t>Harmohirsiyökkönen</t>
  </si>
  <si>
    <t>Harmokuismayökkönen</t>
  </si>
  <si>
    <t>Harmosuomuyökkönen</t>
  </si>
  <si>
    <t>Heinäratamokoisa</t>
  </si>
  <si>
    <t>Hiilikilvekäs</t>
  </si>
  <si>
    <t>Hirvenjuurisulkanen</t>
  </si>
  <si>
    <t>Häiveperhonen</t>
  </si>
  <si>
    <t>Isomykerökoi</t>
  </si>
  <si>
    <t>Jalavakääpiökoi</t>
  </si>
  <si>
    <t>Jalavamiinakoi</t>
  </si>
  <si>
    <t>Jalavanopsasiipi</t>
  </si>
  <si>
    <t>Jalavapussikoi</t>
  </si>
  <si>
    <t>Jättitalvikääriäinen</t>
  </si>
  <si>
    <t>Kaitavyökoi</t>
  </si>
  <si>
    <t>Kallioispussikoi</t>
  </si>
  <si>
    <t>Kalliolahokoi</t>
  </si>
  <si>
    <t>Kalvaskeltasiipi</t>
  </si>
  <si>
    <t>Kehnämittari</t>
  </si>
  <si>
    <t>Ketolattakoi</t>
  </si>
  <si>
    <t>Kihokkisulkanen</t>
  </si>
  <si>
    <t>Kiiltokeulakoi</t>
  </si>
  <si>
    <t>Kirjojuuriyökkönen</t>
  </si>
  <si>
    <t>Kirjomaayökkönen</t>
  </si>
  <si>
    <t>Koruyökkönen</t>
  </si>
  <si>
    <t>Kultaharjakas</t>
  </si>
  <si>
    <t>Kultalatvakääriäinen</t>
  </si>
  <si>
    <t>Kupariyökkönen</t>
  </si>
  <si>
    <t>Kärsämälaikkukääriäinen</t>
  </si>
  <si>
    <t>Lehtokäärökoisa</t>
  </si>
  <si>
    <t>Lehtotikkukoi</t>
  </si>
  <si>
    <t>Lettopetokoi</t>
  </si>
  <si>
    <t>Luhtasukkulakoi</t>
  </si>
  <si>
    <t>Luumutarhakoi</t>
  </si>
  <si>
    <t>Maitepunatäplä</t>
  </si>
  <si>
    <t>Malipeilikääriäinen</t>
  </si>
  <si>
    <t>Mansikkakääpiökoi</t>
  </si>
  <si>
    <t>Muurainläiskäkoi</t>
  </si>
  <si>
    <t>Mäkihiilikoi</t>
  </si>
  <si>
    <t>Nummisammalkoi</t>
  </si>
  <si>
    <t>Oliivineilikkayökkönen</t>
  </si>
  <si>
    <t>Orapaatsamakääpiökoi</t>
  </si>
  <si>
    <t>Orapaatsamavälkekoi</t>
  </si>
  <si>
    <t>Orapihlajakääpiökoi</t>
  </si>
  <si>
    <t>Paatsamanmarjakääriäinen</t>
  </si>
  <si>
    <t>Pajukkokoisa</t>
  </si>
  <si>
    <t>Palttinahämy-yökkönen</t>
  </si>
  <si>
    <t>Piennarkenttäkääriäinen</t>
  </si>
  <si>
    <t>Piiskuhietakoi</t>
  </si>
  <si>
    <t>Pikkupussikoi</t>
  </si>
  <si>
    <t>Pilkkukoisa</t>
  </si>
  <si>
    <t>Pohjanliuskamittari</t>
  </si>
  <si>
    <t>Pohjanmataramittari</t>
  </si>
  <si>
    <t>Pronssisukkulakoi</t>
  </si>
  <si>
    <t>Punamykerökoi</t>
  </si>
  <si>
    <t>Punapetoyökkönen</t>
  </si>
  <si>
    <t>Puroriippasirvikäs</t>
  </si>
  <si>
    <t>Pyörönokisirvikäs</t>
  </si>
  <si>
    <t>Päivänoutokoi</t>
  </si>
  <si>
    <t>Rantapikkumittari</t>
  </si>
  <si>
    <t>Ratamotikkukoi</t>
  </si>
  <si>
    <t>Rikkosulkanen</t>
  </si>
  <si>
    <t>Rimpiputkisirvikäs</t>
  </si>
  <si>
    <t>Ruijannokiperhonen</t>
  </si>
  <si>
    <t>Rytölaukkukoi</t>
  </si>
  <si>
    <t>Rämevihersiipi</t>
  </si>
  <si>
    <t>Sinerväruuniyökkönen</t>
  </si>
  <si>
    <t>Sinihuppu</t>
  </si>
  <si>
    <t>Sirosarvekas</t>
  </si>
  <si>
    <t>Suoaamukääriäinen</t>
  </si>
  <si>
    <t>Suomenpeilikääriäinen</t>
  </si>
  <si>
    <t>Suomupussikoi</t>
  </si>
  <si>
    <t>Suoputkisirvikäs</t>
  </si>
  <si>
    <t>Sysiharjakas</t>
  </si>
  <si>
    <t>Tammensoukkokoisa</t>
  </si>
  <si>
    <t>Tammiritariyökkönen</t>
  </si>
  <si>
    <t>Tammivyömittari</t>
  </si>
  <si>
    <t>Terholatvakääriäinen</t>
  </si>
  <si>
    <t>Tulimittari</t>
  </si>
  <si>
    <t>Tummakärsäkoi</t>
  </si>
  <si>
    <t>Tunturikirjosiipi</t>
  </si>
  <si>
    <t>Valemorsiusyökkönen</t>
  </si>
  <si>
    <t>Varjotupsukoi</t>
  </si>
  <si>
    <t>Vihervaellusyökkönen</t>
  </si>
  <si>
    <t>Vuollepalkonen</t>
  </si>
  <si>
    <t>Vyöneilikkayökkönen</t>
  </si>
  <si>
    <t>Anopleta sodermani</t>
  </si>
  <si>
    <t>Anthaxia godeti</t>
  </si>
  <si>
    <t>Apilapalkokärsäkäs</t>
  </si>
  <si>
    <t>Atheta atomaria</t>
  </si>
  <si>
    <t>Atheta fungicola</t>
  </si>
  <si>
    <t>Atheta marcida</t>
  </si>
  <si>
    <t>Atheta ravilla</t>
  </si>
  <si>
    <t>Atomaria abietina</t>
  </si>
  <si>
    <t>Atomaria clavigera</t>
  </si>
  <si>
    <t>Atomaria elongatula</t>
  </si>
  <si>
    <t>Atomaria pseudaffinis</t>
  </si>
  <si>
    <t>Atrecus longiceps</t>
  </si>
  <si>
    <t>Catops longulus</t>
  </si>
  <si>
    <t>Cercyon emarginatus</t>
  </si>
  <si>
    <t>Cis micans</t>
  </si>
  <si>
    <t>Colon barnevillei</t>
  </si>
  <si>
    <t>Corticaria fennica</t>
  </si>
  <si>
    <t>Cryptophagus fuscicornis</t>
  </si>
  <si>
    <t>Cryptophagus lysholmi</t>
  </si>
  <si>
    <t>Dienerella clathrata</t>
  </si>
  <si>
    <t>Eledona agricola</t>
  </si>
  <si>
    <t>Eledona apicalis</t>
  </si>
  <si>
    <t>Enicmus lundbladi</t>
  </si>
  <si>
    <t>Epuraea longiclavis</t>
  </si>
  <si>
    <t>Epuraea longula</t>
  </si>
  <si>
    <t>Epuraea rufobrunnea</t>
  </si>
  <si>
    <t>Haapajäärä</t>
  </si>
  <si>
    <t>Harmaalitukkakärsäkäs</t>
  </si>
  <si>
    <t>Heinäkirppa</t>
  </si>
  <si>
    <t>Hernenirppu</t>
  </si>
  <si>
    <t>Hietaseppä</t>
  </si>
  <si>
    <t>Hietatöyryläs</t>
  </si>
  <si>
    <t>Hohtojalokuoriainen</t>
  </si>
  <si>
    <t>Hoikkamyyräkiitäjäinen</t>
  </si>
  <si>
    <t>Hoikkatakukas</t>
  </si>
  <si>
    <t>Hypulus bifasciatus</t>
  </si>
  <si>
    <t>Häiväpiiloseppä</t>
  </si>
  <si>
    <t>Hämykärsäkäs</t>
  </si>
  <si>
    <t>Idänmantukuntikas</t>
  </si>
  <si>
    <t>Idäntähtikirjaaja</t>
  </si>
  <si>
    <t>Ischnoglossa obscura</t>
  </si>
  <si>
    <t>Isokuismakuoriainen</t>
  </si>
  <si>
    <t>Isosaarnenniluri</t>
  </si>
  <si>
    <t>Kangaskärsäkäs</t>
  </si>
  <si>
    <t>Kapohaaskavaajakas</t>
  </si>
  <si>
    <t>Karvahernekärsäkäs</t>
  </si>
  <si>
    <t>Karvari</t>
  </si>
  <si>
    <t>Ketolahopoukko</t>
  </si>
  <si>
    <t>Kulosirkeinen</t>
  </si>
  <si>
    <t>Kuusiokirppa</t>
  </si>
  <si>
    <t>Laikkusinipääkkö</t>
  </si>
  <si>
    <t>Lapinkorvakärsäkäs</t>
  </si>
  <si>
    <t>Lehmuksenoksajäärä</t>
  </si>
  <si>
    <t>Lehtokuonokärsäkäs</t>
  </si>
  <si>
    <t>Lehtolesiäinen</t>
  </si>
  <si>
    <t>Leinikkiliejukärsäkäs</t>
  </si>
  <si>
    <t>Leppäkaarnuri</t>
  </si>
  <si>
    <t>Leptusa ruficollis</t>
  </si>
  <si>
    <t>Liogluta longiuscula</t>
  </si>
  <si>
    <t>Liogluta pagana</t>
  </si>
  <si>
    <t>Lordithon pulchellus</t>
  </si>
  <si>
    <t>Lordithon trinotatus</t>
  </si>
  <si>
    <t>Micridium halidaii</t>
  </si>
  <si>
    <t>Mustalitukärsäkäs</t>
  </si>
  <si>
    <t>Mustaturkkilo</t>
  </si>
  <si>
    <t>Niinijäärä</t>
  </si>
  <si>
    <t>Ontonmantukuntikas</t>
  </si>
  <si>
    <t>Peilitylppö</t>
  </si>
  <si>
    <t>Phloiotrya rufipes</t>
  </si>
  <si>
    <t>Pikkusaarnenniluri</t>
  </si>
  <si>
    <t>Ptiliolum caledonicum</t>
  </si>
  <si>
    <t>Puromyyriäinen</t>
  </si>
  <si>
    <t>Purupimikkä</t>
  </si>
  <si>
    <t>Rusopiilopää</t>
  </si>
  <si>
    <t>Siljokuoriainen</t>
  </si>
  <si>
    <t>Sphaerosoma pilosum</t>
  </si>
  <si>
    <t>Suomunirppu</t>
  </si>
  <si>
    <t>Tadelantiainen</t>
  </si>
  <si>
    <t>Tammikatkiainen</t>
  </si>
  <si>
    <t>Torakkaloisikka</t>
  </si>
  <si>
    <t>Tulikukkakirppa</t>
  </si>
  <si>
    <t>Tähtimökärsäkäs</t>
  </si>
  <si>
    <t>Täpläantikainen</t>
  </si>
  <si>
    <t>Vaaleasydänkiitäjäinen</t>
  </si>
  <si>
    <t>Virnakärsäkäs</t>
  </si>
  <si>
    <t>Ajuruohoruskolude</t>
  </si>
  <si>
    <t>Hartokesakkolude</t>
  </si>
  <si>
    <t>Hietikkomataralude</t>
  </si>
  <si>
    <t>Hoikkasuomulude</t>
  </si>
  <si>
    <t>Härkälude</t>
  </si>
  <si>
    <t>Iltahohtolude</t>
  </si>
  <si>
    <t>Jalavakaitalude</t>
  </si>
  <si>
    <t>Jäkäläkerilude</t>
  </si>
  <si>
    <t>Kalvaslude</t>
  </si>
  <si>
    <t>Karvaraitalude</t>
  </si>
  <si>
    <t>Katvenaskalilude</t>
  </si>
  <si>
    <t>Kiiltojuoksulude</t>
  </si>
  <si>
    <t>Kiitäjäislude</t>
  </si>
  <si>
    <t>Koipeloinen</t>
  </si>
  <si>
    <t>Kuorilatikka</t>
  </si>
  <si>
    <t>Kyyröslude</t>
  </si>
  <si>
    <t>Kärsämösiimalude</t>
  </si>
  <si>
    <t>Latolude</t>
  </si>
  <si>
    <t>Lehmuslude</t>
  </si>
  <si>
    <t>Lehtokauluslude</t>
  </si>
  <si>
    <t>Lemmikkilude</t>
  </si>
  <si>
    <t>Leppäkaitalude</t>
  </si>
  <si>
    <t>Leveäharmolude</t>
  </si>
  <si>
    <t>Liekolaikkulude</t>
  </si>
  <si>
    <t>Luisturi</t>
  </si>
  <si>
    <t>Mellalaikkulude</t>
  </si>
  <si>
    <t>Nokipihkalude</t>
  </si>
  <si>
    <t>Orvokkilude</t>
  </si>
  <si>
    <t>Palkohammaslude</t>
  </si>
  <si>
    <t>Pamppuharmolude</t>
  </si>
  <si>
    <t>Piennarmataralude</t>
  </si>
  <si>
    <t>Punkahyppylude</t>
  </si>
  <si>
    <t>Päivännoutolude</t>
  </si>
  <si>
    <t>Ruskomarmorilude</t>
  </si>
  <si>
    <t>Saarninokkalude</t>
  </si>
  <si>
    <t>Sammalhitulude</t>
  </si>
  <si>
    <t>Suolakkolude</t>
  </si>
  <si>
    <t>Syysmarmorilude</t>
  </si>
  <si>
    <t>Tappiruskolude</t>
  </si>
  <si>
    <t>Toukohohtolude</t>
  </si>
  <si>
    <t>Tummajuoksulude</t>
  </si>
  <si>
    <t>Tummaraitamalluainen</t>
  </si>
  <si>
    <t>Tummasuomulude</t>
  </si>
  <si>
    <t>Tädykelude</t>
  </si>
  <si>
    <t>Töyräslude</t>
  </si>
  <si>
    <t>Viirukangaslude</t>
  </si>
  <si>
    <t>Caliroa cinxia</t>
  </si>
  <si>
    <t>Eriocampa umbratica</t>
  </si>
  <si>
    <t>Hammasnummimehiläinen</t>
  </si>
  <si>
    <t>Hentopipomehiläinen</t>
  </si>
  <si>
    <t>Heptamelus ochroleucus</t>
  </si>
  <si>
    <t>Hietikkoiskosmehiläinen</t>
  </si>
  <si>
    <t>Hietikkoverhoilijamehiläinen</t>
  </si>
  <si>
    <t>Jänövyömehiläinen</t>
  </si>
  <si>
    <t>Keisarikavaltajapistiäinen</t>
  </si>
  <si>
    <t>Ketoiskosmehiläinen</t>
  </si>
  <si>
    <t>Kirjojunki</t>
  </si>
  <si>
    <t>Kotilotöpömehiläinen</t>
  </si>
  <si>
    <t>Kääpiöverimehiläinen</t>
  </si>
  <si>
    <t>Laastiseinämehiläinen</t>
  </si>
  <si>
    <t>Lehtomuurarimehiläinen</t>
  </si>
  <si>
    <t>Macrophya rufipes</t>
  </si>
  <si>
    <t>Marskiviholainen</t>
  </si>
  <si>
    <t>Megarhyssa rixator</t>
  </si>
  <si>
    <t>Megarhyssa superba</t>
  </si>
  <si>
    <t>Mustatöpömehiläinen</t>
  </si>
  <si>
    <t>Nematinus bilineatus</t>
  </si>
  <si>
    <t>Neurotoma iridescens</t>
  </si>
  <si>
    <t>Nirhaperämehiläinen</t>
  </si>
  <si>
    <t>Paksupäänäivertäjämehiläinen</t>
  </si>
  <si>
    <t>Pihkahuopamehiläinen</t>
  </si>
  <si>
    <t>Pikkutöpömehiläinen</t>
  </si>
  <si>
    <t>Pikonema insigne</t>
  </si>
  <si>
    <t>Posliinisimamehiläinen</t>
  </si>
  <si>
    <t>Pristiphora robusta</t>
  </si>
  <si>
    <t>Puolukkamaamehiläinen</t>
  </si>
  <si>
    <t>Pyöröverhoilijamehiläinen</t>
  </si>
  <si>
    <t>Ruosteverimehiläinen</t>
  </si>
  <si>
    <t>Sirex atricornis</t>
  </si>
  <si>
    <t>Suomenkuusipistiäinen</t>
  </si>
  <si>
    <t>Trichiocampus aeneus</t>
  </si>
  <si>
    <t>Tundrakimalainen</t>
  </si>
  <si>
    <t>Uralinkimalainen</t>
  </si>
  <si>
    <t>Varjokuusipistiäinen</t>
  </si>
  <si>
    <t>Varjosimamehiläinen</t>
  </si>
  <si>
    <t>Aphis serpylli</t>
  </si>
  <si>
    <t>Callipterinella minutissima</t>
  </si>
  <si>
    <t>Hietikkosarakirva</t>
  </si>
  <si>
    <t>Masmalokirva</t>
  </si>
  <si>
    <t>Monaphis antennata</t>
  </si>
  <si>
    <t>Therioaphis brachytricha</t>
  </si>
  <si>
    <t>Tinocallis nevskyi</t>
  </si>
  <si>
    <t>Tinocallis platani</t>
  </si>
  <si>
    <t>Uroleucon murale</t>
  </si>
  <si>
    <t>Kuukkeli</t>
  </si>
  <si>
    <t>Lavskrika</t>
  </si>
  <si>
    <t>Lapinsirri</t>
  </si>
  <si>
    <t>Mosnäppa</t>
  </si>
  <si>
    <t>Pilkkasiipi</t>
  </si>
  <si>
    <t>Svärta</t>
  </si>
  <si>
    <t>Pohjantikka</t>
  </si>
  <si>
    <t>Tretåig hackspett</t>
  </si>
  <si>
    <t>Suokukko</t>
  </si>
  <si>
    <t>Brushane</t>
  </si>
  <si>
    <t>Tylli</t>
  </si>
  <si>
    <t>Större strandpipare</t>
  </si>
  <si>
    <t>Uuttukyyhky</t>
  </si>
  <si>
    <t>Skogsduva</t>
  </si>
  <si>
    <t>Aarnivilistäjä</t>
  </si>
  <si>
    <t>Koivukauniainen</t>
  </si>
  <si>
    <t>Pikakirjoittaja</t>
  </si>
  <si>
    <t>Pohjanjäärä</t>
  </si>
  <si>
    <t>Sysipimikkä</t>
  </si>
  <si>
    <t>Vihertylppyjäärä</t>
  </si>
  <si>
    <t>Vinhakiitäjäinen</t>
  </si>
  <si>
    <t>Allmän ängssmygare</t>
  </si>
  <si>
    <t>Helmihopeatäplä</t>
  </si>
  <si>
    <t>Storfläckig pärlemorfjäril</t>
  </si>
  <si>
    <t>Keisarinviitta</t>
  </si>
  <si>
    <t>Kejsarmantel</t>
  </si>
  <si>
    <t>Keltatäplähiipijä</t>
  </si>
  <si>
    <t>Gulfläckig glanssmygare</t>
  </si>
  <si>
    <t>Muurainhopeatäplä</t>
  </si>
  <si>
    <t>Frejas pärlemorfjäril</t>
  </si>
  <si>
    <t>Rahkahopeatäplä</t>
  </si>
  <si>
    <t>Friggas pärlemorfjäril</t>
  </si>
  <si>
    <t>Suokirjosiipi</t>
  </si>
  <si>
    <t>Klintvisslare</t>
  </si>
  <si>
    <t>Suonokiperhonen</t>
  </si>
  <si>
    <t>Gulringad gräsfjäril</t>
  </si>
  <si>
    <t>Ampuhaukka</t>
  </si>
  <si>
    <t>Stenfalk</t>
  </si>
  <si>
    <t>Harmaapäätikka</t>
  </si>
  <si>
    <t>Gråspett</t>
  </si>
  <si>
    <t>Kaakkuri</t>
  </si>
  <si>
    <t>Smålom</t>
  </si>
  <si>
    <t>Kehrääjä</t>
  </si>
  <si>
    <t>Nattskärra</t>
  </si>
  <si>
    <t>Koskikara</t>
  </si>
  <si>
    <t>Strömstare</t>
  </si>
  <si>
    <t>Kuikka</t>
  </si>
  <si>
    <t>Storlom</t>
  </si>
  <si>
    <t>Mustalintu</t>
  </si>
  <si>
    <t>Sjöorre</t>
  </si>
  <si>
    <t>Nuolihaukka</t>
  </si>
  <si>
    <t>Lärkfalk</t>
  </si>
  <si>
    <t>Peltopyy</t>
  </si>
  <si>
    <t>Rapphöna</t>
  </si>
  <si>
    <t>Pikkusieppo</t>
  </si>
  <si>
    <t>Mindre flugsnappare</t>
  </si>
  <si>
    <t>Pikkutikka</t>
  </si>
  <si>
    <t>Mindre hackspett</t>
  </si>
  <si>
    <t>Punakuiri</t>
  </si>
  <si>
    <t>Myrspov</t>
  </si>
  <si>
    <t>Pyrstötiainen</t>
  </si>
  <si>
    <t>Stjärtmes</t>
  </si>
  <si>
    <t>Selkälokki</t>
  </si>
  <si>
    <t>Silltrut</t>
  </si>
  <si>
    <t>Sääksi</t>
  </si>
  <si>
    <t>Fiskgjuse</t>
  </si>
  <si>
    <t>Tuulihaukka</t>
  </si>
  <si>
    <t>Tornfalk</t>
  </si>
  <si>
    <t>Isolepinkäinen</t>
  </si>
  <si>
    <t>Jänkäsirriäinen</t>
  </si>
  <si>
    <t>Kaulushaikara</t>
  </si>
  <si>
    <t>Keräkurmitsa</t>
  </si>
  <si>
    <t>Kivitasku</t>
  </si>
  <si>
    <t>Käki</t>
  </si>
  <si>
    <t>Lapintiainen</t>
  </si>
  <si>
    <t>Nokkavarpunen</t>
  </si>
  <si>
    <t>Pensastasku</t>
  </si>
  <si>
    <t>Pikkulepinkäinen</t>
  </si>
  <si>
    <t>Ruskosuohaukka</t>
  </si>
  <si>
    <t>Sepelrastas</t>
  </si>
  <si>
    <t>Sinisuohaukka</t>
  </si>
  <si>
    <t>Varpunen</t>
  </si>
  <si>
    <t>Viiksitimali</t>
  </si>
  <si>
    <t>Euroopanmajava</t>
  </si>
  <si>
    <t>Europeisk bäver</t>
  </si>
  <si>
    <t>Ilves</t>
  </si>
  <si>
    <t>Itämerennorppa</t>
  </si>
  <si>
    <t>Karhu</t>
  </si>
  <si>
    <t>Brunbjörn</t>
  </si>
  <si>
    <t>Liito-orava</t>
  </si>
  <si>
    <t>Flygekorre</t>
  </si>
  <si>
    <t>Metsäpeura</t>
  </si>
  <si>
    <t>Saukko</t>
  </si>
  <si>
    <t>Utter</t>
  </si>
  <si>
    <t>Etelänpurohopeatäplä</t>
  </si>
  <si>
    <t>Gråkantad pärlemorfjäril (sydlig)</t>
  </si>
  <si>
    <t>Juurilasisiipi</t>
  </si>
  <si>
    <t>Smygstekellik glasvinge</t>
  </si>
  <si>
    <t>Pikkuapollo</t>
  </si>
  <si>
    <t>Mnemosynefjäril</t>
  </si>
  <si>
    <t>Pohjanvalkotäpläpaksupää</t>
  </si>
  <si>
    <t>Allmän ängssmygare (nordl.)</t>
  </si>
  <si>
    <t>Punakeltaverkkoperhonen</t>
  </si>
  <si>
    <t>Ärenprisnätfjäril</t>
  </si>
  <si>
    <t>Raitalasisiipi</t>
  </si>
  <si>
    <t>Sälgglasvinge</t>
  </si>
  <si>
    <t>Tundrasinisiipi</t>
  </si>
  <si>
    <t>Högnordisk blåvinge</t>
  </si>
  <si>
    <t>Tyräkkikääriäinen</t>
  </si>
  <si>
    <t>Törelskottvecklare</t>
  </si>
  <si>
    <t>Aaltopikkumittari</t>
  </si>
  <si>
    <t>Aurinkoyökkönen</t>
  </si>
  <si>
    <t>Haavantuhooja</t>
  </si>
  <si>
    <t>Heisinmiinaajakoi</t>
  </si>
  <si>
    <t>Hietapussikoi</t>
  </si>
  <si>
    <t>Hirvenputkikoi</t>
  </si>
  <si>
    <t>Huhtasinisiipi</t>
  </si>
  <si>
    <t>Isoraanumittari</t>
  </si>
  <si>
    <t>Jalavakartanokoi</t>
  </si>
  <si>
    <t>Jalavavalekääriäinen</t>
  </si>
  <si>
    <t>Jatulivesiperho</t>
  </si>
  <si>
    <t>Jussinpussikoi</t>
  </si>
  <si>
    <t>Jäkkäränkehrääjäkoi</t>
  </si>
  <si>
    <t>Jäkälämittari</t>
  </si>
  <si>
    <t>Kaakonkoisa</t>
  </si>
  <si>
    <t>Kaakonlasisiipi</t>
  </si>
  <si>
    <t>Kaarnakääpiökoi</t>
  </si>
  <si>
    <t>Kalmokääriäinen</t>
  </si>
  <si>
    <t>Karjalanallaskehrääjä</t>
  </si>
  <si>
    <t>Keltaselkämittari</t>
  </si>
  <si>
    <t>Keltatäpläsiilikehrääjä</t>
  </si>
  <si>
    <t>Kenttäkirjokoisa</t>
  </si>
  <si>
    <t>Ketoheinäkoi</t>
  </si>
  <si>
    <t>Kierrepussikas</t>
  </si>
  <si>
    <t>Kirjopikkumittari</t>
  </si>
  <si>
    <t>Kirjoverkkoperhonen</t>
  </si>
  <si>
    <t>Kultayökkönen</t>
  </si>
  <si>
    <t>Kuusamamittari</t>
  </si>
  <si>
    <t>Kuuyökkönen</t>
  </si>
  <si>
    <t>Kääpäkoi</t>
  </si>
  <si>
    <t>Lehtomiinaajakoi</t>
  </si>
  <si>
    <t>Linnunruohoyökkönen</t>
  </si>
  <si>
    <t>Luhtakultasiipi</t>
  </si>
  <si>
    <t>Luumittari</t>
  </si>
  <si>
    <t>Maitenunnakoi</t>
  </si>
  <si>
    <t>Marunatöyhtökoi</t>
  </si>
  <si>
    <t>Mäkiokamittari</t>
  </si>
  <si>
    <t>Nevaheinäkoi</t>
  </si>
  <si>
    <t>Nummijuuriyökkönen</t>
  </si>
  <si>
    <t>Nunnamittari</t>
  </si>
  <si>
    <t>Omenakääpiökoi</t>
  </si>
  <si>
    <t>Pantterimittari</t>
  </si>
  <si>
    <t>Pihlajayökkönen</t>
  </si>
  <si>
    <t>Pikkununnakoi</t>
  </si>
  <si>
    <t>Pohjanharmoyökkönen</t>
  </si>
  <si>
    <t>Pohjansirvikäs</t>
  </si>
  <si>
    <t>Poppelikääröyökkönen</t>
  </si>
  <si>
    <t>Punakoisa</t>
  </si>
  <si>
    <t>Pähkämökääriäinen</t>
  </si>
  <si>
    <t>Ruskopaatsamamittari</t>
  </si>
  <si>
    <t>Ruskotäpläkoi</t>
  </si>
  <si>
    <t>Ruso-olkiyökkönen</t>
  </si>
  <si>
    <t>Rusoharmoyökkönen</t>
  </si>
  <si>
    <t>Rusokiiltoyökkönen</t>
  </si>
  <si>
    <t>Ruutumäkiyökkönen</t>
  </si>
  <si>
    <t>Rämekulmumittari</t>
  </si>
  <si>
    <t>Rämelehtimittari</t>
  </si>
  <si>
    <t>Suotarhayökkönen</t>
  </si>
  <si>
    <t>Tammenlehtikehrääjä</t>
  </si>
  <si>
    <t>Tammenmiinaajakoi</t>
  </si>
  <si>
    <t>Tammikuorikoisa</t>
  </si>
  <si>
    <t>Tammilaahusyökkönen</t>
  </si>
  <si>
    <t>Tammipiiloyökkönen</t>
  </si>
  <si>
    <t>Tammipikkumittari</t>
  </si>
  <si>
    <t>Tummahäränsilmä</t>
  </si>
  <si>
    <t>Tummakirjosiipi</t>
  </si>
  <si>
    <t>Tuomiyökkönen</t>
  </si>
  <si>
    <t>Täplätarhayökkönen</t>
  </si>
  <si>
    <t>Täpläverkkoperhonen</t>
  </si>
  <si>
    <t>Vaaleapuuyökkönen</t>
  </si>
  <si>
    <t>Viherämittari</t>
  </si>
  <si>
    <t>Keto-okasirkka</t>
  </si>
  <si>
    <t>Tarhaokasirkka</t>
  </si>
  <si>
    <t>Aarnilahokukkakärpänen</t>
  </si>
  <si>
    <t>Dyynikarikekärpänen</t>
  </si>
  <si>
    <t>Idänkurokärpänen</t>
  </si>
  <si>
    <t>Ketokorsikärpänen</t>
  </si>
  <si>
    <t>Ketolahokukkakärpänen</t>
  </si>
  <si>
    <t>Ketopetokärpänen</t>
  </si>
  <si>
    <t>Ketotikarikärpänen</t>
  </si>
  <si>
    <t>Lahokantokärpänen</t>
  </si>
  <si>
    <t>Laidunpetokärpänen</t>
  </si>
  <si>
    <t>Lehtipuukukkakärpänen</t>
  </si>
  <si>
    <t>Lähdetanhukärpänen</t>
  </si>
  <si>
    <t>Mahlakääpäkärpänen</t>
  </si>
  <si>
    <t>Metsäkurokärpänen</t>
  </si>
  <si>
    <t>Niittykurokärpänen</t>
  </si>
  <si>
    <t>Niittytikarikärpänen</t>
  </si>
  <si>
    <t>Pistiäislahokukkakärpänen</t>
  </si>
  <si>
    <t>Pohjankurokärpänen</t>
  </si>
  <si>
    <t>Pohjanpetokärpänen</t>
  </si>
  <si>
    <t>Purokurokärpänen</t>
  </si>
  <si>
    <t>Phtriria pulicaria</t>
  </si>
  <si>
    <t>Idänpurokorri</t>
  </si>
  <si>
    <t>Mindre lobbäckslända</t>
  </si>
  <si>
    <t>Isoukonkorento</t>
  </si>
  <si>
    <t>Stor mosaikslända</t>
  </si>
  <si>
    <t>Jokisurviainen</t>
  </si>
  <si>
    <t>Flodmyggdagslända</t>
  </si>
  <si>
    <t>Kalvasskorpionikorento</t>
  </si>
  <si>
    <t>Blek skorpionslända</t>
  </si>
  <si>
    <t>Kääpiötytönkorento</t>
  </si>
  <si>
    <t>Småflickslända</t>
  </si>
  <si>
    <t>Outasurviainen</t>
  </si>
  <si>
    <t>Fjälldagslända</t>
  </si>
  <si>
    <t>Petosurviainen</t>
  </si>
  <si>
    <t>Rovdagslända</t>
  </si>
  <si>
    <t>Pohjankorri</t>
  </si>
  <si>
    <t>Stor rovbäckslända</t>
  </si>
  <si>
    <t>Pohjanpurosurviainen</t>
  </si>
  <si>
    <t>Liten strömdagslända</t>
  </si>
  <si>
    <t>Puolansukeltajasurviainen</t>
  </si>
  <si>
    <t>Polsk smådagslända</t>
  </si>
  <si>
    <t>Tummanyhäsurviainen</t>
  </si>
  <si>
    <t>Mörk älvdagslända</t>
  </si>
  <si>
    <t>Tundrakiiltokorento</t>
  </si>
  <si>
    <t>Tundraglanstrollslända</t>
  </si>
  <si>
    <t>Vähäkirjokorri</t>
  </si>
  <si>
    <t>Liten löparbäckslända</t>
  </si>
  <si>
    <t>Eteläpikkusurviainen</t>
  </si>
  <si>
    <t>Hoikkasinikorento</t>
  </si>
  <si>
    <t>Isopurosurviainen</t>
  </si>
  <si>
    <t>Verisyyskorento</t>
  </si>
  <si>
    <t>Ahvenansepikkä</t>
  </si>
  <si>
    <t>Aitojäärä</t>
  </si>
  <si>
    <t>Aitoristikiitäjäinen</t>
  </si>
  <si>
    <t>Haapasyöksykäs</t>
  </si>
  <si>
    <t>Hammasjahkiainen</t>
  </si>
  <si>
    <t>Harjukaraseppä</t>
  </si>
  <si>
    <t>Hartianärviäinen</t>
  </si>
  <si>
    <t>Hartosienipimikkä</t>
  </si>
  <si>
    <t>Havuhuppukuoriainen</t>
  </si>
  <si>
    <t>Havukauniainen</t>
  </si>
  <si>
    <t>Havulahokärsäkäs</t>
  </si>
  <si>
    <t>Hehkuseppä</t>
  </si>
  <si>
    <t>Helmaruokokuoriainen</t>
  </si>
  <si>
    <t>Helolantiainen</t>
  </si>
  <si>
    <t>Heloseppä</t>
  </si>
  <si>
    <t>Hentokuorihärö</t>
  </si>
  <si>
    <t>Hetelyhytsiipi</t>
  </si>
  <si>
    <t>Hietalantiainen</t>
  </si>
  <si>
    <t>Hoikkamyyriäinen</t>
  </si>
  <si>
    <t>Hämytaitosukeltaja</t>
  </si>
  <si>
    <t>Idänkukkajäärä</t>
  </si>
  <si>
    <t>Idänlahopoukko</t>
  </si>
  <si>
    <t>Idänvaajapimikkä</t>
  </si>
  <si>
    <t>Idänvalekauniainen</t>
  </si>
  <si>
    <t>Isohukka</t>
  </si>
  <si>
    <t>Isokiiltopisarainen</t>
  </si>
  <si>
    <t>Isokuoksanen</t>
  </si>
  <si>
    <t>Isomustakeiju</t>
  </si>
  <si>
    <t>Isopehkiäinen</t>
  </si>
  <si>
    <t>Isovalekääpiäinen</t>
  </si>
  <si>
    <t>Isovesiäinen</t>
  </si>
  <si>
    <t>Jumiloisikka</t>
  </si>
  <si>
    <t>Juomumäihiäinen</t>
  </si>
  <si>
    <t>Jurokuoriainen</t>
  </si>
  <si>
    <t>Juurimantuainen</t>
  </si>
  <si>
    <t>Kaltiotaitosukeltaja</t>
  </si>
  <si>
    <t>Kalvaskeräpallokas</t>
  </si>
  <si>
    <t>Kamomillakärsäkäs</t>
  </si>
  <si>
    <t>Karvajääriäinen</t>
  </si>
  <si>
    <t>Kaukosyöksykäs</t>
  </si>
  <si>
    <t>Keltalaitapiilopää</t>
  </si>
  <si>
    <t>Keltanopiilopää</t>
  </si>
  <si>
    <t>Keltasukaskääpiäinen</t>
  </si>
  <si>
    <t>Ketosyrvekiitäjäinen</t>
  </si>
  <si>
    <t>Kiiltovalekas</t>
  </si>
  <si>
    <t>Kilpitaitosukeltaja</t>
  </si>
  <si>
    <t>Kirjoimikkäkärsäkäs</t>
  </si>
  <si>
    <t>Kirjokonnakas</t>
  </si>
  <si>
    <t>Kirjokääpäkeiju</t>
  </si>
  <si>
    <t>Kirjosukkulainen</t>
  </si>
  <si>
    <t>Koivukelokärsäkäs</t>
  </si>
  <si>
    <t>Kulokauniainen</t>
  </si>
  <si>
    <t>Kulonyhäkäs</t>
  </si>
  <si>
    <t>Kultaruokokuoriainen</t>
  </si>
  <si>
    <t>Kunttalantiainen</t>
  </si>
  <si>
    <t>Kupokiitäjäinen</t>
  </si>
  <si>
    <t>Kuusenlaakavilistäjä</t>
  </si>
  <si>
    <t>Kytysukkulainen</t>
  </si>
  <si>
    <t>Kätköpää</t>
  </si>
  <si>
    <t>Lahopimikkä</t>
  </si>
  <si>
    <t>Laidunsieniäinen</t>
  </si>
  <si>
    <t>Lehtoliskokuntikas</t>
  </si>
  <si>
    <t>Lehtopirkko</t>
  </si>
  <si>
    <t>Leppäkauniainen</t>
  </si>
  <si>
    <t>Lepänpisarpirkko</t>
  </si>
  <si>
    <t>Lettokiitäjäinen</t>
  </si>
  <si>
    <t>Liivapimikkä</t>
  </si>
  <si>
    <t>Lounalantiainen</t>
  </si>
  <si>
    <t>Lounerutavesiäinen</t>
  </si>
  <si>
    <t>Lovikerri</t>
  </si>
  <si>
    <t>Luhtahaiskiainen</t>
  </si>
  <si>
    <t>Luisurutakärsäkäs</t>
  </si>
  <si>
    <t>Lymykuoriainen</t>
  </si>
  <si>
    <t>Läikkäkarvasieniäinen</t>
  </si>
  <si>
    <t>Lännenkarvapehkiäinen</t>
  </si>
  <si>
    <t>Lännenvaajapimikkä</t>
  </si>
  <si>
    <t>Mantulantiainen</t>
  </si>
  <si>
    <t>Manturosolaakanen</t>
  </si>
  <si>
    <t>Marmorikuoriainen</t>
  </si>
  <si>
    <t>Monipistehaapsanen</t>
  </si>
  <si>
    <t>Murroskolva</t>
  </si>
  <si>
    <t>Mustasarviseppä</t>
  </si>
  <si>
    <t>Mustatattiainen</t>
  </si>
  <si>
    <t>Mäntyhuppukuoriainen</t>
  </si>
  <si>
    <t>Mörökilpikuoriainen</t>
  </si>
  <si>
    <t>Nummikärsäkäs</t>
  </si>
  <si>
    <t>Nystyhaiskiainen</t>
  </si>
  <si>
    <t>Oranssiseppä</t>
  </si>
  <si>
    <t>Orjalapevalekas</t>
  </si>
  <si>
    <t>Orpohaaskavaajakas</t>
  </si>
  <si>
    <t>Orvoisotylppö</t>
  </si>
  <si>
    <t>Outorääpetylppö</t>
  </si>
  <si>
    <t>Paahdelantiainen</t>
  </si>
  <si>
    <t>Paistepirkko</t>
  </si>
  <si>
    <t>Pajusepikkä</t>
  </si>
  <si>
    <t>Palleruokokuoriainen</t>
  </si>
  <si>
    <t>Palpakkokuoriainen</t>
  </si>
  <si>
    <t>Perminseppä</t>
  </si>
  <si>
    <t>Pesälesiäinen</t>
  </si>
  <si>
    <t>Piilopääaatukainen</t>
  </si>
  <si>
    <t>Piirtopiilopää</t>
  </si>
  <si>
    <t>Pikkuharjuniluri</t>
  </si>
  <si>
    <t>Pikkuimikkäkärsäkäs</t>
  </si>
  <si>
    <t>Pikkujaakko</t>
  </si>
  <si>
    <t>Pikkukaarisukeltaja</t>
  </si>
  <si>
    <t>Pikkukantohärkä</t>
  </si>
  <si>
    <t>Pikkukapolaakanen</t>
  </si>
  <si>
    <t>Pikkukirjonirppu</t>
  </si>
  <si>
    <t>Pikkupeilikiitäjäinen</t>
  </si>
  <si>
    <t>Pikkurutakärsäkäs</t>
  </si>
  <si>
    <t>Pikkusavipimikkä</t>
  </si>
  <si>
    <t>Pitkähukka</t>
  </si>
  <si>
    <t>Piurukuoriainen</t>
  </si>
  <si>
    <t>Pohjankuusijäärä</t>
  </si>
  <si>
    <t>Pohjantyppyjäärä</t>
  </si>
  <si>
    <t>Porrokirppa</t>
  </si>
  <si>
    <t>Pulskahelysieniäinen</t>
  </si>
  <si>
    <t>Punalantiainen</t>
  </si>
  <si>
    <t>Punaviherikäs</t>
  </si>
  <si>
    <t>Puolanliejukärsäkäs</t>
  </si>
  <si>
    <t>Pyöröliejukärsäkäs</t>
  </si>
  <si>
    <t>Pärnäjäärä</t>
  </si>
  <si>
    <t>Pörrölyhytsiipi</t>
  </si>
  <si>
    <t>Rahkahyrrä</t>
  </si>
  <si>
    <t>Raitasepikkä</t>
  </si>
  <si>
    <t>Rimpikuoriainen</t>
  </si>
  <si>
    <t>Ristipiilopää</t>
  </si>
  <si>
    <t>Rosopehkiäinen</t>
  </si>
  <si>
    <t>Rosotadelaakanen</t>
  </si>
  <si>
    <t>Ruutukärsäkäs</t>
  </si>
  <si>
    <t>Saloihrakuoriainen</t>
  </si>
  <si>
    <t>Salpajäärä</t>
  </si>
  <si>
    <t>Sarvimantukuntikas</t>
  </si>
  <si>
    <t>Siilinuppo</t>
  </si>
  <si>
    <t>Silokeräkärsäkäs</t>
  </si>
  <si>
    <t>Silotadelaakanen</t>
  </si>
  <si>
    <t>Sinikauniainen</t>
  </si>
  <si>
    <t>Sittaukkotylppö</t>
  </si>
  <si>
    <t>Soikokääpiösukeltaja</t>
  </si>
  <si>
    <t>Sokkokuoriainen</t>
  </si>
  <si>
    <t>Suikujuovasukeltaja</t>
  </si>
  <si>
    <t>Suotaitosukeltaja</t>
  </si>
  <si>
    <t>Suruhaiskiainen</t>
  </si>
  <si>
    <t>Surunirppu</t>
  </si>
  <si>
    <t>Sydänpiilopää</t>
  </si>
  <si>
    <t>Sysipirkko</t>
  </si>
  <si>
    <t>Syyssirkeinen</t>
  </si>
  <si>
    <t>Särkkälantiainen</t>
  </si>
  <si>
    <t>Tadehaaskavaajakas</t>
  </si>
  <si>
    <t>Takkutiera</t>
  </si>
  <si>
    <t>Tammiarpitylppö</t>
  </si>
  <si>
    <t>Tammijahkiainen</t>
  </si>
  <si>
    <t>Tuomenpisarpirkko</t>
  </si>
  <si>
    <t>Turjanmyyriäinen</t>
  </si>
  <si>
    <t>Turjansirkeinen</t>
  </si>
  <si>
    <t>Tylppäkilpukkainen</t>
  </si>
  <si>
    <t>Täpläjalokuoriainen</t>
  </si>
  <si>
    <t>Täpläkukkajäärä</t>
  </si>
  <si>
    <t>Uharimyyriäinen</t>
  </si>
  <si>
    <t>Ukkomultapallokas</t>
  </si>
  <si>
    <t>Ukonkyrmykärsäkäs</t>
  </si>
  <si>
    <t>Uurosysikiitäjäinen</t>
  </si>
  <si>
    <t>Vaihtolymykäs</t>
  </si>
  <si>
    <t>Vakohaapakaarnuri</t>
  </si>
  <si>
    <t>Vakoliejukärsäkäs</t>
  </si>
  <si>
    <t>Vantaanripsikkä</t>
  </si>
  <si>
    <t>Varipisarsukeltaja</t>
  </si>
  <si>
    <t>Vaskikuoksanen</t>
  </si>
  <si>
    <t>Ventoharvekiitäjäinen</t>
  </si>
  <si>
    <t>Venäännupiainen</t>
  </si>
  <si>
    <t>Verijäärä</t>
  </si>
  <si>
    <t>Veriseppä</t>
  </si>
  <si>
    <t>Viherkehnäkiitäjäinen</t>
  </si>
  <si>
    <t>Vihviläliejukärsäkäs</t>
  </si>
  <si>
    <t>Viirusienivaajakas</t>
  </si>
  <si>
    <t>Viitosaatukainen</t>
  </si>
  <si>
    <t>Vironkeiju</t>
  </si>
  <si>
    <t>Vuoksenhyrrä</t>
  </si>
  <si>
    <t>Vyöpiiloseppä</t>
  </si>
  <si>
    <t>Vyösieniäinen</t>
  </si>
  <si>
    <t>Vähämultapallokas</t>
  </si>
  <si>
    <t>Yrttijäärä</t>
  </si>
  <si>
    <t>Aarnilatikka</t>
  </si>
  <si>
    <t>Ajuruohovarjolude</t>
  </si>
  <si>
    <t>Hietavarjolude</t>
  </si>
  <si>
    <t>Hietikkonatalude</t>
  </si>
  <si>
    <t>Hietikkopiilolude</t>
  </si>
  <si>
    <t>Jallalude</t>
  </si>
  <si>
    <t>Kaskilatikka</t>
  </si>
  <si>
    <t>Kenttävarjolude</t>
  </si>
  <si>
    <t>Ketovarjolude</t>
  </si>
  <si>
    <t>Kirjopiilolude</t>
  </si>
  <si>
    <t>Korsilude</t>
  </si>
  <si>
    <t>Kulmatyppylude</t>
  </si>
  <si>
    <t>Lamparepikkumalluainen</t>
  </si>
  <si>
    <t>Liekolude</t>
  </si>
  <si>
    <t>Litikka</t>
  </si>
  <si>
    <t>Nätkelmäpallelude</t>
  </si>
  <si>
    <t>Pohjanpikkumalluainen</t>
  </si>
  <si>
    <t>Puropikkumalluainen</t>
  </si>
  <si>
    <t>Pähkämönurmilude</t>
  </si>
  <si>
    <t>Ruskolatikka</t>
  </si>
  <si>
    <t>Suovesimittari</t>
  </si>
  <si>
    <t>Synkkälatikka</t>
  </si>
  <si>
    <t>Virtalude</t>
  </si>
  <si>
    <t>Virtavesimittari</t>
  </si>
  <si>
    <t>Hammashietapistiäinen</t>
  </si>
  <si>
    <t>Hietamauriainen</t>
  </si>
  <si>
    <t>Hämeenkuusamavarviainen</t>
  </si>
  <si>
    <t>Idänisolehtiäinen</t>
  </si>
  <si>
    <t>Idänmaamehiläinen</t>
  </si>
  <si>
    <t>Idänmailapistiäinen</t>
  </si>
  <si>
    <t>Isopipomehiläinen</t>
  </si>
  <si>
    <t>Juhannuskimalainen</t>
  </si>
  <si>
    <t>Jymyleikkurimehiläinen</t>
  </si>
  <si>
    <t>Kaakonmaamehiläinen</t>
  </si>
  <si>
    <t>Kaakonvakomehiläinen</t>
  </si>
  <si>
    <t>Katkosarvilehtiäinen</t>
  </si>
  <si>
    <t>Kaunokudospistiäinen</t>
  </si>
  <si>
    <t>Keltaisolehtiäinen</t>
  </si>
  <si>
    <t>Keltatäpläkiho</t>
  </si>
  <si>
    <t>Kerinuijapistiäinen</t>
  </si>
  <si>
    <t>Ketokudospistiäinen</t>
  </si>
  <si>
    <t>Keulankärkivarviainen</t>
  </si>
  <si>
    <t>Kiilamehiläinen</t>
  </si>
  <si>
    <t>Kiiltokoloampiainen</t>
  </si>
  <si>
    <t>Kiiltotäpläpistiäinen</t>
  </si>
  <si>
    <t>Kimmelnuijapistiäinen</t>
  </si>
  <si>
    <t>Kirjoheinälehtiäinen</t>
  </si>
  <si>
    <t>Kirjokoloampiainen</t>
  </si>
  <si>
    <t>Kirjosorjoampiainen</t>
  </si>
  <si>
    <t>Korunuijapistiäinen</t>
  </si>
  <si>
    <t>Kuoppasorjoampiainen</t>
  </si>
  <si>
    <t>Kuusamankudospistiäinen</t>
  </si>
  <si>
    <t>Kääpiökultiainen</t>
  </si>
  <si>
    <t>Lehtiäishietapistiäinen</t>
  </si>
  <si>
    <t>Lehtokuusamavarviainen</t>
  </si>
  <si>
    <t>Loissahiainen</t>
  </si>
  <si>
    <t>Lysmypistiäinen</t>
  </si>
  <si>
    <t>Metsäomenavarviainen</t>
  </si>
  <si>
    <t>Mäntykiitäjäkiho</t>
  </si>
  <si>
    <t>Nummimehiläinen</t>
  </si>
  <si>
    <t>Nykäpistiäinen</t>
  </si>
  <si>
    <t>Otapipomehiläinen</t>
  </si>
  <si>
    <t>Pajumailapistiäinen</t>
  </si>
  <si>
    <t>Pikkuiskosmehiläinen</t>
  </si>
  <si>
    <t>Pikkupuukkopistiäinen</t>
  </si>
  <si>
    <t>Pikkusorjoampiainen</t>
  </si>
  <si>
    <t>Pikkusäiläpistiäinen</t>
  </si>
  <si>
    <t>Poppelikiitäjäkiho</t>
  </si>
  <si>
    <t>Pulskamailapistiäinen</t>
  </si>
  <si>
    <t>Punajunki</t>
  </si>
  <si>
    <t>Päistärpistiäinen</t>
  </si>
  <si>
    <t>Raudikkopistiäinen</t>
  </si>
  <si>
    <t>Ritarikiho</t>
  </si>
  <si>
    <t>Ruusuruohokiertomehiläinen</t>
  </si>
  <si>
    <t>Ruusuruohomaamehiläinen</t>
  </si>
  <si>
    <t>Sammalkimalainen</t>
  </si>
  <si>
    <t>Seljakirvapistiäinen</t>
  </si>
  <si>
    <t>Silmäkiitäjäkiho</t>
  </si>
  <si>
    <t>Silomehiläinen</t>
  </si>
  <si>
    <t>Silosäihkypistiäinen</t>
  </si>
  <si>
    <t>Suomenkirvapistiäinen</t>
  </si>
  <si>
    <t>Syreenikiitäjäkiho</t>
  </si>
  <si>
    <t>Sysimaamehiläinen</t>
  </si>
  <si>
    <t>Tammilehtiäinen</t>
  </si>
  <si>
    <t>Tarhaloiskimalainen</t>
  </si>
  <si>
    <t>Täpläisolehtiäinen</t>
  </si>
  <si>
    <t>Urakoloampiainen</t>
  </si>
  <si>
    <t>Vaskinuijapistiäinen</t>
  </si>
  <si>
    <t>Verijuurivarsiainen</t>
  </si>
  <si>
    <t>Viherpyörökultiainen</t>
  </si>
  <si>
    <t>Reuterinharsokorento</t>
  </si>
  <si>
    <t>Valjurantakorento</t>
  </si>
  <si>
    <t>Kalvaskirvakorento</t>
  </si>
  <si>
    <t>Lehtokoikorento</t>
  </si>
  <si>
    <t>Pikipäävahiainen</t>
  </si>
  <si>
    <t>Hietikkonatakaskas</t>
  </si>
  <si>
    <t>Hietikkosarakaskas</t>
  </si>
  <si>
    <t>Idänketokaskas</t>
  </si>
  <si>
    <t>Pohjanaarnikaskas</t>
  </si>
  <si>
    <t>Tumma-aarnikaskas</t>
  </si>
  <si>
    <t>Aarnivaleskorpioni</t>
  </si>
  <si>
    <t>Idänriippuhämähäkki</t>
  </si>
  <si>
    <t>Irlanninkääpiöhämähäkki</t>
  </si>
  <si>
    <t>Isoristihämähäkki</t>
  </si>
  <si>
    <t>Jäkäläkääpiöhämähäkki</t>
  </si>
  <si>
    <t>Jättirapuhämähäkki</t>
  </si>
  <si>
    <t>Kalkkikääpiöhämähäkki</t>
  </si>
  <si>
    <t>Kalvasriippuhämähäkki</t>
  </si>
  <si>
    <t>Karjalankääpiöhämähäkki</t>
  </si>
  <si>
    <t>Kosteikkovarpuhämähäkki</t>
  </si>
  <si>
    <t>Kurjenpolvihämähäkki</t>
  </si>
  <si>
    <t>Kuusamonkääpiöhämähäkki</t>
  </si>
  <si>
    <t>Kärppähämähäkki</t>
  </si>
  <si>
    <t>Lehtokääpiöhämähäkki</t>
  </si>
  <si>
    <t>Lehtopussihämähäkki</t>
  </si>
  <si>
    <t>Letto-okajalkahämähäkki</t>
  </si>
  <si>
    <t>Lounaanvarpuhämähäkki</t>
  </si>
  <si>
    <t>Luolahämähäkki</t>
  </si>
  <si>
    <t>Muurahaiskiiltohämähäkki</t>
  </si>
  <si>
    <t>Nummimuurahaishämähäkki</t>
  </si>
  <si>
    <t>Onkaloriippuhämähäkki</t>
  </si>
  <si>
    <t>Pohjanhyppyhämähäkki</t>
  </si>
  <si>
    <t>Pohjanpimentohämähäkki</t>
  </si>
  <si>
    <t>Rahkakääpiöhämähäkki</t>
  </si>
  <si>
    <t>Rinnekiiltohämähäkki</t>
  </si>
  <si>
    <t>Rinnevarpuhämähäkki</t>
  </si>
  <si>
    <t>Kalkkikivikkohämähäkki</t>
  </si>
  <si>
    <t>Luotohyppyhämähäkki</t>
  </si>
  <si>
    <t>Punakivikkohämähäkki</t>
  </si>
  <si>
    <t>Täplälouhikkohämähäkki</t>
  </si>
  <si>
    <t>Vaellussiika</t>
  </si>
  <si>
    <t>Älvsik</t>
  </si>
  <si>
    <t>Vimpa</t>
  </si>
  <si>
    <t>Vimba</t>
  </si>
  <si>
    <t>Harjus</t>
  </si>
  <si>
    <t>Järvisiika</t>
  </si>
  <si>
    <t>Nahkiainen</t>
  </si>
  <si>
    <t>Nieriä</t>
  </si>
  <si>
    <t>Etelänhernesimpukka</t>
  </si>
  <si>
    <t>Sydärtmussla</t>
  </si>
  <si>
    <t>Hoikkasarvikotilo</t>
  </si>
  <si>
    <t>Smalhornsnäcka</t>
  </si>
  <si>
    <t>Kaksihammaskotilo</t>
  </si>
  <si>
    <t>Tandsnäcka</t>
  </si>
  <si>
    <t>Kalkkisiemenkotilo</t>
  </si>
  <si>
    <t>Kapeasiemenkotilo</t>
  </si>
  <si>
    <t>Kristallikotilo</t>
  </si>
  <si>
    <t>Kristallsnäcka</t>
  </si>
  <si>
    <t>Kääpiösarvikotilo</t>
  </si>
  <si>
    <t>Dvärghornsnäcka</t>
  </si>
  <si>
    <t>Laukkakotilo</t>
  </si>
  <si>
    <t>Löksnäcka</t>
  </si>
  <si>
    <t>Lettosiemenkotilo</t>
  </si>
  <si>
    <t>Leveäkierrekiiltokotilo</t>
  </si>
  <si>
    <t>Bredbandad skimmersnäcka</t>
  </si>
  <si>
    <t>Litteäkristallikotilo</t>
  </si>
  <si>
    <t>Platt kristallsnäcka</t>
  </si>
  <si>
    <t>Pienisiemenkotilo</t>
  </si>
  <si>
    <t>Smågrynsnäcka</t>
  </si>
  <si>
    <t>Piikkikotilo</t>
  </si>
  <si>
    <t>Taggsnäcka</t>
  </si>
  <si>
    <t>Pohjansiemenkotilo</t>
  </si>
  <si>
    <t>Nordgrynsnäcka</t>
  </si>
  <si>
    <t>Syvännehernesimpukka</t>
  </si>
  <si>
    <t>Djupbottenmussla</t>
  </si>
  <si>
    <t>Viherkiiltokotilo</t>
  </si>
  <si>
    <t>Grönskimmersnäcka</t>
  </si>
  <si>
    <t>Vuollejokisimpukka</t>
  </si>
  <si>
    <t>Tjockskalig målarmussla</t>
  </si>
  <si>
    <t>Lasilimaetana</t>
  </si>
  <si>
    <t>Metsäharjaetana</t>
  </si>
  <si>
    <t>Pikkupoimusulkukotilo</t>
  </si>
  <si>
    <t>Seitsenhammasseimenkotilo</t>
  </si>
  <si>
    <t>Soikeasirokotilo</t>
  </si>
  <si>
    <t>Soukkojokisimpukka</t>
  </si>
  <si>
    <t>Uurteiskotilo</t>
  </si>
  <si>
    <t>Valkokylkietana</t>
  </si>
  <si>
    <t>Valkonauhakotilo</t>
  </si>
  <si>
    <t>Tunnistamaton eläinlaji</t>
  </si>
  <si>
    <t>Oidentifierad djurart</t>
  </si>
  <si>
    <t>Ahomansikka</t>
  </si>
  <si>
    <t>Smultron</t>
  </si>
  <si>
    <t>Karpalo</t>
  </si>
  <si>
    <t>Tranbär</t>
  </si>
  <si>
    <t>Lakka</t>
  </si>
  <si>
    <t>Hjortron</t>
  </si>
  <si>
    <t>Mesimarja</t>
  </si>
  <si>
    <t>Åkerbär</t>
  </si>
  <si>
    <t>Mustikka</t>
  </si>
  <si>
    <t>Blåbär</t>
  </si>
  <si>
    <t>Puolukka</t>
  </si>
  <si>
    <t>Lingon</t>
  </si>
  <si>
    <t>Tyrni</t>
  </si>
  <si>
    <t>Havtorn</t>
  </si>
  <si>
    <t>Vadelma</t>
  </si>
  <si>
    <t>Hallon</t>
  </si>
  <si>
    <t>Muu marja</t>
  </si>
  <si>
    <t>Annat bär</t>
  </si>
  <si>
    <t>Haperot</t>
  </si>
  <si>
    <t>Kremlor</t>
  </si>
  <si>
    <t>Isohapero</t>
  </si>
  <si>
    <t>Storkremla</t>
  </si>
  <si>
    <t>Kangashapero</t>
  </si>
  <si>
    <t>Keltahapero</t>
  </si>
  <si>
    <t>Viinihapero</t>
  </si>
  <si>
    <t>Huhtasieni</t>
  </si>
  <si>
    <t>Toppmurkla</t>
  </si>
  <si>
    <t>Keltavahvero</t>
  </si>
  <si>
    <t>Kantarell</t>
  </si>
  <si>
    <t>Korvasieni</t>
  </si>
  <si>
    <t>Murkla</t>
  </si>
  <si>
    <t>Lampaankääpä</t>
  </si>
  <si>
    <t>Fårticka</t>
  </si>
  <si>
    <t>Kehnäsieni</t>
  </si>
  <si>
    <t>Mesisienet</t>
  </si>
  <si>
    <t>Mustavahakas</t>
  </si>
  <si>
    <t>Rouskut</t>
  </si>
  <si>
    <t>Riskor</t>
  </si>
  <si>
    <t>Haaparouskut</t>
  </si>
  <si>
    <t>Kangasrousku</t>
  </si>
  <si>
    <t>Pepparriska</t>
  </si>
  <si>
    <t>Karvarousku</t>
  </si>
  <si>
    <t>Skäggriska</t>
  </si>
  <si>
    <t>Leppärouskut</t>
  </si>
  <si>
    <t>Mustatorvisieni</t>
  </si>
  <si>
    <t>Svart trumpetsvamp</t>
  </si>
  <si>
    <t>Suppilovahvero</t>
  </si>
  <si>
    <t>Trattkantarell</t>
  </si>
  <si>
    <t>Tatit</t>
  </si>
  <si>
    <t>Soppar</t>
  </si>
  <si>
    <t>Herkkutatit</t>
  </si>
  <si>
    <t>Kangastatti</t>
  </si>
  <si>
    <t>Sandsopp</t>
  </si>
  <si>
    <t>Punikkitatit</t>
  </si>
  <si>
    <t>Voitatti</t>
  </si>
  <si>
    <t>Vaaleaorakas</t>
  </si>
  <si>
    <t>Blek taggsvamp</t>
  </si>
  <si>
    <t>Muu ruokasieni</t>
  </si>
  <si>
    <t>Annan matsvamp</t>
  </si>
  <si>
    <t>Muu sieni</t>
  </si>
  <si>
    <t>Annan svamp</t>
  </si>
  <si>
    <t>Isohirvenjäkälä/Islanninjäkälä</t>
  </si>
  <si>
    <t>Islandslav</t>
  </si>
  <si>
    <t>Kamomillasaunio</t>
  </si>
  <si>
    <t>Kamomill</t>
  </si>
  <si>
    <t>Kanerva</t>
  </si>
  <si>
    <t>Ljung</t>
  </si>
  <si>
    <t>Kultapiisku</t>
  </si>
  <si>
    <t>Gullris</t>
  </si>
  <si>
    <t>Lillukka</t>
  </si>
  <si>
    <t>Stenbär</t>
  </si>
  <si>
    <t>Maitohorsma</t>
  </si>
  <si>
    <t>Duntrav</t>
  </si>
  <si>
    <t>Mesiangervo</t>
  </si>
  <si>
    <t>Älggräs</t>
  </si>
  <si>
    <t>Mustaherukka</t>
  </si>
  <si>
    <t>Svart vinbär</t>
  </si>
  <si>
    <t>Nokkonen</t>
  </si>
  <si>
    <t>Brännässla</t>
  </si>
  <si>
    <t>Peltokorte</t>
  </si>
  <si>
    <t>Åkerfräken</t>
  </si>
  <si>
    <t>Poimulehti</t>
  </si>
  <si>
    <t>Daggkåpa</t>
  </si>
  <si>
    <t>Puna-apila</t>
  </si>
  <si>
    <t>Rödklöver</t>
  </si>
  <si>
    <t>Siankärsämö</t>
  </si>
  <si>
    <t>Rölleka</t>
  </si>
  <si>
    <t>Sianpuolukka</t>
  </si>
  <si>
    <t>Mjölon</t>
  </si>
  <si>
    <t>Suopursu</t>
  </si>
  <si>
    <t>Getpors</t>
  </si>
  <si>
    <t>Valkoapila</t>
  </si>
  <si>
    <t>Vitklöver</t>
  </si>
  <si>
    <t>Voikukka</t>
  </si>
  <si>
    <t>Maskros</t>
  </si>
  <si>
    <t>Vuohenputki</t>
  </si>
  <si>
    <t>Kirskål</t>
  </si>
  <si>
    <t>Jäkälä</t>
  </si>
  <si>
    <t>Lav</t>
  </si>
  <si>
    <t>Keto- ja niittykasvit</t>
  </si>
  <si>
    <t>Ängsväxter</t>
  </si>
  <si>
    <t>Kääpä</t>
  </si>
  <si>
    <t>Ticka</t>
  </si>
  <si>
    <t>Mahla</t>
  </si>
  <si>
    <t>Sav</t>
  </si>
  <si>
    <t>Pihka</t>
  </si>
  <si>
    <t>Kåda</t>
  </si>
  <si>
    <t>Sammal</t>
  </si>
  <si>
    <t>Mossa</t>
  </si>
  <si>
    <t>Katajapensas</t>
  </si>
  <si>
    <t>Enbuske</t>
  </si>
  <si>
    <t>Koiranheisi</t>
  </si>
  <si>
    <t>Skogsolvon</t>
  </si>
  <si>
    <t>Korpipaatsama</t>
  </si>
  <si>
    <t>Brakved</t>
  </si>
  <si>
    <t>Lehtokuusama</t>
  </si>
  <si>
    <t>Skogstry</t>
  </si>
  <si>
    <t>Näsiä</t>
  </si>
  <si>
    <t>Tibast</t>
  </si>
  <si>
    <t>Pajupensas</t>
  </si>
  <si>
    <t>Videbuske</t>
  </si>
  <si>
    <t>Pähkinäpensas</t>
  </si>
  <si>
    <t>Hasselbuske</t>
  </si>
  <si>
    <t>Taikinamarja</t>
  </si>
  <si>
    <t>Degbär</t>
  </si>
  <si>
    <t>Terttuselja</t>
  </si>
  <si>
    <t>Druvfläder</t>
  </si>
  <si>
    <t>Kotkansiipi</t>
  </si>
  <si>
    <t>Strutsbräken</t>
  </si>
  <si>
    <t>Pensasruusut</t>
  </si>
  <si>
    <t>Buskrosor</t>
  </si>
  <si>
    <t>Metsäruusu</t>
  </si>
  <si>
    <t>Kanelros</t>
  </si>
  <si>
    <t>Kampasaniainen</t>
  </si>
  <si>
    <t>Kambräken</t>
  </si>
  <si>
    <t>Lehtonoidanlukko</t>
  </si>
  <si>
    <t>Stor låsbräken</t>
  </si>
  <si>
    <t>Pikkunoidanlukko</t>
  </si>
  <si>
    <t>Dvärglåsbräken</t>
  </si>
  <si>
    <t>Serpentiiniraunioinen</t>
  </si>
  <si>
    <t>Seinäraunioinen</t>
  </si>
  <si>
    <t>Murruta</t>
  </si>
  <si>
    <t>Hajasara</t>
  </si>
  <si>
    <t>Skärmstarr</t>
  </si>
  <si>
    <t>Hentonäkinruoho</t>
  </si>
  <si>
    <t>Spädnajas</t>
  </si>
  <si>
    <t>Hukkariisi</t>
  </si>
  <si>
    <t>Vildris</t>
  </si>
  <si>
    <t>Idänkurho</t>
  </si>
  <si>
    <t>Långbladig spåtistel</t>
  </si>
  <si>
    <t>Idänmasmalo</t>
  </si>
  <si>
    <t>Getväppling</t>
  </si>
  <si>
    <t>Idänverijuuri</t>
  </si>
  <si>
    <t>Rysk småborre</t>
  </si>
  <si>
    <t>Isopukinjuuri</t>
  </si>
  <si>
    <t>Stor bockrot</t>
  </si>
  <si>
    <t>Isovesirikko</t>
  </si>
  <si>
    <t>Kransslamkrypa</t>
  </si>
  <si>
    <t>Juurtokaisla</t>
  </si>
  <si>
    <t>Bågsäv</t>
  </si>
  <si>
    <t>Juurtonurmikka</t>
  </si>
  <si>
    <t>Trampgröe</t>
  </si>
  <si>
    <t>Kaitaängelmä</t>
  </si>
  <si>
    <t>Glansruta</t>
  </si>
  <si>
    <t>Kellokanerva</t>
  </si>
  <si>
    <t>Klockljung</t>
  </si>
  <si>
    <t>Kenttäorakko</t>
  </si>
  <si>
    <t>Stallört</t>
  </si>
  <si>
    <t>Ketokatkero</t>
  </si>
  <si>
    <t>Fältgentiana</t>
  </si>
  <si>
    <t>Ketonukki</t>
  </si>
  <si>
    <t>Grusviva</t>
  </si>
  <si>
    <t>Ketunsara</t>
  </si>
  <si>
    <t>Rävstarr</t>
  </si>
  <si>
    <t>Kiiltovalkku</t>
  </si>
  <si>
    <t>Gulyxne</t>
  </si>
  <si>
    <t>Kimalaisorho</t>
  </si>
  <si>
    <t>Flugblomster</t>
  </si>
  <si>
    <t>Kirjopikarililja</t>
  </si>
  <si>
    <t>Kungsängslilja</t>
  </si>
  <si>
    <t>Konnantatar</t>
  </si>
  <si>
    <t>Stor ormrot</t>
  </si>
  <si>
    <t>Konnantädyke</t>
  </si>
  <si>
    <t>Vattenveronika</t>
  </si>
  <si>
    <t>Kuusamonsarake</t>
  </si>
  <si>
    <t>Fleraxig sävstarr</t>
  </si>
  <si>
    <t>Kääpiölauha</t>
  </si>
  <si>
    <t>Vårtåtel</t>
  </si>
  <si>
    <t>Lapinkaura</t>
  </si>
  <si>
    <t>Venhavre</t>
  </si>
  <si>
    <t>Laukkaneilikka</t>
  </si>
  <si>
    <t>Backtrift</t>
  </si>
  <si>
    <t>Lehtokattara</t>
  </si>
  <si>
    <t>Strävlosta</t>
  </si>
  <si>
    <t>Lehtolitukka</t>
  </si>
  <si>
    <t>Lundbräsmaka</t>
  </si>
  <si>
    <t>Lehtonata</t>
  </si>
  <si>
    <t>Långsvingel</t>
  </si>
  <si>
    <t>Lehtoängelmä</t>
  </si>
  <si>
    <t>Aklejruta</t>
  </si>
  <si>
    <t>Luhtaorvokki</t>
  </si>
  <si>
    <t>Sumpviol</t>
  </si>
  <si>
    <t>Merilettotähtimö</t>
  </si>
  <si>
    <t>Sumpstjärnblomma</t>
  </si>
  <si>
    <t>Metsälitukka</t>
  </si>
  <si>
    <t>Skogsbräsma</t>
  </si>
  <si>
    <t>Mäkiorvokki</t>
  </si>
  <si>
    <t>Bergviol</t>
  </si>
  <si>
    <t>Nokkasara</t>
  </si>
  <si>
    <t>Näbbstarr</t>
  </si>
  <si>
    <t>Notkeanäkinruoho</t>
  </si>
  <si>
    <t>Sjönajas</t>
  </si>
  <si>
    <t>Nummimatara</t>
  </si>
  <si>
    <t>Stenmåra</t>
  </si>
  <si>
    <t>Otakilokki</t>
  </si>
  <si>
    <t>Sodaört</t>
  </si>
  <si>
    <t>Pahtakeltto</t>
  </si>
  <si>
    <t>Brantfibbla</t>
  </si>
  <si>
    <t>Patukkasara</t>
  </si>
  <si>
    <t>Hartmansstarr</t>
  </si>
  <si>
    <t>Pikkuhanhikki</t>
  </si>
  <si>
    <t>Småfingerört</t>
  </si>
  <si>
    <t>Pikkukilokki</t>
  </si>
  <si>
    <t>Saltört</t>
  </si>
  <si>
    <t>Pikkupunka</t>
  </si>
  <si>
    <t>Knutört</t>
  </si>
  <si>
    <t>Pohjanailakki</t>
  </si>
  <si>
    <t>Polarblära</t>
  </si>
  <si>
    <t>Pohjansorsimo</t>
  </si>
  <si>
    <t>Hänggräs</t>
  </si>
  <si>
    <t>Pommerinvirna</t>
  </si>
  <si>
    <t>Backvicker</t>
  </si>
  <si>
    <t>Punakatko</t>
  </si>
  <si>
    <t>Rödfloka</t>
  </si>
  <si>
    <t>Punavalkku</t>
  </si>
  <si>
    <t>Rödsyssla</t>
  </si>
  <si>
    <t>Pyökkiorvokki</t>
  </si>
  <si>
    <t>Lundviol</t>
  </si>
  <si>
    <t>Rantalitukka</t>
  </si>
  <si>
    <t>Strandbräsma</t>
  </si>
  <si>
    <t>Rantaruttojuuri</t>
  </si>
  <si>
    <t>Spjutskråp</t>
  </si>
  <si>
    <t>Revonsara</t>
  </si>
  <si>
    <t>Blankstarr</t>
  </si>
  <si>
    <t>Räpyläsara</t>
  </si>
  <si>
    <t>Fågelstarr</t>
  </si>
  <si>
    <t>Rönsysorsimo</t>
  </si>
  <si>
    <t>Arktiskt saltgräs</t>
  </si>
  <si>
    <t>Röyhyhelmikkä</t>
  </si>
  <si>
    <t>Lundslok</t>
  </si>
  <si>
    <t>Sakarahanhikki</t>
  </si>
  <si>
    <t>Taggsmåfingerört</t>
  </si>
  <si>
    <t>Sammakonleinikki</t>
  </si>
  <si>
    <t>Nordlig tiggarranunkel</t>
  </si>
  <si>
    <t>Sinikuusama</t>
  </si>
  <si>
    <t>Blåtry</t>
  </si>
  <si>
    <t>Sorsanputki</t>
  </si>
  <si>
    <t>Vattenmärke</t>
  </si>
  <si>
    <t>Sääskenvalkku</t>
  </si>
  <si>
    <t>Knottblomster</t>
  </si>
  <si>
    <t>Taarna</t>
  </si>
  <si>
    <t>Ag</t>
  </si>
  <si>
    <t>Talvikkipaju</t>
  </si>
  <si>
    <t>Pyrolavide</t>
  </si>
  <si>
    <t>Tanskanlaukkaneilikka</t>
  </si>
  <si>
    <t>Tummahorsma</t>
  </si>
  <si>
    <t>Mörk dunört</t>
  </si>
  <si>
    <t>Tupsulinnunruoho</t>
  </si>
  <si>
    <t>Toppjungfrulin</t>
  </si>
  <si>
    <t>Turjanhorsma</t>
  </si>
  <si>
    <t>Lappdunört</t>
  </si>
  <si>
    <t>Tähkähelmikkä</t>
  </si>
  <si>
    <t>Grusslok</t>
  </si>
  <si>
    <t>Valkopärskäjuuri</t>
  </si>
  <si>
    <t>Nysrot</t>
  </si>
  <si>
    <t>Vanakeltto</t>
  </si>
  <si>
    <t>Klasefibbla</t>
  </si>
  <si>
    <t>Vesiminttu</t>
  </si>
  <si>
    <t>Vattenmynta</t>
  </si>
  <si>
    <t>Vuorikuisma</t>
  </si>
  <si>
    <t>Bergjohannesört</t>
  </si>
  <si>
    <t>Värimaratti</t>
  </si>
  <si>
    <t>Färgmadra</t>
  </si>
  <si>
    <t>Ahokirkiruoho</t>
  </si>
  <si>
    <t>Peltorusojuuri</t>
  </si>
  <si>
    <t>Sminkrot</t>
  </si>
  <si>
    <t>Etelänhaivensammal</t>
  </si>
  <si>
    <t>Späd hårgräsmossa</t>
  </si>
  <si>
    <t>Etelänkarhunsammal</t>
  </si>
  <si>
    <t>Taigabjörnmossa</t>
  </si>
  <si>
    <t>Etelänruostesammal</t>
  </si>
  <si>
    <t>Mörk baronmossa</t>
  </si>
  <si>
    <t>Etelänuurresammal</t>
  </si>
  <si>
    <t>Atlantärgmossa</t>
  </si>
  <si>
    <t>Haapariippusammal</t>
  </si>
  <si>
    <t>Aspfjädermossa</t>
  </si>
  <si>
    <t>Hitupihtisammal</t>
  </si>
  <si>
    <t>Vedtrådmossa</t>
  </si>
  <si>
    <t>Isoalvesammal</t>
  </si>
  <si>
    <t>Spetsblekmossa (sylspetsmossa)</t>
  </si>
  <si>
    <t>Isohiippasammal</t>
  </si>
  <si>
    <t>Stor hättemossa (båghättemossa)</t>
  </si>
  <si>
    <t>Isonokkasammal</t>
  </si>
  <si>
    <t>Skoggsprötmossa (hasselmossa)</t>
  </si>
  <si>
    <t>Kaitahitusammal</t>
  </si>
  <si>
    <t>Tanddvärgmossa</t>
  </si>
  <si>
    <t>Kalkkipahkurasammal</t>
  </si>
  <si>
    <t>Liten kalkkuddmossa</t>
  </si>
  <si>
    <t>Kalkkipartasammal</t>
  </si>
  <si>
    <t>Tornskruvmossa</t>
  </si>
  <si>
    <t>Kalliosuomusammal</t>
  </si>
  <si>
    <t>Bäckradula</t>
  </si>
  <si>
    <t>Kantokinnassammal</t>
  </si>
  <si>
    <t>Timmerscapania</t>
  </si>
  <si>
    <t>Kantopaanusammal</t>
  </si>
  <si>
    <t>Vedsäckmossa</t>
  </si>
  <si>
    <t>Katkokynsisammal</t>
  </si>
  <si>
    <t>Katvenokkasammal</t>
  </si>
  <si>
    <t>Strandsprötmossa</t>
  </si>
  <si>
    <t>Ketunhiippasammal</t>
  </si>
  <si>
    <t>Ägghättemossa</t>
  </si>
  <si>
    <t>Kolokärpänsammal</t>
  </si>
  <si>
    <t>Tandad knottmossa (dvärgkvastmossa)</t>
  </si>
  <si>
    <t>Kolusammal</t>
  </si>
  <si>
    <t>Gubbmossa</t>
  </si>
  <si>
    <t>Korpikaltiosammal</t>
  </si>
  <si>
    <t>Liten måntandsmossa</t>
  </si>
  <si>
    <t>Lahokaviosammal</t>
  </si>
  <si>
    <t>Grön sköldmossa</t>
  </si>
  <si>
    <t>Lapinsirppisammal</t>
  </si>
  <si>
    <t>Lännenkynsisammal</t>
  </si>
  <si>
    <t>Nålkvastmossa</t>
  </si>
  <si>
    <t>Nummirahkasammal</t>
  </si>
  <si>
    <t>Hedvitmossa</t>
  </si>
  <si>
    <t>Ota-alvesammal</t>
  </si>
  <si>
    <t>Pohjanrusosammal</t>
  </si>
  <si>
    <t>Pohjansompasammal</t>
  </si>
  <si>
    <t>Liten parasollmossa</t>
  </si>
  <si>
    <t>Purolaakasammal</t>
  </si>
  <si>
    <t>Bäcksidenmossa</t>
  </si>
  <si>
    <t>Rakkosammal</t>
  </si>
  <si>
    <t>Långfliksmossa</t>
  </si>
  <si>
    <t>Rannikkorahkasammal</t>
  </si>
  <si>
    <t>Snärjvitmossa</t>
  </si>
  <si>
    <t>Tunturituppisammal</t>
  </si>
  <si>
    <t>Fjälltimmia</t>
  </si>
  <si>
    <t>Törrökinnassammal</t>
  </si>
  <si>
    <t>Spärrskapania</t>
  </si>
  <si>
    <t>Viheruurresammal</t>
  </si>
  <si>
    <t>Liten ärgmossa (ärgmossa)</t>
  </si>
  <si>
    <t>Kalliopunossammal</t>
  </si>
  <si>
    <t>Kiiltosirppisammal</t>
  </si>
  <si>
    <t>Käppkrokmossa</t>
  </si>
  <si>
    <t>Korpihohtosammal</t>
  </si>
  <si>
    <t>Platt spretmossa</t>
  </si>
  <si>
    <t>Mesipillikääpä</t>
  </si>
  <si>
    <t>Paksukuorikääpä</t>
  </si>
  <si>
    <t>Persikkahapero</t>
  </si>
  <si>
    <t>Piikkikahvikka</t>
  </si>
  <si>
    <t>Pikkukuurakka</t>
  </si>
  <si>
    <t>Pohjanrypykkä</t>
  </si>
  <si>
    <t>Poimukääpä</t>
  </si>
  <si>
    <t>Rantaotaraspikka</t>
  </si>
  <si>
    <t>Rantarypykkä</t>
  </si>
  <si>
    <t>Raspikieli</t>
  </si>
  <si>
    <t>Rikkinuppiseitikki</t>
  </si>
  <si>
    <t>Rikkivanukka</t>
  </si>
  <si>
    <t>Ruosteukonsieni</t>
  </si>
  <si>
    <t>Rusakonkääpä</t>
  </si>
  <si>
    <t>Ruskovahakas</t>
  </si>
  <si>
    <t>Ryppyjyväslakki</t>
  </si>
  <si>
    <t>Rytimantumukula</t>
  </si>
  <si>
    <t>Sarcodon leucopus</t>
  </si>
  <si>
    <t>Seitarisakas</t>
  </si>
  <si>
    <t>Seittikarvakka</t>
  </si>
  <si>
    <t>Silohaperonvieras</t>
  </si>
  <si>
    <t>Simpukkarisakas</t>
  </si>
  <si>
    <t>Sinihuovakka</t>
  </si>
  <si>
    <t>Siperianhämäkkä</t>
  </si>
  <si>
    <t>Sirppikääpä</t>
  </si>
  <si>
    <t>Sitkankääpä</t>
  </si>
  <si>
    <t>Sopulinkääpä</t>
  </si>
  <si>
    <t>Suippu-ukonsieni</t>
  </si>
  <si>
    <t>Suttunuppiseitikki</t>
  </si>
  <si>
    <t>Synkkäjyväslakki</t>
  </si>
  <si>
    <t>Säieharsukka</t>
  </si>
  <si>
    <t>Säiesopikka</t>
  </si>
  <si>
    <t>Sämpyläorakas</t>
  </si>
  <si>
    <t>Säämiskävalmuska</t>
  </si>
  <si>
    <t>Takkukarakka</t>
  </si>
  <si>
    <t>Tammenlehtohapero</t>
  </si>
  <si>
    <t>Tarhaukonsieni</t>
  </si>
  <si>
    <t>Tuliorakas</t>
  </si>
  <si>
    <t>Tummanuijakas</t>
  </si>
  <si>
    <t>Tummaterähapero</t>
  </si>
  <si>
    <t>Usvanuppiseitikki</t>
  </si>
  <si>
    <t>Uumavahakas</t>
  </si>
  <si>
    <t>Vahveronvieras</t>
  </si>
  <si>
    <t>Valkorihmakääpä</t>
  </si>
  <si>
    <t>Vanakeltonruoste</t>
  </si>
  <si>
    <t>Vankkasarannoki</t>
  </si>
  <si>
    <t>Viherhäiverusokas</t>
  </si>
  <si>
    <t>Viiniukonsieni</t>
  </si>
  <si>
    <t>Violettirusokas</t>
  </si>
  <si>
    <t>Vuotikankääpä</t>
  </si>
  <si>
    <t>Lehmuspikari</t>
  </si>
  <si>
    <t>Aarniluppo</t>
  </si>
  <si>
    <t>Violettgrå tagellav</t>
  </si>
  <si>
    <t>Haaratappijäkälä</t>
  </si>
  <si>
    <t>Stor kolvlav</t>
  </si>
  <si>
    <t>Haavanhyytelöjäkälä</t>
  </si>
  <si>
    <t>Aspgelélav</t>
  </si>
  <si>
    <t>Haavankarstajäkälä</t>
  </si>
  <si>
    <t>Harmaaneulajäkälä</t>
  </si>
  <si>
    <t>Blekskaftad nållav</t>
  </si>
  <si>
    <t>Hentoneulajäkälä</t>
  </si>
  <si>
    <t>Härmähuhmarjäkälä</t>
  </si>
  <si>
    <t>Idännaava</t>
  </si>
  <si>
    <t>Jalokermajäkälä</t>
  </si>
  <si>
    <t>Jalokultajäkälä</t>
  </si>
  <si>
    <t>Kalliomunuaisjäkälä</t>
  </si>
  <si>
    <t>Karvaruskokarve</t>
  </si>
  <si>
    <t>Kiiltonaava</t>
  </si>
  <si>
    <t>Kimpputorvijäkälä</t>
  </si>
  <si>
    <t>Kustbägarlav</t>
  </si>
  <si>
    <t>Koivunhuhmarjäkälä</t>
  </si>
  <si>
    <t>Lännenhyytelöjäkälä</t>
  </si>
  <si>
    <t>Läderlappslav</t>
  </si>
  <si>
    <t>Lännenmunuaisjäkälä</t>
  </si>
  <si>
    <t>Västlig njurlav</t>
  </si>
  <si>
    <t>Lännenpistejäkälä</t>
  </si>
  <si>
    <t>Lännentorvijäkälä</t>
  </si>
  <si>
    <t>Grenbägarlav</t>
  </si>
  <si>
    <t>Norjanröyhelö</t>
  </si>
  <si>
    <t>Norsk näverlav</t>
  </si>
  <si>
    <t>Nuijaneulajäkälä</t>
  </si>
  <si>
    <t>Parknållav</t>
  </si>
  <si>
    <t>Nuijatorvijäkälä</t>
  </si>
  <si>
    <t>Mångfruktig bägarlav</t>
  </si>
  <si>
    <t>Pohjanhyytelöjäkälä</t>
  </si>
  <si>
    <t>Liten gelélav</t>
  </si>
  <si>
    <t>Reikäkarve</t>
  </si>
  <si>
    <t>Hållav</t>
  </si>
  <si>
    <t>Ripsilaakajäkälä</t>
  </si>
  <si>
    <t>Fransrosettlav</t>
  </si>
  <si>
    <t>Rotkoluppo</t>
  </si>
  <si>
    <t>Brokig tagellav</t>
  </si>
  <si>
    <t>Ryppynaava</t>
  </si>
  <si>
    <t>Saarnijäkälä</t>
  </si>
  <si>
    <t>Siimesjäkälä</t>
  </si>
  <si>
    <t>Elfenbenslav</t>
  </si>
  <si>
    <t>Sormijäkälä</t>
  </si>
  <si>
    <t>Sumunuppijäkälä</t>
  </si>
  <si>
    <t>Skuggspiklav</t>
  </si>
  <si>
    <t>Tammennuppijäkälä</t>
  </si>
  <si>
    <t>Ekspiklav</t>
  </si>
  <si>
    <t>Turvetorvijäkälä</t>
  </si>
  <si>
    <t>Torvbägarlav</t>
  </si>
  <si>
    <t>Varjojäkälä</t>
  </si>
  <si>
    <t>Vuomanahkajäkälä</t>
  </si>
  <si>
    <t>Piikkiluppo</t>
  </si>
  <si>
    <t>Stiftbroktagel</t>
  </si>
  <si>
    <t>Silonäkinparta</t>
  </si>
  <si>
    <t>Tummasiloparta</t>
  </si>
  <si>
    <t>Aarnihaarakas</t>
  </si>
  <si>
    <t>Aarniukonsieni</t>
  </si>
  <si>
    <t>Rostgul fjällskivling</t>
  </si>
  <si>
    <t>Alvariukonsieni</t>
  </si>
  <si>
    <t>Vit fjällskivling</t>
  </si>
  <si>
    <t>Aurinkomalikka</t>
  </si>
  <si>
    <t>Guldtrattskivling</t>
  </si>
  <si>
    <t>Haaparaspi</t>
  </si>
  <si>
    <t>Haaparypykkä</t>
  </si>
  <si>
    <t>Haapavinokas</t>
  </si>
  <si>
    <t>Haarahytykkä</t>
  </si>
  <si>
    <t>Skruvbusksvamp</t>
  </si>
  <si>
    <t>Haavanpökkelökääpä</t>
  </si>
  <si>
    <t>Haisumalikka</t>
  </si>
  <si>
    <t>Kruskantad trattskivling</t>
  </si>
  <si>
    <t>Haisunahikas</t>
  </si>
  <si>
    <t>Stinkbrosking</t>
  </si>
  <si>
    <t>Hakamaakieli</t>
  </si>
  <si>
    <t>Haperomukula</t>
  </si>
  <si>
    <t>Naveltryffel</t>
  </si>
  <si>
    <t>Harjaskääpä</t>
  </si>
  <si>
    <t>Blek borstticka</t>
  </si>
  <si>
    <t>Harjasorakas</t>
  </si>
  <si>
    <t>Borsttagging</t>
  </si>
  <si>
    <t>Heloseitikki</t>
  </si>
  <si>
    <t>Cinnoberspindling</t>
  </si>
  <si>
    <t>Himmeäloisikka</t>
  </si>
  <si>
    <t>Huvudlik svampklubba</t>
  </si>
  <si>
    <t>Hornakka</t>
  </si>
  <si>
    <t>Hytymaljakas</t>
  </si>
  <si>
    <t>Bombmurkla</t>
  </si>
  <si>
    <t>Härmämörsky</t>
  </si>
  <si>
    <t>Häräntatti</t>
  </si>
  <si>
    <t>Flamsopp</t>
  </si>
  <si>
    <t>Imelärisakas</t>
  </si>
  <si>
    <t>Jordtrådskivling</t>
  </si>
  <si>
    <t>Isolimalakki</t>
  </si>
  <si>
    <t>Droppklibbskivling</t>
  </si>
  <si>
    <t>Juurtotatti</t>
  </si>
  <si>
    <t>Rotsopp</t>
  </si>
  <si>
    <t>Kalkkikääpä</t>
  </si>
  <si>
    <t>Kalvastatti</t>
  </si>
  <si>
    <t>Bleksopp</t>
  </si>
  <si>
    <t>Kalvomaljakas</t>
  </si>
  <si>
    <t>Kanadankääpä</t>
  </si>
  <si>
    <t>Kantotatti</t>
  </si>
  <si>
    <t>Stubbsopp</t>
  </si>
  <si>
    <t>Karvajalkanahikas</t>
  </si>
  <si>
    <t>Filtfotsbrosking</t>
  </si>
  <si>
    <t>Karvaorvakka</t>
  </si>
  <si>
    <t>Kastanjakääpä</t>
  </si>
  <si>
    <t>Stor tratticka</t>
  </si>
  <si>
    <t>Kaulusmaatähti</t>
  </si>
  <si>
    <t>Kragjordstjärna</t>
  </si>
  <si>
    <t>Kaunojalkatatti</t>
  </si>
  <si>
    <t>Bittersopp</t>
  </si>
  <si>
    <t>Kellohuhtasieni</t>
  </si>
  <si>
    <t>Hättmurkla</t>
  </si>
  <si>
    <t>Keltahuovakka</t>
  </si>
  <si>
    <t>Keltajalkatatti</t>
  </si>
  <si>
    <t>Bronssopp</t>
  </si>
  <si>
    <t>Keltakerroskääpä</t>
  </si>
  <si>
    <t>Keltalehmäntatti</t>
  </si>
  <si>
    <t>Gul strävsopp</t>
  </si>
  <si>
    <t>Keltanukkatatti</t>
  </si>
  <si>
    <t>Kirjokaunolakki</t>
  </si>
  <si>
    <t>Onyxmusseron</t>
  </si>
  <si>
    <t>Kirjonahkahapero</t>
  </si>
  <si>
    <t>Rödfotad läderkremla</t>
  </si>
  <si>
    <t>Koiranpökkösieni</t>
  </si>
  <si>
    <t>Liten stinksvamp</t>
  </si>
  <si>
    <t>Kosteikkomörsky</t>
  </si>
  <si>
    <t>Kultasopikka</t>
  </si>
  <si>
    <t>Kultavahakas</t>
  </si>
  <si>
    <t>Guldvaxing</t>
  </si>
  <si>
    <t>Kuoppajänönkorva</t>
  </si>
  <si>
    <t>Kätkökääpä</t>
  </si>
  <si>
    <t>Lahotuppisieni</t>
  </si>
  <si>
    <t>Grå vedslidskivling</t>
  </si>
  <si>
    <t>Laikkarisakas</t>
  </si>
  <si>
    <t>Lampaanvahakas</t>
  </si>
  <si>
    <t>Sepiavaxing</t>
  </si>
  <si>
    <t>Lapakieli</t>
  </si>
  <si>
    <t>Plattad jordtunga</t>
  </si>
  <si>
    <t>Lettosataheltta</t>
  </si>
  <si>
    <t>Lettotuhkelo</t>
  </si>
  <si>
    <t>Sumpäggsvamp</t>
  </si>
  <si>
    <t>Liiturousku</t>
  </si>
  <si>
    <t>Luden vitriska</t>
  </si>
  <si>
    <t>Liuskamaamuna</t>
  </si>
  <si>
    <t>Kopparäggsvamp</t>
  </si>
  <si>
    <t>Liuskapielus</t>
  </si>
  <si>
    <t>Trollhand</t>
  </si>
  <si>
    <t>Lohkokääpä</t>
  </si>
  <si>
    <t>Lohkonahakka</t>
  </si>
  <si>
    <t>Rutskinn</t>
  </si>
  <si>
    <t>Lyhytjalkamörsky</t>
  </si>
  <si>
    <t>Löyhkävahakas</t>
  </si>
  <si>
    <t>Stinkvaxing</t>
  </si>
  <si>
    <t>Mehikääpä</t>
  </si>
  <si>
    <t>Apelticka</t>
  </si>
  <si>
    <t>Mokkakääpä</t>
  </si>
  <si>
    <t>Pälsticka</t>
  </si>
  <si>
    <t>Myytikkä</t>
  </si>
  <si>
    <t>Männynpihkakääpä</t>
  </si>
  <si>
    <t>Tallharticka</t>
  </si>
  <si>
    <t>Mäyränkääpä</t>
  </si>
  <si>
    <t>Grangråticka</t>
  </si>
  <si>
    <t>Napamaatähti</t>
  </si>
  <si>
    <t>Naveljordstjärna</t>
  </si>
  <si>
    <t>Niittyukonsieni</t>
  </si>
  <si>
    <t>Nuijasarvisieni</t>
  </si>
  <si>
    <t>Tjockhorn</t>
  </si>
  <si>
    <t>Nukkajuurekas</t>
  </si>
  <si>
    <t>Luddnagelskivling</t>
  </si>
  <si>
    <t>Oliivikieli</t>
  </si>
  <si>
    <t>Olivjordtunga</t>
  </si>
  <si>
    <t>Oliiviseitikki</t>
  </si>
  <si>
    <t>Outomalikka</t>
  </si>
  <si>
    <t>Outorisakas</t>
  </si>
  <si>
    <t>Partaorakas</t>
  </si>
  <si>
    <t>Raggtaggsvamp</t>
  </si>
  <si>
    <t>Pikarihaarakas</t>
  </si>
  <si>
    <t>Pikkumaatähti</t>
  </si>
  <si>
    <t>Dvärgjordstjärna</t>
  </si>
  <si>
    <t>Piruntatti</t>
  </si>
  <si>
    <t>Djävulssopp</t>
  </si>
  <si>
    <t>Pisarahelttahelokka</t>
  </si>
  <si>
    <t>Tårtofsskivling</t>
  </si>
  <si>
    <t>Pitkäsarvisieni</t>
  </si>
  <si>
    <t>Långhorn</t>
  </si>
  <si>
    <t>Poimumaatähti</t>
  </si>
  <si>
    <t>Kantjordstjärna</t>
  </si>
  <si>
    <t>Poimumassikka</t>
  </si>
  <si>
    <t>Dallerskål</t>
  </si>
  <si>
    <t>Puistokärpässieni</t>
  </si>
  <si>
    <t>Jättekamskivling</t>
  </si>
  <si>
    <t>Punarusokas</t>
  </si>
  <si>
    <t>Purorisakas</t>
  </si>
  <si>
    <t>Pähkinämaljakas</t>
  </si>
  <si>
    <t>Rökpipsvamp</t>
  </si>
  <si>
    <t>Raidantuoksukääpä</t>
  </si>
  <si>
    <t>Nordlig anisticka</t>
  </si>
  <si>
    <t>Retikkahiippo</t>
  </si>
  <si>
    <t>Falsk rättikhätta</t>
  </si>
  <si>
    <t>Revonrousku</t>
  </si>
  <si>
    <t>Rävriska</t>
  </si>
  <si>
    <t>Rihmamalikka</t>
  </si>
  <si>
    <t>Rikkilämäkkä</t>
  </si>
  <si>
    <t>Rikkitatti</t>
  </si>
  <si>
    <t>Svavelsopp</t>
  </si>
  <si>
    <t>Ruohikkokieli</t>
  </si>
  <si>
    <t>Fjällig jordtunga</t>
  </si>
  <si>
    <t>Ruskojuurtomaljakas</t>
  </si>
  <si>
    <t>Rusorisakas</t>
  </si>
  <si>
    <t>Rodnadstråding</t>
  </si>
  <si>
    <t>Ruutuhapero</t>
  </si>
  <si>
    <t>Rutkremla</t>
  </si>
  <si>
    <t>Ruutumalikka</t>
  </si>
  <si>
    <t>Röyhelökääpä</t>
  </si>
  <si>
    <t>Storporig brandticka</t>
  </si>
  <si>
    <t>Salohaarakas</t>
  </si>
  <si>
    <t>Salohelokka</t>
  </si>
  <si>
    <t>Sammaljalkakuukunen</t>
  </si>
  <si>
    <t>Vit stjälkröksvamp</t>
  </si>
  <si>
    <t>Sammaltorvikka</t>
  </si>
  <si>
    <t>Satiinikääpä</t>
  </si>
  <si>
    <t>Kanelticka</t>
  </si>
  <si>
    <t>Seittityllikkä</t>
  </si>
  <si>
    <t>Seittivahakas</t>
  </si>
  <si>
    <t>Slöjvaxing</t>
  </si>
  <si>
    <t>Setrivahakas</t>
  </si>
  <si>
    <t>Lädervaxing</t>
  </si>
  <si>
    <t>Sinihelttajauhikas</t>
  </si>
  <si>
    <t>Grönsporig skivling</t>
  </si>
  <si>
    <t>Sinijalkarusokas</t>
  </si>
  <si>
    <t>Tvåfärgsnopping</t>
  </si>
  <si>
    <t>Sinimaitomaljakas</t>
  </si>
  <si>
    <t>Blåmjölkig storskål</t>
  </si>
  <si>
    <t>Sinimukula</t>
  </si>
  <si>
    <t>Blåtryffel</t>
  </si>
  <si>
    <t>Sinityvihiippo</t>
  </si>
  <si>
    <t>Sitruunajänönkorva</t>
  </si>
  <si>
    <t>Gullöra</t>
  </si>
  <si>
    <t>Sitruunakääpä</t>
  </si>
  <si>
    <t>Soukkajänönkorva</t>
  </si>
  <si>
    <t>Suohytyvinokas</t>
  </si>
  <si>
    <t>Suppilohytykkä</t>
  </si>
  <si>
    <t>Gelétratting</t>
  </si>
  <si>
    <t>Tahmaukonsieni</t>
  </si>
  <si>
    <t>Talvihiippo</t>
  </si>
  <si>
    <t>Vinterhätta</t>
  </si>
  <si>
    <t>Tammenkerroskääpä</t>
  </si>
  <si>
    <t>Brödmärgsticka</t>
  </si>
  <si>
    <t>Tuhatheltta</t>
  </si>
  <si>
    <t>Tummatäplähaarakas</t>
  </si>
  <si>
    <t>Tuoksuvyökääpä</t>
  </si>
  <si>
    <t>Sydlig anisticka</t>
  </si>
  <si>
    <t>Turkkiorakas</t>
  </si>
  <si>
    <t>Skinntagging</t>
  </si>
  <si>
    <t>Täplämustesieni</t>
  </si>
  <si>
    <t>Valkokarhikka</t>
  </si>
  <si>
    <t>Narrtagging</t>
  </si>
  <si>
    <t>Viherseitikki</t>
  </si>
  <si>
    <t>Olivspindling</t>
  </si>
  <si>
    <t>Viherukonsieni</t>
  </si>
  <si>
    <t>Grönfjällig fjällskivling</t>
  </si>
  <si>
    <t>Viiruvahakas</t>
  </si>
  <si>
    <t>Dadelvaxskis</t>
  </si>
  <si>
    <t>Vinopoimukka</t>
  </si>
  <si>
    <t>Kantarellmussling</t>
  </si>
  <si>
    <t>Violettinuijakas</t>
  </si>
  <si>
    <t>Violett fingersvamp</t>
  </si>
  <si>
    <t>Viuhkokääpä</t>
  </si>
  <si>
    <t>Grenticka</t>
  </si>
  <si>
    <t>Kissankäpälännoki</t>
  </si>
  <si>
    <t>Konnanmarjannoki</t>
  </si>
  <si>
    <t>Kotkansiivenruoste</t>
  </si>
  <si>
    <t>Ojasätkimennoki</t>
  </si>
  <si>
    <t>Ruusunnuijaruoste</t>
  </si>
  <si>
    <t>Sudenmarjannoki</t>
  </si>
  <si>
    <t>Tesmayrtinruoste</t>
  </si>
  <si>
    <t>Aapasara</t>
  </si>
  <si>
    <t>Rundstarr</t>
  </si>
  <si>
    <t>Aapavilla</t>
  </si>
  <si>
    <t>Lappull</t>
  </si>
  <si>
    <t>Aholeinikki</t>
  </si>
  <si>
    <t>Backranunkel, backsmörblomma</t>
  </si>
  <si>
    <t>Ahonoidanlukko</t>
  </si>
  <si>
    <t>Höstlåsbräken</t>
  </si>
  <si>
    <t>Ahopellava</t>
  </si>
  <si>
    <t>Vildlin</t>
  </si>
  <si>
    <t>Haisukurjenpolvi</t>
  </si>
  <si>
    <t>Stinknäva</t>
  </si>
  <si>
    <t>Hakarasara</t>
  </si>
  <si>
    <t>Piggstarr</t>
  </si>
  <si>
    <t>Hapro</t>
  </si>
  <si>
    <t>Fjällsyra</t>
  </si>
  <si>
    <t>Hapsisara</t>
  </si>
  <si>
    <t>Hårstarr</t>
  </si>
  <si>
    <t>Harjumasmalo</t>
  </si>
  <si>
    <t>Finsk getväppling</t>
  </si>
  <si>
    <t>Harmaakynsimö</t>
  </si>
  <si>
    <t>Grådraba</t>
  </si>
  <si>
    <t>Harsusara</t>
  </si>
  <si>
    <t>Myggstarr</t>
  </si>
  <si>
    <t>Hentokiurunkannus</t>
  </si>
  <si>
    <t>Smånunneört</t>
  </si>
  <si>
    <t>Hentokorte</t>
  </si>
  <si>
    <t>Trådfräken</t>
  </si>
  <si>
    <t>Hentosuolake</t>
  </si>
  <si>
    <t>Kärrsälting</t>
  </si>
  <si>
    <t>Hentosätkin</t>
  </si>
  <si>
    <t>Hårranunkel</t>
  </si>
  <si>
    <t>Hernesara</t>
  </si>
  <si>
    <t>Ärtstarr</t>
  </si>
  <si>
    <t>Hetehorsma</t>
  </si>
  <si>
    <t>Källdunört</t>
  </si>
  <si>
    <t>Hetesara</t>
  </si>
  <si>
    <t>Brunstarr</t>
  </si>
  <si>
    <t>Hietalaukka</t>
  </si>
  <si>
    <t>Sandlök</t>
  </si>
  <si>
    <t>Hietaorvokki</t>
  </si>
  <si>
    <t>Sandviol</t>
  </si>
  <si>
    <t>Himmeävilla</t>
  </si>
  <si>
    <t>Myrull</t>
  </si>
  <si>
    <t>Hina</t>
  </si>
  <si>
    <t>Knägräs</t>
  </si>
  <si>
    <t>Hirssisara</t>
  </si>
  <si>
    <t>Hirsstarr</t>
  </si>
  <si>
    <t>Hoikkavilla</t>
  </si>
  <si>
    <t>Kärrull</t>
  </si>
  <si>
    <t>Hoikkaängelmä</t>
  </si>
  <si>
    <t>Backruta</t>
  </si>
  <si>
    <t>Humala</t>
  </si>
  <si>
    <t>Humle</t>
  </si>
  <si>
    <t>Humalanvieras</t>
  </si>
  <si>
    <t>Nässelsnärja</t>
  </si>
  <si>
    <t>Idänkeulankärki</t>
  </si>
  <si>
    <t>Ryssveddel</t>
  </si>
  <si>
    <t>Isokynsimö</t>
  </si>
  <si>
    <t>Fjälldraba</t>
  </si>
  <si>
    <t>Isokäenrieska</t>
  </si>
  <si>
    <t>Vårlök</t>
  </si>
  <si>
    <t>Isolinnunruoho</t>
  </si>
  <si>
    <t>Jungfrulin</t>
  </si>
  <si>
    <t>Jalkasara</t>
  </si>
  <si>
    <t>Frösöstarr</t>
  </si>
  <si>
    <t>Jouhiluikka</t>
  </si>
  <si>
    <t>Tagelsäv</t>
  </si>
  <si>
    <t>Jänönapila</t>
  </si>
  <si>
    <t>Harklöver</t>
  </si>
  <si>
    <t>Jänönsalaatti</t>
  </si>
  <si>
    <t>Skogssallat</t>
  </si>
  <si>
    <t>Kaarlenvaltikka</t>
  </si>
  <si>
    <t>Kung Karls spira</t>
  </si>
  <si>
    <t>Kahtaissara</t>
  </si>
  <si>
    <t>Plattstarr</t>
  </si>
  <si>
    <t>Kaiheorvokki</t>
  </si>
  <si>
    <t>Dalviol, skuggviol</t>
  </si>
  <si>
    <t>Kaislasara</t>
  </si>
  <si>
    <t>Älvstarr</t>
  </si>
  <si>
    <t>Kaljukiviyrtti</t>
  </si>
  <si>
    <t>Dvärghällebräken</t>
  </si>
  <si>
    <t>Kalkkihaurasloikko</t>
  </si>
  <si>
    <t>Fjällstensbräken</t>
  </si>
  <si>
    <t>Kalliohatikka</t>
  </si>
  <si>
    <t>Vårspärgel</t>
  </si>
  <si>
    <t>Kalliokielo</t>
  </si>
  <si>
    <t>Getrams</t>
  </si>
  <si>
    <t>Kalliokohokki</t>
  </si>
  <si>
    <t>Bergglim</t>
  </si>
  <si>
    <t>Kalliokynsimö</t>
  </si>
  <si>
    <t>Bergdraba</t>
  </si>
  <si>
    <t>Kalvassara</t>
  </si>
  <si>
    <t>Blekstarr</t>
  </si>
  <si>
    <t>Kanervisara</t>
  </si>
  <si>
    <t>Backstarr</t>
  </si>
  <si>
    <t>Kangasajuruoho</t>
  </si>
  <si>
    <t>Backtimjan</t>
  </si>
  <si>
    <t>Kangasvuokko</t>
  </si>
  <si>
    <t>Mosippa</t>
  </si>
  <si>
    <t>Karhunruoho</t>
  </si>
  <si>
    <t>Björnbrodd</t>
  </si>
  <si>
    <t>Karjalanruusu</t>
  </si>
  <si>
    <t>Finnros</t>
  </si>
  <si>
    <t>Kartioakankaali</t>
  </si>
  <si>
    <t>Blåsuga</t>
  </si>
  <si>
    <t>Karvakuisma</t>
  </si>
  <si>
    <t>Luden johannesört</t>
  </si>
  <si>
    <t>Karvamansikka</t>
  </si>
  <si>
    <t>Backsmultron</t>
  </si>
  <si>
    <t>Karvasara</t>
  </si>
  <si>
    <t>Grusstarr</t>
  </si>
  <si>
    <t>Karvasputki</t>
  </si>
  <si>
    <t>Spenört</t>
  </si>
  <si>
    <t>Katkeralinnunruoho</t>
  </si>
  <si>
    <t>Rosettjungfrulin</t>
  </si>
  <si>
    <t>Keihäsvuohennokka</t>
  </si>
  <si>
    <t>Toppfrossört</t>
  </si>
  <si>
    <t>Kelta-apila</t>
  </si>
  <si>
    <t>Gullklöver</t>
  </si>
  <si>
    <t>Keltalehdokki</t>
  </si>
  <si>
    <t>Grönvit nattviol</t>
  </si>
  <si>
    <t>Keltamaite</t>
  </si>
  <si>
    <t>Käringtand</t>
  </si>
  <si>
    <t>Keltanokitkerö</t>
  </si>
  <si>
    <t>Bitterfibbla</t>
  </si>
  <si>
    <t>Keltavuokko</t>
  </si>
  <si>
    <t>Gulsippa</t>
  </si>
  <si>
    <t>Keltaängelmä</t>
  </si>
  <si>
    <t>Kesämaitiainen</t>
  </si>
  <si>
    <t>Sommarfibbla</t>
  </si>
  <si>
    <t>Kesämaksaruoho</t>
  </si>
  <si>
    <t>Liten fetknopp</t>
  </si>
  <si>
    <t>Ketokaunokki</t>
  </si>
  <si>
    <t>Väddklint</t>
  </si>
  <si>
    <t>Ketokäenminttu</t>
  </si>
  <si>
    <t>Harmynta</t>
  </si>
  <si>
    <t>Ketopiippo</t>
  </si>
  <si>
    <t>Knippfryle</t>
  </si>
  <si>
    <t>Kevätesikko</t>
  </si>
  <si>
    <t>Gullviva</t>
  </si>
  <si>
    <t>Keväthanhikki</t>
  </si>
  <si>
    <t>Vårfingerört</t>
  </si>
  <si>
    <t>Kevätlehtoleinikki</t>
  </si>
  <si>
    <t>Mellanranunkel, mellansmörblomma</t>
  </si>
  <si>
    <t>Kevätlinnunherne</t>
  </si>
  <si>
    <t>Vårärt</t>
  </si>
  <si>
    <t>Kevätlinnunsilmä</t>
  </si>
  <si>
    <t>Gullpudra</t>
  </si>
  <si>
    <t>Kevättähtimö</t>
  </si>
  <si>
    <t>Buskstjärnblomma</t>
  </si>
  <si>
    <t>Kielo</t>
  </si>
  <si>
    <t>Liljekonvalj</t>
  </si>
  <si>
    <t>Kirjokorte</t>
  </si>
  <si>
    <t>Smalfräken</t>
  </si>
  <si>
    <t>Kirjosara</t>
  </si>
  <si>
    <t>Fjällstarr</t>
  </si>
  <si>
    <t>Kirkiruoho</t>
  </si>
  <si>
    <t>Brudgran</t>
  </si>
  <si>
    <t>Kirppusara</t>
  </si>
  <si>
    <t>Loppstarr</t>
  </si>
  <si>
    <t>Kivikkoalvejuuri</t>
  </si>
  <si>
    <t>Träjon</t>
  </si>
  <si>
    <t>Kolmikkovihvilä</t>
  </si>
  <si>
    <t>Lapptåg</t>
  </si>
  <si>
    <t>Korpialvejuuri</t>
  </si>
  <si>
    <t>Granbräken</t>
  </si>
  <si>
    <t>Korpikaisla</t>
  </si>
  <si>
    <t>Skogssäv</t>
  </si>
  <si>
    <t>Korpinurmikka</t>
  </si>
  <si>
    <t>Storgröe</t>
  </si>
  <si>
    <t>Korpisorsimo</t>
  </si>
  <si>
    <t>Glesgröe</t>
  </si>
  <si>
    <t>Kullero</t>
  </si>
  <si>
    <t>Smörbollar, bullerblomster</t>
  </si>
  <si>
    <t>Kurjenkanerva</t>
  </si>
  <si>
    <t>Lappljung</t>
  </si>
  <si>
    <t>Kurjenkello</t>
  </si>
  <si>
    <t>Stor blåklocka</t>
  </si>
  <si>
    <t>Kurjenmiekka</t>
  </si>
  <si>
    <t>Svärdslilja</t>
  </si>
  <si>
    <t>Kyläkellukka</t>
  </si>
  <si>
    <t>Nejlikrot</t>
  </si>
  <si>
    <t>Käärmeenkieli</t>
  </si>
  <si>
    <t>Ormtunga</t>
  </si>
  <si>
    <t>Käärmeenlaukka</t>
  </si>
  <si>
    <t>Skogslök</t>
  </si>
  <si>
    <t>Lapinesikko</t>
  </si>
  <si>
    <t>Lappviva</t>
  </si>
  <si>
    <t>Lapinleinikki</t>
  </si>
  <si>
    <t>Lappranunkel</t>
  </si>
  <si>
    <t>Lapinlinnunsilmä</t>
  </si>
  <si>
    <t>Polargullpudra</t>
  </si>
  <si>
    <t>Lapinnuijasara</t>
  </si>
  <si>
    <t>Fjällklubbstarr</t>
  </si>
  <si>
    <t>Lapinorvokki</t>
  </si>
  <si>
    <t>Fjällviol</t>
  </si>
  <si>
    <t>Lapinvehnä</t>
  </si>
  <si>
    <t>Lappelm</t>
  </si>
  <si>
    <t>Lapinvuokko</t>
  </si>
  <si>
    <t>Fjällsippa</t>
  </si>
  <si>
    <t>Lehtoarho</t>
  </si>
  <si>
    <t>Skogsnarv</t>
  </si>
  <si>
    <t>Lehtohorsma</t>
  </si>
  <si>
    <t>Bergdunört</t>
  </si>
  <si>
    <t>Lehtokielo</t>
  </si>
  <si>
    <t>Storrams</t>
  </si>
  <si>
    <t>Lehtoleinikki</t>
  </si>
  <si>
    <t>Lundranunkel, lundsmörblomma</t>
  </si>
  <si>
    <t>Lehtomatara</t>
  </si>
  <si>
    <t>Myskmåra</t>
  </si>
  <si>
    <t>Lehtoneidonvaippa</t>
  </si>
  <si>
    <t>Skogsknipprot</t>
  </si>
  <si>
    <t>Lehto-orvokki</t>
  </si>
  <si>
    <t>Underviol</t>
  </si>
  <si>
    <t>Lehtopalsami</t>
  </si>
  <si>
    <t>Springkorn</t>
  </si>
  <si>
    <t>Lehtopähkämö</t>
  </si>
  <si>
    <t>Stinksyska</t>
  </si>
  <si>
    <t>Lehtotähtimö</t>
  </si>
  <si>
    <t>Kärrstjärnblomma</t>
  </si>
  <si>
    <t>Leskenlehti</t>
  </si>
  <si>
    <t>Hästhov</t>
  </si>
  <si>
    <t>Lettopaju</t>
  </si>
  <si>
    <t>Glansvide</t>
  </si>
  <si>
    <t>Lettotähtimö</t>
  </si>
  <si>
    <t>Sumpstjärnblomma, sumparv</t>
  </si>
  <si>
    <t>Lettovilla</t>
  </si>
  <si>
    <t>Gräsull</t>
  </si>
  <si>
    <t>Liesu</t>
  </si>
  <si>
    <t>Krusbräken</t>
  </si>
  <si>
    <t>Liuskaraunioinen</t>
  </si>
  <si>
    <t>Gaffelbräken</t>
  </si>
  <si>
    <t>Luhtalemmikki</t>
  </si>
  <si>
    <t>Förgätmigej</t>
  </si>
  <si>
    <t>Lupikka</t>
  </si>
  <si>
    <t>Älväxing</t>
  </si>
  <si>
    <t>Lähdetähtimö</t>
  </si>
  <si>
    <t>Källarv</t>
  </si>
  <si>
    <t>Maarianverijuuri</t>
  </si>
  <si>
    <t>Småborre</t>
  </si>
  <si>
    <t>Meriminttu</t>
  </si>
  <si>
    <t>Merisuolake</t>
  </si>
  <si>
    <t>Havssälting</t>
  </si>
  <si>
    <t>Metsälehmus</t>
  </si>
  <si>
    <t>Metsänätkelmä</t>
  </si>
  <si>
    <t>Skogsvial</t>
  </si>
  <si>
    <t>Metsäorvokki</t>
  </si>
  <si>
    <t>Skogsviol</t>
  </si>
  <si>
    <t>Metsävirna</t>
  </si>
  <si>
    <t>Skogsvicker</t>
  </si>
  <si>
    <t>Mukulaleinikki</t>
  </si>
  <si>
    <t>Svalört</t>
  </si>
  <si>
    <t>Mustakonnanmarja</t>
  </si>
  <si>
    <t>Trolldruva</t>
  </si>
  <si>
    <t>Mustasara</t>
  </si>
  <si>
    <t>Svartstarr</t>
  </si>
  <si>
    <t>Myyränporras</t>
  </si>
  <si>
    <t>Ryssbräken</t>
  </si>
  <si>
    <t>Mähkä</t>
  </si>
  <si>
    <t>Dvärglummer</t>
  </si>
  <si>
    <t>Mäkiapila</t>
  </si>
  <si>
    <t>Backklöver</t>
  </si>
  <si>
    <t>Mäkiarho</t>
  </si>
  <si>
    <t>Sandnarv</t>
  </si>
  <si>
    <t>Mäkihorsma</t>
  </si>
  <si>
    <t>Backdunört</t>
  </si>
  <si>
    <t>Mäkikaura</t>
  </si>
  <si>
    <t>Luddhavre</t>
  </si>
  <si>
    <t>Mäkikeltano</t>
  </si>
  <si>
    <t>Mattfibbla</t>
  </si>
  <si>
    <t>Mäkikuisma</t>
  </si>
  <si>
    <t>Äkta mannablod, äkta johannesört</t>
  </si>
  <si>
    <t>Mäkilehtoluste</t>
  </si>
  <si>
    <t>Axlosta, backskafting</t>
  </si>
  <si>
    <t>Mäkilemmikki</t>
  </si>
  <si>
    <t>Backförgätmigej</t>
  </si>
  <si>
    <t>Mäkimeirami</t>
  </si>
  <si>
    <t>Kungsmynta, vild mejram</t>
  </si>
  <si>
    <t>Mäkiminttu</t>
  </si>
  <si>
    <t>Bergmynta</t>
  </si>
  <si>
    <t>Mäkirikko</t>
  </si>
  <si>
    <t>Grusbräcka</t>
  </si>
  <si>
    <t>Mäkitervakko</t>
  </si>
  <si>
    <t>Tjärblomster</t>
  </si>
  <si>
    <t>Mäkivirvilä</t>
  </si>
  <si>
    <t>Sparvvicker</t>
  </si>
  <si>
    <t>Mäntykukka</t>
  </si>
  <si>
    <t>Tallört</t>
  </si>
  <si>
    <t>Mätäshelmikkä</t>
  </si>
  <si>
    <t>Tuvslok</t>
  </si>
  <si>
    <t>Mätäsrikko</t>
  </si>
  <si>
    <t>Tuvbräcka</t>
  </si>
  <si>
    <t>Nevaimarre</t>
  </si>
  <si>
    <t>Kärrbräken</t>
  </si>
  <si>
    <t>Niittyräpelö</t>
  </si>
  <si>
    <t>Darrgräs</t>
  </si>
  <si>
    <t>Norjanjäkkärä</t>
  </si>
  <si>
    <t>Norsnoppa</t>
  </si>
  <si>
    <t>Nuijasara</t>
  </si>
  <si>
    <t>Klubbstarr</t>
  </si>
  <si>
    <t>Nuppisara</t>
  </si>
  <si>
    <t>Huvudstarr</t>
  </si>
  <si>
    <t>Nurmikaunokki</t>
  </si>
  <si>
    <t>Ängsklint</t>
  </si>
  <si>
    <t>Nurmilaukka</t>
  </si>
  <si>
    <t>Backlök</t>
  </si>
  <si>
    <t>Nyylähaarikko</t>
  </si>
  <si>
    <t>Knutnarv</t>
  </si>
  <si>
    <t>Ojakurjenpolvi</t>
  </si>
  <si>
    <t>Kärrnäva</t>
  </si>
  <si>
    <t>Ojasätkin</t>
  </si>
  <si>
    <t>Vattenranunkel, vattenmöja</t>
  </si>
  <si>
    <t>Ojatädyke</t>
  </si>
  <si>
    <t>Bäckveronika</t>
  </si>
  <si>
    <t>Oratuomi</t>
  </si>
  <si>
    <t>Slån</t>
  </si>
  <si>
    <t>Pahtanurmikka</t>
  </si>
  <si>
    <t>Blågröe</t>
  </si>
  <si>
    <t>Pahtarikko</t>
  </si>
  <si>
    <t>Fjällbräcka</t>
  </si>
  <si>
    <t>Pehmytkurjenpolvi</t>
  </si>
  <si>
    <t>Mjuknäva</t>
  </si>
  <si>
    <t>Pehmytpillike</t>
  </si>
  <si>
    <t>Mjukdån</t>
  </si>
  <si>
    <t>Pensaikkotatar</t>
  </si>
  <si>
    <t>Lövbinda</t>
  </si>
  <si>
    <t>Pesäjuuri</t>
  </si>
  <si>
    <t>Nästrot</t>
  </si>
  <si>
    <t>Peurankello</t>
  </si>
  <si>
    <t>Toppklocka</t>
  </si>
  <si>
    <t>Pikkukihokki</t>
  </si>
  <si>
    <t>Liten daggört, småsileshår</t>
  </si>
  <si>
    <t>Pikkutervakko</t>
  </si>
  <si>
    <t>Fjällnejlika</t>
  </si>
  <si>
    <t>Pitkäpääsara</t>
  </si>
  <si>
    <t>Rankstarr</t>
  </si>
  <si>
    <t>Piukkasara</t>
  </si>
  <si>
    <t>Bunkestarr</t>
  </si>
  <si>
    <t>Pohjanhorsma</t>
  </si>
  <si>
    <t>Fjälldunört</t>
  </si>
  <si>
    <t>Pohjanleinikki</t>
  </si>
  <si>
    <t>Jordranunkel</t>
  </si>
  <si>
    <t>Pohjannoidanlukko</t>
  </si>
  <si>
    <t>Nordlåsbräken</t>
  </si>
  <si>
    <t>Pohjanpalpakko</t>
  </si>
  <si>
    <t>Fjälligelknopp</t>
  </si>
  <si>
    <t>Pohjanruttojuuri</t>
  </si>
  <si>
    <t>Fjällskråp</t>
  </si>
  <si>
    <t>Pohjansinivalvatti</t>
  </si>
  <si>
    <t>Torta</t>
  </si>
  <si>
    <t>Pohjantädyke</t>
  </si>
  <si>
    <t>Lappveronika</t>
  </si>
  <si>
    <t>Pohjantähkiö</t>
  </si>
  <si>
    <t>Fjälltimotej</t>
  </si>
  <si>
    <t>Pohjanängelmä</t>
  </si>
  <si>
    <t>Nordlig backruta</t>
  </si>
  <si>
    <t>Pulskaneilikka</t>
  </si>
  <si>
    <t>Praktnejlika</t>
  </si>
  <si>
    <t>Punakonnanmarja</t>
  </si>
  <si>
    <t>Röd trolldruva</t>
  </si>
  <si>
    <t>Punakämmekkä</t>
  </si>
  <si>
    <t>Ängsnycklar</t>
  </si>
  <si>
    <t>Punalatva</t>
  </si>
  <si>
    <t>Hampört, hampflockel</t>
  </si>
  <si>
    <t>Purorikko</t>
  </si>
  <si>
    <t>Snöbräcka</t>
  </si>
  <si>
    <t>Pussikämmekkä</t>
  </si>
  <si>
    <t>Grönkulla</t>
  </si>
  <si>
    <t>Päivännouto</t>
  </si>
  <si>
    <t>Solvända</t>
  </si>
  <si>
    <t>Pölkkyruoho</t>
  </si>
  <si>
    <t>Tornört</t>
  </si>
  <si>
    <t>Rakkoapila</t>
  </si>
  <si>
    <t>Smultronklöver</t>
  </si>
  <si>
    <t>Rantahirvenjuuri</t>
  </si>
  <si>
    <t>Krissla</t>
  </si>
  <si>
    <t>Rantanätkelmä</t>
  </si>
  <si>
    <t>Kärrvial</t>
  </si>
  <si>
    <t>Rantayrtti</t>
  </si>
  <si>
    <t>Strandklo</t>
  </si>
  <si>
    <t>Rentovihvilä</t>
  </si>
  <si>
    <t>Myrtåg</t>
  </si>
  <si>
    <t>Riekonmarja</t>
  </si>
  <si>
    <t>Ripbär</t>
  </si>
  <si>
    <t>Rimpivihvilä</t>
  </si>
  <si>
    <t>Dytåg</t>
  </si>
  <si>
    <t>Ruohokanukka</t>
  </si>
  <si>
    <t>Hönsbär</t>
  </si>
  <si>
    <t>Ruostevilla</t>
  </si>
  <si>
    <t>Rostull</t>
  </si>
  <si>
    <t>Ruskopiirtoheinä</t>
  </si>
  <si>
    <t>Brunag</t>
  </si>
  <si>
    <t>Röyhysara</t>
  </si>
  <si>
    <t>Tagelstarr</t>
  </si>
  <si>
    <t>Saarni</t>
  </si>
  <si>
    <t>Ask</t>
  </si>
  <si>
    <t>Sananjalka</t>
  </si>
  <si>
    <t>Örnbräken</t>
  </si>
  <si>
    <t>Sikoangervo</t>
  </si>
  <si>
    <t>Brudbröd</t>
  </si>
  <si>
    <t>Sikojuuri</t>
  </si>
  <si>
    <t>Svinrot</t>
  </si>
  <si>
    <t>Siniyökönlehti</t>
  </si>
  <si>
    <t>Tätört</t>
  </si>
  <si>
    <t>Siperiankirjosara</t>
  </si>
  <si>
    <t>Taigastarr</t>
  </si>
  <si>
    <t>Siperiansinivalvatti</t>
  </si>
  <si>
    <t>Älvsallat</t>
  </si>
  <si>
    <t>Soikkokaksikko</t>
  </si>
  <si>
    <t>Tvåblad</t>
  </si>
  <si>
    <t>Sopulinsara</t>
  </si>
  <si>
    <t>Lämmelstarr</t>
  </si>
  <si>
    <t>Sormisara</t>
  </si>
  <si>
    <t>Fingerstarr, vispstarr</t>
  </si>
  <si>
    <t>Suikerohanhikki</t>
  </si>
  <si>
    <t>Revfingerört</t>
  </si>
  <si>
    <t>Suippoliuskaorapihlaja</t>
  </si>
  <si>
    <t>Spetshagtorn</t>
  </si>
  <si>
    <t>Suomukka</t>
  </si>
  <si>
    <t>Vätteros</t>
  </si>
  <si>
    <t>Suomyrtti</t>
  </si>
  <si>
    <t>Pors</t>
  </si>
  <si>
    <t>Suovalkku</t>
  </si>
  <si>
    <t>Myggblomster</t>
  </si>
  <si>
    <t>Sykeröpiippo</t>
  </si>
  <si>
    <t>Svartfryle</t>
  </si>
  <si>
    <t>Särmäputki</t>
  </si>
  <si>
    <t>Krusfrö, krussilja</t>
  </si>
  <si>
    <t>Degbär, måbär</t>
  </si>
  <si>
    <t>Tahmahärkki</t>
  </si>
  <si>
    <t>Klibbarv</t>
  </si>
  <si>
    <t>Tenonajuruoho</t>
  </si>
  <si>
    <t>Tanatimjan</t>
  </si>
  <si>
    <t>Tervaleppä</t>
  </si>
  <si>
    <t>Klibbal</t>
  </si>
  <si>
    <t>Tesmayrtti</t>
  </si>
  <si>
    <t>Myskört, desmeknopp</t>
  </si>
  <si>
    <t>Tummaraunioinen</t>
  </si>
  <si>
    <t>Svartbräken</t>
  </si>
  <si>
    <t>Tunturihorsma</t>
  </si>
  <si>
    <t>Dvärgdunört</t>
  </si>
  <si>
    <t>Tunturihärkki</t>
  </si>
  <si>
    <t>Fjällarv</t>
  </si>
  <si>
    <t>Tunturikatkero</t>
  </si>
  <si>
    <t>Fjällgentiana</t>
  </si>
  <si>
    <t>Tunturikiviyrtti</t>
  </si>
  <si>
    <t>Fjällhällebräken</t>
  </si>
  <si>
    <t>Tunturikurjenherne</t>
  </si>
  <si>
    <t>Fjällvedel</t>
  </si>
  <si>
    <t>Tunturilieko</t>
  </si>
  <si>
    <t>Fjällummer</t>
  </si>
  <si>
    <t>Tunturinurmikka</t>
  </si>
  <si>
    <t>Fjällgröe</t>
  </si>
  <si>
    <t>Tunturitädyke</t>
  </si>
  <si>
    <t>Fjällveronika</t>
  </si>
  <si>
    <t>Tunturiängelmä</t>
  </si>
  <si>
    <t>Fjällruta</t>
  </si>
  <si>
    <t>Tuoksumatara</t>
  </si>
  <si>
    <t>Myskmadra, myska</t>
  </si>
  <si>
    <t>Tylppäliuskaorapihlaja</t>
  </si>
  <si>
    <t>Trubbhagtorn</t>
  </si>
  <si>
    <t>Tähkämaitikka</t>
  </si>
  <si>
    <t>Korskovall</t>
  </si>
  <si>
    <t>Tähkätädyke</t>
  </si>
  <si>
    <t>Axveronika</t>
  </si>
  <si>
    <t>Törrösara</t>
  </si>
  <si>
    <t>Snårstarr</t>
  </si>
  <si>
    <t>Ukontulikukka</t>
  </si>
  <si>
    <t>Kungsljus</t>
  </si>
  <si>
    <t>Vaaleasara</t>
  </si>
  <si>
    <t>Vitstarr</t>
  </si>
  <si>
    <t>Vahamaksaruoho</t>
  </si>
  <si>
    <t>Liten käringkål, liten kärleksört</t>
  </si>
  <si>
    <t>Vahasara</t>
  </si>
  <si>
    <t>Slankstarr</t>
  </si>
  <si>
    <t>Vaivero</t>
  </si>
  <si>
    <t>Finnmyrten</t>
  </si>
  <si>
    <t>Valkolehdokki</t>
  </si>
  <si>
    <t>Nattviol</t>
  </si>
  <si>
    <t>Valkopiirtoheinä</t>
  </si>
  <si>
    <t>Vitag</t>
  </si>
  <si>
    <t>Valkovuokko</t>
  </si>
  <si>
    <t>Vitsippa</t>
  </si>
  <si>
    <t>Valkoyökönlehti</t>
  </si>
  <si>
    <t>Fjälltätört</t>
  </si>
  <si>
    <t>Varstasara</t>
  </si>
  <si>
    <t>Slokstarr</t>
  </si>
  <si>
    <t>Varvassara</t>
  </si>
  <si>
    <t>Isstarr</t>
  </si>
  <si>
    <t>Vata</t>
  </si>
  <si>
    <t>Sprödarv</t>
  </si>
  <si>
    <t>Velholehti</t>
  </si>
  <si>
    <t>Dvärghäxört</t>
  </si>
  <si>
    <t>Velttosara</t>
  </si>
  <si>
    <t>Slakstarr</t>
  </si>
  <si>
    <t>Viherraunioinen</t>
  </si>
  <si>
    <t>Grönbräken</t>
  </si>
  <si>
    <t>Viitasara</t>
  </si>
  <si>
    <t>Tågstarr</t>
  </si>
  <si>
    <t>Villapaju</t>
  </si>
  <si>
    <t>Ullvide</t>
  </si>
  <si>
    <t>Virnasara</t>
  </si>
  <si>
    <t>Pillerstarr</t>
  </si>
  <si>
    <t>Vuonankaali</t>
  </si>
  <si>
    <t>Vårsallat, vårklynne</t>
  </si>
  <si>
    <t>Vuoriloikko</t>
  </si>
  <si>
    <t>Finbräken</t>
  </si>
  <si>
    <t>Vuorimunkki</t>
  </si>
  <si>
    <t>Blåmunkar</t>
  </si>
  <si>
    <t>Vuorolehtihorsma</t>
  </si>
  <si>
    <t>Smaldunört</t>
  </si>
  <si>
    <t>Väinönputki</t>
  </si>
  <si>
    <t>Kvanne</t>
  </si>
  <si>
    <t>Haarasarvisieni</t>
  </si>
  <si>
    <t>Isomalikka</t>
  </si>
  <si>
    <t>Isovalenuijakas</t>
  </si>
  <si>
    <t>Jouhisarvisieni</t>
  </si>
  <si>
    <t>Jättivalmuska</t>
  </si>
  <si>
    <t>Kastanjaukonsieni</t>
  </si>
  <si>
    <t>Kaunomaljakas</t>
  </si>
  <si>
    <t>Kaunonuppiseitikki</t>
  </si>
  <si>
    <t>Kevätmalikka</t>
  </si>
  <si>
    <t>Kruunuhaarakas</t>
  </si>
  <si>
    <t>Kultahelokka</t>
  </si>
  <si>
    <t>Kuparinuppiseitikki</t>
  </si>
  <si>
    <t>Kurttusieni</t>
  </si>
  <si>
    <t>Lehtokorvasieni</t>
  </si>
  <si>
    <t>Lehtovyörousku</t>
  </si>
  <si>
    <t>Lepäntatti</t>
  </si>
  <si>
    <t>Maitorousku</t>
  </si>
  <si>
    <t>Meduusahaprakas</t>
  </si>
  <si>
    <t>Pajulahorusokas</t>
  </si>
  <si>
    <t>Palsujalkamalikka</t>
  </si>
  <si>
    <t>Partarousku</t>
  </si>
  <si>
    <t>Piikki-itiörisakas</t>
  </si>
  <si>
    <t>Pohjanpokaalimörsky</t>
  </si>
  <si>
    <t>Pohjanrisakas</t>
  </si>
  <si>
    <t>Pursukääpä</t>
  </si>
  <si>
    <t>Rikkivalmuska</t>
  </si>
  <si>
    <t>Ripsimaatähti</t>
  </si>
  <si>
    <t>Ruskokirjovahakas</t>
  </si>
  <si>
    <t>Silo-orakas</t>
  </si>
  <si>
    <t>Silokellomörsky</t>
  </si>
  <si>
    <t>Sinitatti</t>
  </si>
  <si>
    <t>Sokkelokääpä</t>
  </si>
  <si>
    <t>Suippuvahakas</t>
  </si>
  <si>
    <t>Talvimaljakas</t>
  </si>
  <si>
    <t>Tiheähelttamalikka</t>
  </si>
  <si>
    <t>Torvivoirousku</t>
  </si>
  <si>
    <t>Tuoksuhapero</t>
  </si>
  <si>
    <t>Tuoksuorakas</t>
  </si>
  <si>
    <t>Valkolimalakki</t>
  </si>
  <si>
    <t>Valkonapalakki</t>
  </si>
  <si>
    <t>Harjukeltalieko</t>
  </si>
  <si>
    <t>Cypresslummer</t>
  </si>
  <si>
    <t>Idänimarre</t>
  </si>
  <si>
    <t>Östbräken</t>
  </si>
  <si>
    <t>Kalkki-imarre</t>
  </si>
  <si>
    <t>Kalkbräken</t>
  </si>
  <si>
    <t>Kuusamonkorte</t>
  </si>
  <si>
    <t>Hybrid mellan skavfräken och smalfräken</t>
  </si>
  <si>
    <t>Ormio</t>
  </si>
  <si>
    <t>Klotgräs</t>
  </si>
  <si>
    <t>Saunionoidanlukko</t>
  </si>
  <si>
    <t>Rutlåsbräken</t>
  </si>
  <si>
    <t>Suikeanoidanlukko</t>
  </si>
  <si>
    <t>Topplåsbräken</t>
  </si>
  <si>
    <t>Tuoksualvejuuri</t>
  </si>
  <si>
    <t>Doftbräken</t>
  </si>
  <si>
    <t>Kalkkitummaraunioinen</t>
  </si>
  <si>
    <t>Ketonoidanlukko</t>
  </si>
  <si>
    <t>Etelänhoikkaängelmä</t>
  </si>
  <si>
    <t>Huhtakurjenpolvi</t>
  </si>
  <si>
    <t>Idänkynsimö</t>
  </si>
  <si>
    <t>Ketoneilikka</t>
  </si>
  <si>
    <t>Ketotähkiö</t>
  </si>
  <si>
    <t>Lapinkynsimö</t>
  </si>
  <si>
    <t>Lietetatar</t>
  </si>
  <si>
    <t>Liuskamaltsa</t>
  </si>
  <si>
    <t>Lumihaarikko</t>
  </si>
  <si>
    <t>Lumikynsimö</t>
  </si>
  <si>
    <t>Lännenmaltsa</t>
  </si>
  <si>
    <t>Musta-apila</t>
  </si>
  <si>
    <t>Mustalinnunherne</t>
  </si>
  <si>
    <t>Napahärkki</t>
  </si>
  <si>
    <t>Nokisara</t>
  </si>
  <si>
    <t>Ojakaali</t>
  </si>
  <si>
    <t>Pahta-ailakki</t>
  </si>
  <si>
    <t>Pahtahanhikki</t>
  </si>
  <si>
    <t>Paunikko</t>
  </si>
  <si>
    <t>Rohtorasti</t>
  </si>
  <si>
    <t>Ruijanpahtahanhikki</t>
  </si>
  <si>
    <t>Seljakämmekkä</t>
  </si>
  <si>
    <t>Suippohärkylä</t>
  </si>
  <si>
    <t>Tenonsuolaheinä</t>
  </si>
  <si>
    <t>Tunturiarho</t>
  </si>
  <si>
    <t>Tunturikynsimö</t>
  </si>
  <si>
    <t>Tunturinätä</t>
  </si>
  <si>
    <t>Tylppähammaspoimulehti</t>
  </si>
  <si>
    <t>Varputädyke</t>
  </si>
  <si>
    <t>Ahosilmäruoho</t>
  </si>
  <si>
    <t>Finnögontröst</t>
  </si>
  <si>
    <t>Alppivuokko</t>
  </si>
  <si>
    <t>Trillingsippa</t>
  </si>
  <si>
    <t>Etelänhaarapalpakko</t>
  </si>
  <si>
    <t>Mörk igelknopp</t>
  </si>
  <si>
    <t>Hajuheinä</t>
  </si>
  <si>
    <t>Sötgräs</t>
  </si>
  <si>
    <t>Harmaahorsma</t>
  </si>
  <si>
    <t>Grådunört</t>
  </si>
  <si>
    <t>Helpitähkiö</t>
  </si>
  <si>
    <t>Flentimotej</t>
  </si>
  <si>
    <t>Hietaneilikka</t>
  </si>
  <si>
    <t>Stor sandnejlika</t>
  </si>
  <si>
    <t>Hirvenkello</t>
  </si>
  <si>
    <t>Skogsklocka</t>
  </si>
  <si>
    <t>Hoikkarölll</t>
  </si>
  <si>
    <t>Köseven</t>
  </si>
  <si>
    <t>Horkkakatkero</t>
  </si>
  <si>
    <t>Ängsgentiana</t>
  </si>
  <si>
    <t>Hostinsara</t>
  </si>
  <si>
    <t>Ängsstarr</t>
  </si>
  <si>
    <t>Idänluhtatähtimö</t>
  </si>
  <si>
    <t>Finnstjärnblomma</t>
  </si>
  <si>
    <t>Jauhoesikko</t>
  </si>
  <si>
    <t>Majviva</t>
  </si>
  <si>
    <t>Jokipaju</t>
  </si>
  <si>
    <t>Mandelpil</t>
  </si>
  <si>
    <t>Jouhivita</t>
  </si>
  <si>
    <t>Styvnate</t>
  </si>
  <si>
    <t>Kaitakämmekkä</t>
  </si>
  <si>
    <t>Sumpnycklar</t>
  </si>
  <si>
    <t>Kaljumäntykukka</t>
  </si>
  <si>
    <t>Kal tallört</t>
  </si>
  <si>
    <t>Kalliorikko</t>
  </si>
  <si>
    <t>Klippbräcka</t>
  </si>
  <si>
    <t>Kalliosirkunjyvä</t>
  </si>
  <si>
    <t>Stickelfrö</t>
  </si>
  <si>
    <t>Kalvaskallioinen</t>
  </si>
  <si>
    <t>Blekbinka</t>
  </si>
  <si>
    <t>Kangasraunikki</t>
  </si>
  <si>
    <t>Såpört</t>
  </si>
  <si>
    <t>Karhunlaukka</t>
  </si>
  <si>
    <t>Ramslök</t>
  </si>
  <si>
    <t>Keltahierakka</t>
  </si>
  <si>
    <t>Strandsyra</t>
  </si>
  <si>
    <t>Keltakynsimö</t>
  </si>
  <si>
    <t>Sanddraba</t>
  </si>
  <si>
    <t>Keminängelmä</t>
  </si>
  <si>
    <t>Ryssruta</t>
  </si>
  <si>
    <t>Ketoraunikki</t>
  </si>
  <si>
    <t>Grusnejlika</t>
  </si>
  <si>
    <t>Ketotyräruoho</t>
  </si>
  <si>
    <t>Knytling</t>
  </si>
  <si>
    <t>Koiranruusu</t>
  </si>
  <si>
    <t>Stenros</t>
  </si>
  <si>
    <t>Kuusamonnokkasara</t>
  </si>
  <si>
    <t>Jämtstarr</t>
  </si>
  <si>
    <t>Kylmänkukka</t>
  </si>
  <si>
    <t>Nipsippa</t>
  </si>
  <si>
    <t>Kynäjalava</t>
  </si>
  <si>
    <t>Vresalm</t>
  </si>
  <si>
    <t>Laaksoarho</t>
  </si>
  <si>
    <t>Ryssnarv</t>
  </si>
  <si>
    <t>Lapinhilpi</t>
  </si>
  <si>
    <t>Ryssgräs</t>
  </si>
  <si>
    <t>Lapinkämmekkä</t>
  </si>
  <si>
    <t>Lappnycklar</t>
  </si>
  <si>
    <t>Lehtotakiainen</t>
  </si>
  <si>
    <t>Lundkardborre</t>
  </si>
  <si>
    <t>Lehtoukonhattu</t>
  </si>
  <si>
    <t>Nordisk stormhatt</t>
  </si>
  <si>
    <t>Lehtovatukka</t>
  </si>
  <si>
    <t>Hallonbjörnbär</t>
  </si>
  <si>
    <t>Lettorikko</t>
  </si>
  <si>
    <t>Myrbräcka</t>
  </si>
  <si>
    <t>Lettosara</t>
  </si>
  <si>
    <t>Myrstarr</t>
  </si>
  <si>
    <t>Liuskakurjenpolvi</t>
  </si>
  <si>
    <t>Fliknäva</t>
  </si>
  <si>
    <t>Lähdesara</t>
  </si>
  <si>
    <t>Vippstarr</t>
  </si>
  <si>
    <t>Lännenhanhikki</t>
  </si>
  <si>
    <t>Revig blodrot</t>
  </si>
  <si>
    <t>Lännenkurho</t>
  </si>
  <si>
    <t>Spåtistel</t>
  </si>
  <si>
    <t>Marjakuusi</t>
  </si>
  <si>
    <t>Idegran</t>
  </si>
  <si>
    <t>Metsänemä</t>
  </si>
  <si>
    <t>Skogsfru</t>
  </si>
  <si>
    <t>Metsäomenapuu</t>
  </si>
  <si>
    <t>Vildapel</t>
  </si>
  <si>
    <t>Miehenkämmekkä</t>
  </si>
  <si>
    <t>Sankt Pers nycklar</t>
  </si>
  <si>
    <t>Miekkavalkku</t>
  </si>
  <si>
    <t>Svärdsyssla</t>
  </si>
  <si>
    <t>Neidonkenkä</t>
  </si>
  <si>
    <t>Norna</t>
  </si>
  <si>
    <t>Nelilehtivesikuusi</t>
  </si>
  <si>
    <t>Bred hästsvans</t>
  </si>
  <si>
    <t>Nummisilmäruoho</t>
  </si>
  <si>
    <t>Ljungögontröst</t>
  </si>
  <si>
    <t>Nätkelmävirna</t>
  </si>
  <si>
    <t>Vårvicker</t>
  </si>
  <si>
    <t>Okaruusu</t>
  </si>
  <si>
    <t>Luddros</t>
  </si>
  <si>
    <t>Otalehtivita</t>
  </si>
  <si>
    <t>Uddnate</t>
  </si>
  <si>
    <t>Pahaputki</t>
  </si>
  <si>
    <t>Vattenstäkra</t>
  </si>
  <si>
    <t>Peltomaitikka</t>
  </si>
  <si>
    <t>Pukvete</t>
  </si>
  <si>
    <t>Pensaskanerva</t>
  </si>
  <si>
    <t>Klådris</t>
  </si>
  <si>
    <t>Pikkunokkasara</t>
  </si>
  <si>
    <t>Ävjestarr</t>
  </si>
  <si>
    <t>Pohjanluhtalemmikki</t>
  </si>
  <si>
    <t>Kantförgätmigej</t>
  </si>
  <si>
    <t>Pohjanmasmalo</t>
  </si>
  <si>
    <t>Lapsk getväppling</t>
  </si>
  <si>
    <t>Purosätkin</t>
  </si>
  <si>
    <t>Grodranunkel</t>
  </si>
  <si>
    <t>Pyöröpoimulehti</t>
  </si>
  <si>
    <t>Hjuldaggkåpa</t>
  </si>
  <si>
    <t>Rantakatkero</t>
  </si>
  <si>
    <t>Sumpgentiana</t>
  </si>
  <si>
    <t>Rantakaura</t>
  </si>
  <si>
    <t>Sandrör</t>
  </si>
  <si>
    <t>Rantaorvokki</t>
  </si>
  <si>
    <t>Strandviol</t>
  </si>
  <si>
    <t>Ruijanesikko</t>
  </si>
  <si>
    <t>Strandviva</t>
  </si>
  <si>
    <t>Ruijanruoholaukka</t>
  </si>
  <si>
    <t>Jättegräslök</t>
  </si>
  <si>
    <t>Ruosteheinä</t>
  </si>
  <si>
    <t>Axag</t>
  </si>
  <si>
    <t>Ruotsinpihlaja</t>
  </si>
  <si>
    <t>Oxel</t>
  </si>
  <si>
    <t>Siperiankärhö</t>
  </si>
  <si>
    <t>Sibirisk sippranka</t>
  </si>
  <si>
    <t>Sukassara</t>
  </si>
  <si>
    <t>Borststarr</t>
  </si>
  <si>
    <t>Suolapunka</t>
  </si>
  <si>
    <t>Bunge</t>
  </si>
  <si>
    <t>Suoneidonvaippa</t>
  </si>
  <si>
    <t>Kärrknipprot</t>
  </si>
  <si>
    <t>Sykeröpoimulehti</t>
  </si>
  <si>
    <t>Styvhårig daggkåpa</t>
  </si>
  <si>
    <t>Taponlehti</t>
  </si>
  <si>
    <t>Hasselört</t>
  </si>
  <si>
    <t>Tataarikohokki</t>
  </si>
  <si>
    <t>Ryssglim</t>
  </si>
  <si>
    <t>Tatarvita</t>
  </si>
  <si>
    <t>Bäcknate</t>
  </si>
  <si>
    <t>Teodorinpihlaja</t>
  </si>
  <si>
    <t>Avarönn</t>
  </si>
  <si>
    <t>Tikankontti</t>
  </si>
  <si>
    <t>Guckusko</t>
  </si>
  <si>
    <t>Tummaneidonvaippa</t>
  </si>
  <si>
    <t>Purpurknipprot</t>
  </si>
  <si>
    <t>Tunturivehnä</t>
  </si>
  <si>
    <t>Fjällelm</t>
  </si>
  <si>
    <t>Tuoksuverijuuri</t>
  </si>
  <si>
    <t>Luktsmåborre</t>
  </si>
  <si>
    <t>Upossarpio</t>
  </si>
  <si>
    <t>Småsvalting</t>
  </si>
  <si>
    <t>Valkokämmekkä</t>
  </si>
  <si>
    <t>Fjällvityxne</t>
  </si>
  <si>
    <t>Vankkasara</t>
  </si>
  <si>
    <t>Jättestarr</t>
  </si>
  <si>
    <t>Verikämmekkä</t>
  </si>
  <si>
    <t>Blodnycklar</t>
  </si>
  <si>
    <t>Vesihilpi</t>
  </si>
  <si>
    <t>Källgräs</t>
  </si>
  <si>
    <t>Vienansara</t>
  </si>
  <si>
    <t>Finnstarr</t>
  </si>
  <si>
    <t>Vuorijalava</t>
  </si>
  <si>
    <t>Skogsalm</t>
  </si>
  <si>
    <t>Väylävihvilä</t>
  </si>
  <si>
    <t>Hybrid mellan fjälltåg och trådtåg</t>
  </si>
  <si>
    <t>Aapalovisammal</t>
  </si>
  <si>
    <t>Aarnihiippasammal</t>
  </si>
  <si>
    <t>Etelänhankasammal</t>
  </si>
  <si>
    <t>Etelänpörrösammal</t>
  </si>
  <si>
    <t>Etelänrahtusammal</t>
  </si>
  <si>
    <t>Etelänraippasammal</t>
  </si>
  <si>
    <t>Hakahiippasammal</t>
  </si>
  <si>
    <t>Haprakarvesammal</t>
  </si>
  <si>
    <t>Harsosammal</t>
  </si>
  <si>
    <t>Idänlehväsammal</t>
  </si>
  <si>
    <t>Idänpunatyvisammal</t>
  </si>
  <si>
    <t>Isokarvesammal</t>
  </si>
  <si>
    <t>Isonuijasammal</t>
  </si>
  <si>
    <t>Isotorasammal</t>
  </si>
  <si>
    <t>Kalkkilähdesammal</t>
  </si>
  <si>
    <t>Kalkkiruusukesammal</t>
  </si>
  <si>
    <t>Kalkkisirppisammal</t>
  </si>
  <si>
    <t>Kalliokaulussammal</t>
  </si>
  <si>
    <t>Kantokorvasammal</t>
  </si>
  <si>
    <t>Karhunlovisammal</t>
  </si>
  <si>
    <t>Kenosammal</t>
  </si>
  <si>
    <t>Koskikorvasammal</t>
  </si>
  <si>
    <t>Koskisiipisammal</t>
  </si>
  <si>
    <t>Kouruliuskasammal</t>
  </si>
  <si>
    <t>Kourupurosammal</t>
  </si>
  <si>
    <t>Kääpiölovisammal</t>
  </si>
  <si>
    <t>Lapinpurosammal</t>
  </si>
  <si>
    <t>Lehtokinnassammal</t>
  </si>
  <si>
    <t>Lettoruoppasammal</t>
  </si>
  <si>
    <t>Luutasammal</t>
  </si>
  <si>
    <t>Lähdelovisammal</t>
  </si>
  <si>
    <t>Mäkikivisammal</t>
  </si>
  <si>
    <t>Notkopihtisammal</t>
  </si>
  <si>
    <t>Notkoritvasammal</t>
  </si>
  <si>
    <t>Pahtakinnassammal</t>
  </si>
  <si>
    <t>Peltohankasammal</t>
  </si>
  <si>
    <t>Piilohitusammal</t>
  </si>
  <si>
    <t>Piilosammal</t>
  </si>
  <si>
    <t>Piirtosammal</t>
  </si>
  <si>
    <t>Pikkulovisammal</t>
  </si>
  <si>
    <t>Pikkupurosammal</t>
  </si>
  <si>
    <t>Pohjanhiippasammal</t>
  </si>
  <si>
    <t>Pohjanpussisammal</t>
  </si>
  <si>
    <t>Pohjanvaskisammal</t>
  </si>
  <si>
    <t>Puropussisammal</t>
  </si>
  <si>
    <t>Pärskekorvasammal</t>
  </si>
  <si>
    <t>Pärskesammal</t>
  </si>
  <si>
    <t>Rahkalovisammal</t>
  </si>
  <si>
    <t>Rantaväkäsammal</t>
  </si>
  <si>
    <t>Ripsihankasammal</t>
  </si>
  <si>
    <t>Risatorasammal</t>
  </si>
  <si>
    <t>Rutahankasammal</t>
  </si>
  <si>
    <t>Ruutusammal</t>
  </si>
  <si>
    <t>Sahahitusammal</t>
  </si>
  <si>
    <t>Silmuhiirensammal</t>
  </si>
  <si>
    <t>Tulvasammal</t>
  </si>
  <si>
    <t>Turjanlehväsammal</t>
  </si>
  <si>
    <t>Turrisammal</t>
  </si>
  <si>
    <t>Uurrehankasammal</t>
  </si>
  <si>
    <t>Vuoripussisammal</t>
  </si>
  <si>
    <t>Aarninokijäkälä</t>
  </si>
  <si>
    <t>Aarninystyjäkälä</t>
  </si>
  <si>
    <t>Haavannappijäkälä</t>
  </si>
  <si>
    <t>Haavansojokka</t>
  </si>
  <si>
    <t>Haavanuurnikka</t>
  </si>
  <si>
    <t>Hankotorvijäkälä</t>
  </si>
  <si>
    <t>Hentokesijäkälä</t>
  </si>
  <si>
    <t>Jalolaikkajäkälä</t>
  </si>
  <si>
    <t>Jauhehuhmarjäkälä</t>
  </si>
  <si>
    <t>Kalkkihyytelöjäkälä</t>
  </si>
  <si>
    <t>Kalliokeuhkojäkälä</t>
  </si>
  <si>
    <t>Kauharustojäkälä</t>
  </si>
  <si>
    <t>Kelonuppijäkälä</t>
  </si>
  <si>
    <t>Keltalaikkajäkälä</t>
  </si>
  <si>
    <t>Koururustojäkälä</t>
  </si>
  <si>
    <t>Lepännuppijäkälä</t>
  </si>
  <si>
    <t>Liekoneulakka</t>
  </si>
  <si>
    <t>Lupporustojäkälä</t>
  </si>
  <si>
    <t>Männynnokijäkälä</t>
  </si>
  <si>
    <t>Männynnuppijäkälä</t>
  </si>
  <si>
    <t>Pihlajanläiskäjäkälä</t>
  </si>
  <si>
    <t>Pikkuneulakka</t>
  </si>
  <si>
    <t>Punavahajäkälä</t>
  </si>
  <si>
    <t>Riuttakarve</t>
  </si>
  <si>
    <t>Röyhelökarve</t>
  </si>
  <si>
    <t>Siimesruskeinen</t>
  </si>
  <si>
    <t>Siloneulajäkälä</t>
  </si>
  <si>
    <t>Sinikesijäkälä</t>
  </si>
  <si>
    <t>Sirorustojäkälä</t>
  </si>
  <si>
    <t>Sormikesijäkälä</t>
  </si>
  <si>
    <t>Taigatyynyjäkälä</t>
  </si>
  <si>
    <t>Takkuhankajäkälä</t>
  </si>
  <si>
    <t>Tammenlaikkajäkälä</t>
  </si>
  <si>
    <t>Tammennystyjäkälä</t>
  </si>
  <si>
    <t>Tunturipaisukarve</t>
  </si>
  <si>
    <t>Turjankultajäkälä</t>
  </si>
  <si>
    <t>Varjoparakka</t>
  </si>
  <si>
    <t>Aapahirvenjäkälä</t>
  </si>
  <si>
    <t>Etelännaava</t>
  </si>
  <si>
    <t>Hentotinajäkälä</t>
  </si>
  <si>
    <t>Hongantorvijäkälä</t>
  </si>
  <si>
    <t>Härmäkilpijäkälä</t>
  </si>
  <si>
    <t>Jalokuprujäkälä</t>
  </si>
  <si>
    <t>Jauheneulajäkälä</t>
  </si>
  <si>
    <t>Karstajäkälä</t>
  </si>
  <si>
    <t>Keltanokijäkälä</t>
  </si>
  <si>
    <t>Kenttäjäkälä</t>
  </si>
  <si>
    <t>Kiiltopistejäkälä</t>
  </si>
  <si>
    <t>Kupukultajäkälä</t>
  </si>
  <si>
    <t>Liminystyjäkälä</t>
  </si>
  <si>
    <t>Nyylännapajäkälä</t>
  </si>
  <si>
    <t>Pikkuhyytelöjäkälä</t>
  </si>
  <si>
    <t>Pikkukesijäkälä</t>
  </si>
  <si>
    <t>Pleurosticta acetabulum</t>
  </si>
  <si>
    <t>Pohjanlaakajäkälä</t>
  </si>
  <si>
    <t>Punakuprujäkälä</t>
  </si>
  <si>
    <t>Punanystyjäkälä</t>
  </si>
  <si>
    <t>Raidanpiilojäkälä</t>
  </si>
  <si>
    <t>Rupujäkälä</t>
  </si>
  <si>
    <t>Ruusujäkälä</t>
  </si>
  <si>
    <t>Seinätassijäkälä</t>
  </si>
  <si>
    <t>Suolakultajäkälä</t>
  </si>
  <si>
    <t>Talijäkälä</t>
  </si>
  <si>
    <t>Tunturikeuhkojäkälä</t>
  </si>
  <si>
    <t>Tunturimyhkyjäkälä</t>
  </si>
  <si>
    <t>Turjannahkajäkälä</t>
  </si>
  <si>
    <t>Valukilpijäkälä</t>
  </si>
  <si>
    <t>Varjonahkajäkälä</t>
  </si>
  <si>
    <t>Verkkonapajäkälä</t>
  </si>
  <si>
    <t>Viherneulajäkälä</t>
  </si>
  <si>
    <t>Viherpaanujäkälä</t>
  </si>
  <si>
    <t>Hentosiloparta</t>
  </si>
  <si>
    <t>Pohjannäkinparta</t>
  </si>
  <si>
    <t>Kalkkinäkinparta</t>
  </si>
  <si>
    <t>Punapurokalvo</t>
  </si>
  <si>
    <t>Tunturisykeröparta</t>
  </si>
  <si>
    <t>Ahdinsammal</t>
  </si>
  <si>
    <t>Etelänkiertosammal</t>
  </si>
  <si>
    <t>Etelänkivisammal</t>
  </si>
  <si>
    <t>Etelänsuikerosammal</t>
  </si>
  <si>
    <t>Haaraliuskasammal</t>
  </si>
  <si>
    <t>Haisumarrassammal</t>
  </si>
  <si>
    <t>Hetekinnassammal</t>
  </si>
  <si>
    <t>Höyhensammal</t>
  </si>
  <si>
    <t>Isokellosammal</t>
  </si>
  <si>
    <t>Itupöyrösammal</t>
  </si>
  <si>
    <t>Järvihiirensammal</t>
  </si>
  <si>
    <t>Kaarikahtaissammal</t>
  </si>
  <si>
    <t>Kalkkikinnassammal</t>
  </si>
  <si>
    <t>Kalliopyörösammal</t>
  </si>
  <si>
    <t>Kantoraippsammal</t>
  </si>
  <si>
    <t>Karvakäppyräsammal</t>
  </si>
  <si>
    <t>Kirjorahkasammal</t>
  </si>
  <si>
    <t>Kivikoukerosammal</t>
  </si>
  <si>
    <t>Kololovisammal</t>
  </si>
  <si>
    <t>Koloriippusammal</t>
  </si>
  <si>
    <t>Kosteikkohiirensammal</t>
  </si>
  <si>
    <t>Käyrälehtisammal</t>
  </si>
  <si>
    <t>Lammassammal</t>
  </si>
  <si>
    <t>Lapinpaasisammal</t>
  </si>
  <si>
    <t>Lapinseitasammal</t>
  </si>
  <si>
    <t>Lastusammal</t>
  </si>
  <si>
    <t>Liuskalapasammal</t>
  </si>
  <si>
    <t>Loukkosammal</t>
  </si>
  <si>
    <t>Luhtarahkasammal</t>
  </si>
  <si>
    <t>Muhkusammal</t>
  </si>
  <si>
    <t>Munasammal</t>
  </si>
  <si>
    <t>Mäkäränsammal</t>
  </si>
  <si>
    <t>Norokinnassammal</t>
  </si>
  <si>
    <t>Nuppusiipisammal</t>
  </si>
  <si>
    <t>Pahtasuikerosammal</t>
  </si>
  <si>
    <t>Palsakynsisammal</t>
  </si>
  <si>
    <t>Peikonsammal</t>
  </si>
  <si>
    <t>Pikkuliuskasammal</t>
  </si>
  <si>
    <t>Pikkupahtasammal</t>
  </si>
  <si>
    <t>Pikkuritvasammal</t>
  </si>
  <si>
    <t>Pikkusahasammal</t>
  </si>
  <si>
    <t>Pikkusiimasammal</t>
  </si>
  <si>
    <t>Pikkusiipisammal</t>
  </si>
  <si>
    <t>Pohjanharasammal</t>
  </si>
  <si>
    <t>Pohjanhuurresammal</t>
  </si>
  <si>
    <t>Pohjanisolehväsammal</t>
  </si>
  <si>
    <t>Pohjanlehväsammal</t>
  </si>
  <si>
    <t>Pohjanpalmikkosammal</t>
  </si>
  <si>
    <t>Polkukämmensammal</t>
  </si>
  <si>
    <t>Pärskekinnassammal</t>
  </si>
  <si>
    <t>Rantanukkasammal</t>
  </si>
  <si>
    <t>Ruskopalmikkosammal</t>
  </si>
  <si>
    <t>Silopahtasammal</t>
  </si>
  <si>
    <t>Sirppihuurresammal</t>
  </si>
  <si>
    <t>Sirppitumpurasammal</t>
  </si>
  <si>
    <t>Sopulinsuikerosammal</t>
  </si>
  <si>
    <t>Suvantonäkinsammal</t>
  </si>
  <si>
    <t>Tulvalovisammal</t>
  </si>
  <si>
    <t>Tupsutuppisammal</t>
  </si>
  <si>
    <t>Valjuhiirensammal</t>
  </si>
  <si>
    <t>Vellamonsammal</t>
  </si>
  <si>
    <t>Vuorikivisammal</t>
  </si>
  <si>
    <t>Väinänhiirensammal</t>
  </si>
  <si>
    <t>Ahopiennarsieni</t>
  </si>
  <si>
    <t>Aihkirypykkä</t>
  </si>
  <si>
    <t>Anishaprakas</t>
  </si>
  <si>
    <t>Hammaskurokka</t>
  </si>
  <si>
    <t>Harmaasatulamörsky</t>
  </si>
  <si>
    <t>Havuliimaharsukka</t>
  </si>
  <si>
    <t>Huopasäämikkä</t>
  </si>
  <si>
    <t>Istukkakääpä</t>
  </si>
  <si>
    <t>Jalavanlehtipaise</t>
  </si>
  <si>
    <t>Jauhoruostejuurekas</t>
  </si>
  <si>
    <t>Juustovalmuska</t>
  </si>
  <si>
    <t>Kaakaotympönen</t>
  </si>
  <si>
    <t>Kalkkihimmihiippo</t>
  </si>
  <si>
    <t>Kalvasharsukka</t>
  </si>
  <si>
    <t>Kalvaskaulussieni</t>
  </si>
  <si>
    <t>Kangastuhkelo</t>
  </si>
  <si>
    <t>Karjahapero</t>
  </si>
  <si>
    <t>Karstakääpä</t>
  </si>
  <si>
    <t>Kartanorisakas</t>
  </si>
  <si>
    <t>Karvasvahakas</t>
  </si>
  <si>
    <t>Karvasvalmuska</t>
  </si>
  <si>
    <t>Keltahaprakääpä</t>
  </si>
  <si>
    <t>Keltakaunolakki</t>
  </si>
  <si>
    <t>Keltamaltomaljakas</t>
  </si>
  <si>
    <t>Kesilämäkkä</t>
  </si>
  <si>
    <t>Kielinahakka</t>
  </si>
  <si>
    <t>Kilpinyhäkkä</t>
  </si>
  <si>
    <t>Korpiludekääpä</t>
  </si>
  <si>
    <t>Kultakurokka</t>
  </si>
  <si>
    <t>Kuusiukonsieni</t>
  </si>
  <si>
    <t>Kystikkä</t>
  </si>
  <si>
    <t>Kyyhkyvahakas</t>
  </si>
  <si>
    <t>Lamokääpä</t>
  </si>
  <si>
    <t>Lapinkynsikääpä</t>
  </si>
  <si>
    <t>Lehtohaarakas</t>
  </si>
  <si>
    <t>Lehtoruostevinokas</t>
  </si>
  <si>
    <t>Lettorikonruoste</t>
  </si>
  <si>
    <t>Liekokääpä</t>
  </si>
  <si>
    <t>Lohikääpä</t>
  </si>
  <si>
    <t>Lumivalmuska</t>
  </si>
  <si>
    <t>Mantelirisakas</t>
  </si>
  <si>
    <t>Mattaorvakka</t>
  </si>
  <si>
    <t>Metsäsammalnupikka</t>
  </si>
  <si>
    <t>Mäntyraspikka</t>
  </si>
  <si>
    <t>Notkolahokka</t>
  </si>
  <si>
    <t>Nuhruvahvero</t>
  </si>
  <si>
    <t>Nummituhkelo</t>
  </si>
  <si>
    <t>Nurmituhkelo</t>
  </si>
  <si>
    <t>Okrarypykkä</t>
  </si>
  <si>
    <t>Oliivinastakka</t>
  </si>
  <si>
    <t>Oranssihiippo</t>
  </si>
  <si>
    <t>Pajuhelokka</t>
  </si>
  <si>
    <t>Pajuruostevinokas</t>
  </si>
  <si>
    <t>Paksunahakka</t>
  </si>
  <si>
    <t>Pettukääpä</t>
  </si>
  <si>
    <t>Piimähuovakka</t>
  </si>
  <si>
    <t>Pohjanhämäkkä</t>
  </si>
  <si>
    <t>Pohjannahikas</t>
  </si>
  <si>
    <t>Pohjannupikka</t>
  </si>
  <si>
    <t>Pohjansäämikkä</t>
  </si>
  <si>
    <t>Pohjanvahakas</t>
  </si>
  <si>
    <t>Posliiniseitikki</t>
  </si>
  <si>
    <t>Punakerikääpä</t>
  </si>
  <si>
    <t>Rahkamaljakas</t>
  </si>
  <si>
    <t>Risarengasryhäkäs</t>
  </si>
  <si>
    <t>Rosohapero</t>
  </si>
  <si>
    <t>Ruostekääpä</t>
  </si>
  <si>
    <t>Ruskohapero</t>
  </si>
  <si>
    <t>Rusohiippo</t>
  </si>
  <si>
    <t>Rusokantokääpä</t>
  </si>
  <si>
    <t>Salohapero</t>
  </si>
  <si>
    <t>Salokuurakka</t>
  </si>
  <si>
    <t>Salokääpä</t>
  </si>
  <si>
    <t>Silkkivyökääpä</t>
  </si>
  <si>
    <t>Sinappityllikkä</t>
  </si>
  <si>
    <t>Suomenhaarakas</t>
  </si>
  <si>
    <t>Syrjäntympönen</t>
  </si>
  <si>
    <t>Taigarypykkä</t>
  </si>
  <si>
    <t>Talikääpä</t>
  </si>
  <si>
    <t>Talvihampikka</t>
  </si>
  <si>
    <t>Tievakieli</t>
  </si>
  <si>
    <t>Tulvarisakas</t>
  </si>
  <si>
    <t>Tummatorvisieni</t>
  </si>
  <si>
    <t>Tuomenhärmä</t>
  </si>
  <si>
    <t>Turkkihuovakka</t>
  </si>
  <si>
    <t>Tytönsieni</t>
  </si>
  <si>
    <t>Tähtivuotikka</t>
  </si>
  <si>
    <t>Valkosahaheltta</t>
  </si>
  <si>
    <t>Valkotuppisieni</t>
  </si>
  <si>
    <t>Velttosarannoki</t>
  </si>
  <si>
    <t>Verkkotyllikkä</t>
  </si>
  <si>
    <t>Viherrypykkä</t>
  </si>
  <si>
    <t>Viinikäprikkä</t>
  </si>
  <si>
    <t>Viiruruostevinokas</t>
  </si>
  <si>
    <t>Villaherkkusieni</t>
  </si>
  <si>
    <t>Aarnihelokka</t>
  </si>
  <si>
    <t>Aarnineulakka</t>
  </si>
  <si>
    <t>Aarnirypykkä</t>
  </si>
  <si>
    <t>Aivotryffeli</t>
  </si>
  <si>
    <t>Anisnuppiseitikki</t>
  </si>
  <si>
    <t>Etelänruostekääpä</t>
  </si>
  <si>
    <t>Haavanarinakääpä</t>
  </si>
  <si>
    <t>Haisumantumukula</t>
  </si>
  <si>
    <t>Hakamaatuhkelo</t>
  </si>
  <si>
    <t>Hammashytykkä</t>
  </si>
  <si>
    <t>Hammasrisakas</t>
  </si>
  <si>
    <t>Harmorypykkä</t>
  </si>
  <si>
    <t>Harsukääpä</t>
  </si>
  <si>
    <t>Helavahakas</t>
  </si>
  <si>
    <t>Helavalmuska</t>
  </si>
  <si>
    <t>Hentohaprakääpä</t>
  </si>
  <si>
    <t>Hitunyhäkkä</t>
  </si>
  <si>
    <t>Hostinsarannoki</t>
  </si>
  <si>
    <t>Huopakääpä</t>
  </si>
  <si>
    <t>Hyasinttivahakas</t>
  </si>
  <si>
    <t>Häränkieli</t>
  </si>
  <si>
    <t>Isokarvakääpä</t>
  </si>
  <si>
    <t>Isomyyränlakki</t>
  </si>
  <si>
    <t>Isorusokas</t>
  </si>
  <si>
    <t>Jättikuukunen</t>
  </si>
  <si>
    <t>Kaihikka</t>
  </si>
  <si>
    <t>Kalvasnahikas</t>
  </si>
  <si>
    <t>Kalvassarannoki</t>
  </si>
  <si>
    <t>Kalvokesikkä</t>
  </si>
  <si>
    <t>Kartanokääpä</t>
  </si>
  <si>
    <t>Karvalahorusokas</t>
  </si>
  <si>
    <t>Karvasahaheltta</t>
  </si>
  <si>
    <t>Katvetuppisieni</t>
  </si>
  <si>
    <t>Keisarimalikka</t>
  </si>
  <si>
    <t>Kekovahakas</t>
  </si>
  <si>
    <t>Kekovalmuska</t>
  </si>
  <si>
    <t>Kellosinilatvanruoste</t>
  </si>
  <si>
    <t>Keltaloisikka</t>
  </si>
  <si>
    <t>Keltamaitomaljakas</t>
  </si>
  <si>
    <t>Keltatuhkelo</t>
  </si>
  <si>
    <t>Kermarypykkä</t>
  </si>
  <si>
    <t>Kermavalmuska</t>
  </si>
  <si>
    <t>Kesäkorvasieni</t>
  </si>
  <si>
    <t>Kevätjuurekas</t>
  </si>
  <si>
    <t>Kimppumalikka</t>
  </si>
  <si>
    <t>Kirsumaahikas</t>
  </si>
  <si>
    <t>Kituhaprakääpä</t>
  </si>
  <si>
    <t>Koivunkynsikääpä</t>
  </si>
  <si>
    <t>Koppelokääpä</t>
  </si>
  <si>
    <t>Korkkikerroskääpä</t>
  </si>
  <si>
    <t>Kulhomörsky</t>
  </si>
  <si>
    <t>Kultasuomuvahakas</t>
  </si>
  <si>
    <t>Kuorikamarainen</t>
  </si>
  <si>
    <t>Kuultorypykkä</t>
  </si>
  <si>
    <t>Kuusenneulasmaljakas</t>
  </si>
  <si>
    <t>Kuusentuoksuvalmuska</t>
  </si>
  <si>
    <t>Känsäorvakka</t>
  </si>
  <si>
    <t>Käpäläkääpä</t>
  </si>
  <si>
    <t>Kätköorvakka</t>
  </si>
  <si>
    <t>Kääpiörisakas</t>
  </si>
  <si>
    <t>Lahohäiväkkä</t>
  </si>
  <si>
    <t>Lahonnukka</t>
  </si>
  <si>
    <t>Lahoparvikas</t>
  </si>
  <si>
    <t>Lakkakääpä</t>
  </si>
  <si>
    <t>Lakkikarakääpä</t>
  </si>
  <si>
    <t>Lattakorvasieni</t>
  </si>
  <si>
    <t>Lautasmalikka</t>
  </si>
  <si>
    <t>Lehto-otaraspikka</t>
  </si>
  <si>
    <t>Lehtomaahikas</t>
  </si>
  <si>
    <t>Lehtonahikas</t>
  </si>
  <si>
    <t>Lehtosäierisakas</t>
  </si>
  <si>
    <t>Lepikkohiippo</t>
  </si>
  <si>
    <t>Lepikkorisakas</t>
  </si>
  <si>
    <t>Lepänoksahärmä</t>
  </si>
  <si>
    <t>Liekohaarakas</t>
  </si>
  <si>
    <t>Liekokertokanta</t>
  </si>
  <si>
    <t>Liilavalmuska</t>
  </si>
  <si>
    <t>Limarengasvahakas</t>
  </si>
  <si>
    <t>Louhennahka</t>
  </si>
  <si>
    <t>Luminyhäkkä</t>
  </si>
  <si>
    <t>Lutikkakääpä</t>
  </si>
  <si>
    <t>Lutikkarousku</t>
  </si>
  <si>
    <t>Lännenhapero</t>
  </si>
  <si>
    <t>Maitokesikkä</t>
  </si>
  <si>
    <t>Maitomalikka</t>
  </si>
  <si>
    <t>Maitosäämikkä</t>
  </si>
  <si>
    <t>Maljatipakka</t>
  </si>
  <si>
    <t>Mantelivahakas</t>
  </si>
  <si>
    <t>Mustamaahikas</t>
  </si>
  <si>
    <t>Mustapahkajuurekas</t>
  </si>
  <si>
    <t>Mustasatulamörsky</t>
  </si>
  <si>
    <t>Napapahkajalka</t>
  </si>
  <si>
    <t>Narsissikärpässieni</t>
  </si>
  <si>
    <t>Naskalihytykkä</t>
  </si>
  <si>
    <t>Naskalirypykkä</t>
  </si>
  <si>
    <t>Nevamesisieni</t>
  </si>
  <si>
    <t>Nokivahakas</t>
  </si>
  <si>
    <t>Norjantuhkelo</t>
  </si>
  <si>
    <t>Karvakieli</t>
  </si>
  <si>
    <t>Hårig jordtunga</t>
  </si>
  <si>
    <t>Ketokieli</t>
  </si>
  <si>
    <t>Svart jordtunga</t>
  </si>
  <si>
    <t>Korpinrusokas</t>
  </si>
  <si>
    <t>Korpnopping</t>
  </si>
  <si>
    <t>Sinikääpiörusokas</t>
  </si>
  <si>
    <t>Sysikieli</t>
  </si>
  <si>
    <t>Purpurbrun jordtunga</t>
  </si>
  <si>
    <t>Valkotuoksumalikka</t>
  </si>
  <si>
    <t>Nuhrurusokas</t>
  </si>
  <si>
    <t>Nummiorakas</t>
  </si>
  <si>
    <t>Nuokkuhelmikännoki</t>
  </si>
  <si>
    <t>Orarypykkä</t>
  </si>
  <si>
    <t>Palloitiömalikka</t>
  </si>
  <si>
    <t>Peikonnahka</t>
  </si>
  <si>
    <t>Piikkituhkelo</t>
  </si>
  <si>
    <t>Pikkukarakka</t>
  </si>
  <si>
    <t>Pikkukennokääpä</t>
  </si>
  <si>
    <t>Pikkusilokka</t>
  </si>
  <si>
    <t>Pistenyhäkkä</t>
  </si>
  <si>
    <t>Pohjannyhäkkä</t>
  </si>
  <si>
    <t>Pohjanryhäkäs</t>
  </si>
  <si>
    <t>Puikkoloisikka</t>
  </si>
  <si>
    <t>Puistomörsky</t>
  </si>
  <si>
    <t>Punakarakääpä</t>
  </si>
  <si>
    <t>Punareunamaljakas</t>
  </si>
  <si>
    <t>Puromörsky</t>
  </si>
  <si>
    <t>Pähkinänkääpä</t>
  </si>
  <si>
    <t>Pähkinäorvakka</t>
  </si>
  <si>
    <t>Pähkinävuotikka</t>
  </si>
  <si>
    <t>Päärynärisakas</t>
  </si>
  <si>
    <t>Pölkkysieni</t>
  </si>
  <si>
    <t>Pörhöukonsieni</t>
  </si>
  <si>
    <t>Riekonkääpä</t>
  </si>
  <si>
    <t>Rikkiorakas</t>
  </si>
  <si>
    <t>Rosorusokas</t>
  </si>
  <si>
    <t>Runkohytyvinokas</t>
  </si>
  <si>
    <t>Ruokohelvennoki</t>
  </si>
  <si>
    <t>Rusohapero</t>
  </si>
  <si>
    <t>Rusokääpä</t>
  </si>
  <si>
    <t>Rusomaljakas</t>
  </si>
  <si>
    <t>Rusovanukka</t>
  </si>
  <si>
    <t>Rustikka</t>
  </si>
  <si>
    <t>Ryytiseitikki</t>
  </si>
  <si>
    <t>Sahramihaarakas</t>
  </si>
  <si>
    <t>Salomaljakas</t>
  </si>
  <si>
    <t>Sammalpiennarsieni</t>
  </si>
  <si>
    <t>Savuvahakas</t>
  </si>
  <si>
    <t>Siilirisakas</t>
  </si>
  <si>
    <t>Silokääpä</t>
  </si>
  <si>
    <t>Sinipunarousku</t>
  </si>
  <si>
    <t>Sinipunarusokas</t>
  </si>
  <si>
    <t>Sitkorypykkä</t>
  </si>
  <si>
    <t>Suohytynupikka</t>
  </si>
  <si>
    <t>Sysiseitikki</t>
  </si>
  <si>
    <t>Säievalmuska</t>
  </si>
  <si>
    <t>Tahmamalikka</t>
  </si>
  <si>
    <t>Taigakarakka</t>
  </si>
  <si>
    <t>Taigaorvakka</t>
  </si>
  <si>
    <t>Tammenkääpä</t>
  </si>
  <si>
    <t>Tarhatryffeli</t>
  </si>
  <si>
    <t>Terhopikari</t>
  </si>
  <si>
    <t>Tippahaprakääpä</t>
  </si>
  <si>
    <t>Tulivalmuska</t>
  </si>
  <si>
    <t>Tummajyväslakki</t>
  </si>
  <si>
    <t>Tummavuotikka</t>
  </si>
  <si>
    <t>Tuoksuvalevahvero</t>
  </si>
  <si>
    <t>Tuoksuvinokas</t>
  </si>
  <si>
    <t>Tuppikärpässieni</t>
  </si>
  <si>
    <t>Tähti-itiörisakas</t>
  </si>
  <si>
    <t>Vahaorvakka</t>
  </si>
  <si>
    <t>Valjuvalmuska</t>
  </si>
  <si>
    <t>Valkokaarnahiippo</t>
  </si>
  <si>
    <t>Valkolakirisakas</t>
  </si>
  <si>
    <t>Valkomyyränmukula</t>
  </si>
  <si>
    <t>Valkoryhäkäs</t>
  </si>
  <si>
    <t>Viherkarhikka</t>
  </si>
  <si>
    <t>Välkkyludekääpä</t>
  </si>
  <si>
    <t>Yövilkanruoste</t>
  </si>
  <si>
    <t>FeatureCodeExtensionsType</t>
  </si>
  <si>
    <t>Tekstipiste</t>
  </si>
  <si>
    <t>Textpunkt</t>
  </si>
  <si>
    <t>text point</t>
  </si>
  <si>
    <t>Siirtymäura (maastoreitti)</t>
  </si>
  <si>
    <t>Förflyttningsled</t>
  </si>
  <si>
    <t>Rautatie</t>
  </si>
  <si>
    <t>Järnväg</t>
  </si>
  <si>
    <t>railway</t>
  </si>
  <si>
    <t>Sähkö-/voimalinja</t>
  </si>
  <si>
    <t>El-/kraftledning</t>
  </si>
  <si>
    <t>Puhelinlinja</t>
  </si>
  <si>
    <t>Telefonledning</t>
  </si>
  <si>
    <t>Kärrytie</t>
  </si>
  <si>
    <t>Kärrväg</t>
  </si>
  <si>
    <t>bridleway</t>
  </si>
  <si>
    <t>Talvitie</t>
  </si>
  <si>
    <t>Vinterväg</t>
  </si>
  <si>
    <t>Maakaapeli</t>
  </si>
  <si>
    <t>Jordkabel</t>
  </si>
  <si>
    <t>Kaava-alue</t>
  </si>
  <si>
    <t>Planeområde</t>
  </si>
  <si>
    <t>zoning area</t>
  </si>
  <si>
    <t>Putkistolinja</t>
  </si>
  <si>
    <t>Linjegata för rörledning</t>
  </si>
  <si>
    <t>Moottorikelkkareitti</t>
  </si>
  <si>
    <t>Snöskoterled</t>
  </si>
  <si>
    <t>snowscooter route</t>
  </si>
  <si>
    <t>Elinympäristö</t>
  </si>
  <si>
    <t>Livsmiljö</t>
  </si>
  <si>
    <t>Polku</t>
  </si>
  <si>
    <t>Stig</t>
  </si>
  <si>
    <t>path</t>
  </si>
  <si>
    <t>Ny väg</t>
  </si>
  <si>
    <t>Ajoura</t>
  </si>
  <si>
    <t>Körstråk</t>
  </si>
  <si>
    <t>Wood supply route</t>
  </si>
  <si>
    <t>Piennartie</t>
  </si>
  <si>
    <t>Väg på dikersen</t>
  </si>
  <si>
    <t>New ditch</t>
  </si>
  <si>
    <t>Suojakaista</t>
  </si>
  <si>
    <t>Skyddzon</t>
  </si>
  <si>
    <t>shelter strip</t>
  </si>
  <si>
    <t>Ajokielto</t>
  </si>
  <si>
    <t>Körförbud</t>
  </si>
  <si>
    <t>Rajapyykki</t>
  </si>
  <si>
    <t>Råsten</t>
  </si>
  <si>
    <t>Laskeutusallas</t>
  </si>
  <si>
    <t>Sedimenteringsbassäng</t>
  </si>
  <si>
    <t>Lietekuoppa</t>
  </si>
  <si>
    <t>Slamgrop</t>
  </si>
  <si>
    <t>Liittymä</t>
  </si>
  <si>
    <t>Anslutning</t>
  </si>
  <si>
    <t>Kääntöpaikka</t>
  </si>
  <si>
    <t>Vändplats</t>
  </si>
  <si>
    <t>Puomi</t>
  </si>
  <si>
    <t>Bom</t>
  </si>
  <si>
    <t>Tie</t>
  </si>
  <si>
    <t>Väg</t>
  </si>
  <si>
    <t>Oja</t>
  </si>
  <si>
    <t>Dike</t>
  </si>
  <si>
    <t>Varastopaikan reunamerkki</t>
  </si>
  <si>
    <t>Avgräningsmärke för lagringsplats</t>
  </si>
  <si>
    <t>Muu vaara tai turvallisuuskohde</t>
  </si>
  <si>
    <t>Annan fara eller säkerhetsobjekt</t>
  </si>
  <si>
    <t>Käyttökielto</t>
  </si>
  <si>
    <t>Användningsförbud</t>
  </si>
  <si>
    <t>denied usage</t>
  </si>
  <si>
    <t>Silta</t>
  </si>
  <si>
    <t>Bro</t>
  </si>
  <si>
    <t>Painorajoitettu silta</t>
  </si>
  <si>
    <t>Bro med viktbegränsning</t>
  </si>
  <si>
    <t>Alikulku</t>
  </si>
  <si>
    <t>Undergång</t>
  </si>
  <si>
    <t>Kohtaamispaikka/Ohituspaikka</t>
  </si>
  <si>
    <t>Telauspaikka</t>
  </si>
  <si>
    <t>Växlingsplats för släp</t>
  </si>
  <si>
    <t>Rumpu</t>
  </si>
  <si>
    <t>Trumma</t>
  </si>
  <si>
    <t>Pato</t>
  </si>
  <si>
    <t>Damm</t>
  </si>
  <si>
    <t>Haarukkaoja</t>
  </si>
  <si>
    <t>Gaffeldike</t>
  </si>
  <si>
    <t>Pintavalunta</t>
  </si>
  <si>
    <t>Översilning</t>
  </si>
  <si>
    <t>surface runoff</t>
  </si>
  <si>
    <t>Pohjapato</t>
  </si>
  <si>
    <t>Bottendamm</t>
  </si>
  <si>
    <t>Purkupiste</t>
  </si>
  <si>
    <t>Utlopp</t>
  </si>
  <si>
    <t>Unloading point</t>
  </si>
  <si>
    <t>Syöpymä</t>
  </si>
  <si>
    <t>Erosion</t>
  </si>
  <si>
    <t>corrosion</t>
  </si>
  <si>
    <t>Maa-aineksen ottopaikka</t>
  </si>
  <si>
    <t>Marktäktsplats</t>
  </si>
  <si>
    <t>Metsäliittymä</t>
  </si>
  <si>
    <t>Skogsvägsanslutning</t>
  </si>
  <si>
    <t>Räjäytys</t>
  </si>
  <si>
    <t>Sprängning</t>
  </si>
  <si>
    <t>Painorajoitus</t>
  </si>
  <si>
    <t>Viktbegränsning</t>
  </si>
  <si>
    <t>Körrutt för skördare</t>
  </si>
  <si>
    <t>Körrutt för skotare</t>
  </si>
  <si>
    <t>Valokuva metsäyhtiö</t>
  </si>
  <si>
    <t>Foto skogsbolag</t>
  </si>
  <si>
    <t>photograph forest product company</t>
  </si>
  <si>
    <t>Valokuva metsänomistaja</t>
  </si>
  <si>
    <t>Foto skogsägare</t>
  </si>
  <si>
    <t>photograph forest owner</t>
  </si>
  <si>
    <t>Ajoluiska, Ojan ylitys</t>
  </si>
  <si>
    <t>Pintavalutus-kenttä</t>
  </si>
  <si>
    <t>Pehmeikkö</t>
  </si>
  <si>
    <t>Kaasulinja</t>
  </si>
  <si>
    <t>Toteuma-alue</t>
  </si>
  <si>
    <t>Toteuma-alue (Kemera)</t>
  </si>
  <si>
    <t>Metsäsuunnitelmakuvion raja</t>
  </si>
  <si>
    <t>Ojalinjahakkuu</t>
  </si>
  <si>
    <t>Ojalinjan puidenkaato moottorisahalla</t>
  </si>
  <si>
    <t>Ojalinjan raivaus</t>
  </si>
  <si>
    <t>Kiinteistö</t>
  </si>
  <si>
    <t>Harjujensuojelu</t>
  </si>
  <si>
    <t>Åsskydd</t>
  </si>
  <si>
    <t>protection of eskers</t>
  </si>
  <si>
    <t>Kallioalueidensuojelu</t>
  </si>
  <si>
    <t>Skydd av bergsområden</t>
  </si>
  <si>
    <t>Rock areas protection</t>
  </si>
  <si>
    <t>Kansallis- ja luonnonpuistojen kehittäminen</t>
  </si>
  <si>
    <t>Utveckling av nationalparker och naturreservat</t>
  </si>
  <si>
    <t>developmet of national parks and natural parks</t>
  </si>
  <si>
    <t>Koskiensuojelu</t>
  </si>
  <si>
    <t>Forsskydd</t>
  </si>
  <si>
    <t>protection of rapids</t>
  </si>
  <si>
    <t>Lehtojensuojelu</t>
  </si>
  <si>
    <t>Lundskydd</t>
  </si>
  <si>
    <t>protection of groves</t>
  </si>
  <si>
    <t>Lintuvesiensuojelu</t>
  </si>
  <si>
    <t>Skydd av fågelvatten</t>
  </si>
  <si>
    <t>bird water body protection</t>
  </si>
  <si>
    <t>Perinnebiotooppiensuojelu</t>
  </si>
  <si>
    <t>Skydd av kulturbiotoper</t>
  </si>
  <si>
    <t>tradition biotope protection</t>
  </si>
  <si>
    <t>Pienvesiensuojelu</t>
  </si>
  <si>
    <t>Skydd av småvatten</t>
  </si>
  <si>
    <t>protection of small body of water</t>
  </si>
  <si>
    <t>Rantojensuojelu</t>
  </si>
  <si>
    <t>Strandskydd</t>
  </si>
  <si>
    <t>bank protection</t>
  </si>
  <si>
    <t>Soidensuojelu</t>
  </si>
  <si>
    <t>Myrskydd</t>
  </si>
  <si>
    <t>Peatlands protection</t>
  </si>
  <si>
    <t>Uhanalaisten lajien suojelu</t>
  </si>
  <si>
    <t>Skydd av hotade arter</t>
  </si>
  <si>
    <t>endangered species protection</t>
  </si>
  <si>
    <t>Vanhojen metsien suojelu</t>
  </si>
  <si>
    <t>Skydd av gamla skogar</t>
  </si>
  <si>
    <t>Old forests protection</t>
  </si>
  <si>
    <t>Natura2000 täydennysalue</t>
  </si>
  <si>
    <t>Natura 2000-kompletteringsområde</t>
  </si>
  <si>
    <t>Natura 2000 supplementary area</t>
  </si>
  <si>
    <t>Metso II ohjelma</t>
  </si>
  <si>
    <t>Metso II-program</t>
  </si>
  <si>
    <t>Maa- ja metsätalousalue</t>
  </si>
  <si>
    <t>Jord- och skogsbruksområde</t>
  </si>
  <si>
    <t>agriculture and forestry area</t>
  </si>
  <si>
    <t>Suojelualue</t>
  </si>
  <si>
    <t>Skyddsområde</t>
  </si>
  <si>
    <t>protected area</t>
  </si>
  <si>
    <t>Virkistysalue</t>
  </si>
  <si>
    <t>Rekreationsområde</t>
  </si>
  <si>
    <t>recreation area</t>
  </si>
  <si>
    <t>Puistoalue</t>
  </si>
  <si>
    <t>Parkområde</t>
  </si>
  <si>
    <t>park area</t>
  </si>
  <si>
    <t>Tie- ja liikennealue</t>
  </si>
  <si>
    <t>Väg- och trafikområde</t>
  </si>
  <si>
    <t>right of way</t>
  </si>
  <si>
    <t>Lomarakennustontti</t>
  </si>
  <si>
    <t>Tomt för semesterbyggnad</t>
  </si>
  <si>
    <t>summer cottage lot</t>
  </si>
  <si>
    <t>Asuinrakennustontti</t>
  </si>
  <si>
    <t>Tomt för bostadsbyggnad</t>
  </si>
  <si>
    <t>residential building lot</t>
  </si>
  <si>
    <t>Teollisuustontti</t>
  </si>
  <si>
    <t>Industritomt</t>
  </si>
  <si>
    <t>industry lot</t>
  </si>
  <si>
    <t>Muu kaava-alue</t>
  </si>
  <si>
    <t>Övrigt planeområde</t>
  </si>
  <si>
    <t>Other zoning area</t>
  </si>
  <si>
    <t>Ei määritelty</t>
  </si>
  <si>
    <t>Ej definierat</t>
  </si>
  <si>
    <t>Undefined</t>
  </si>
  <si>
    <t>Asumuspainanteet</t>
  </si>
  <si>
    <t>Grop efter boplats</t>
  </si>
  <si>
    <t>Habitation depressions</t>
  </si>
  <si>
    <t>Eräsijat</t>
  </si>
  <si>
    <t>Lägerplatser</t>
  </si>
  <si>
    <t>Hunting places</t>
  </si>
  <si>
    <t>Kartanot</t>
  </si>
  <si>
    <t>Herrgårdar</t>
  </si>
  <si>
    <t>Manors</t>
  </si>
  <si>
    <t>Kaupungit</t>
  </si>
  <si>
    <t>Städer</t>
  </si>
  <si>
    <t>Towns</t>
  </si>
  <si>
    <t>Kodanpohjat</t>
  </si>
  <si>
    <t>Grunder för kåtor</t>
  </si>
  <si>
    <t>capsule bottoms</t>
  </si>
  <si>
    <t>Kuninkaankartanot</t>
  </si>
  <si>
    <t>Kungsgårdar</t>
  </si>
  <si>
    <t>King manors</t>
  </si>
  <si>
    <t>Kylänpaikat</t>
  </si>
  <si>
    <t>Byplatser</t>
  </si>
  <si>
    <t>Village places</t>
  </si>
  <si>
    <t>Lapinkentät</t>
  </si>
  <si>
    <t>Lappvisten</t>
  </si>
  <si>
    <t>Lappland fields</t>
  </si>
  <si>
    <t>Pappilat</t>
  </si>
  <si>
    <t>Prästgårdar</t>
  </si>
  <si>
    <t>vicarage</t>
  </si>
  <si>
    <t>Piilopirtit</t>
  </si>
  <si>
    <t>Lönnpörten</t>
  </si>
  <si>
    <t>retirements</t>
  </si>
  <si>
    <t>Puistot</t>
  </si>
  <si>
    <t>Parker</t>
  </si>
  <si>
    <t>parks</t>
  </si>
  <si>
    <t>Puutarhat</t>
  </si>
  <si>
    <t>Trädgårdar</t>
  </si>
  <si>
    <t>gardens</t>
  </si>
  <si>
    <t>Talonpohjat</t>
  </si>
  <si>
    <t>Husgrunder</t>
  </si>
  <si>
    <t>base of a house</t>
  </si>
  <si>
    <t>Torpat</t>
  </si>
  <si>
    <t>Torp</t>
  </si>
  <si>
    <t>cottages</t>
  </si>
  <si>
    <t>Virkatalot</t>
  </si>
  <si>
    <t>Boställen</t>
  </si>
  <si>
    <t>Publifc office houses</t>
  </si>
  <si>
    <t>Yksinäistalot</t>
  </si>
  <si>
    <t>Enstaka gårdar</t>
  </si>
  <si>
    <t>singular houses</t>
  </si>
  <si>
    <t>Hautakammiot</t>
  </si>
  <si>
    <t>Gravkammare</t>
  </si>
  <si>
    <t>sepulchres</t>
  </si>
  <si>
    <t>Hautakummut</t>
  </si>
  <si>
    <t>Gravkullar</t>
  </si>
  <si>
    <t>barrows</t>
  </si>
  <si>
    <t>Hautaröykkiöt</t>
  </si>
  <si>
    <t>Gravkummel</t>
  </si>
  <si>
    <t>grave piles</t>
  </si>
  <si>
    <t>Hautasaaret</t>
  </si>
  <si>
    <t>Gravholmar</t>
  </si>
  <si>
    <t>grave isles</t>
  </si>
  <si>
    <t>Hautausmaat</t>
  </si>
  <si>
    <t>Begravningsplatser</t>
  </si>
  <si>
    <t>cemetery</t>
  </si>
  <si>
    <t>Joukkohaudat</t>
  </si>
  <si>
    <t>Massgravar</t>
  </si>
  <si>
    <t>mass graves</t>
  </si>
  <si>
    <t>Kesähaudat</t>
  </si>
  <si>
    <t>Sommargravar</t>
  </si>
  <si>
    <t>summer graves</t>
  </si>
  <si>
    <t>Kivilatomukset</t>
  </si>
  <si>
    <t>Stensättningar</t>
  </si>
  <si>
    <t>stone heaps</t>
  </si>
  <si>
    <t>Kirkkohaudat</t>
  </si>
  <si>
    <t>Kyrkgravar</t>
  </si>
  <si>
    <t>church graves</t>
  </si>
  <si>
    <t>Laivalatomukset</t>
  </si>
  <si>
    <t>Skeppsättningar</t>
  </si>
  <si>
    <t>ship heaps</t>
  </si>
  <si>
    <t>Lapinrauniot</t>
  </si>
  <si>
    <t>Lapprösen</t>
  </si>
  <si>
    <t>Lappland ruins</t>
  </si>
  <si>
    <t>Ortodoksikalmistot</t>
  </si>
  <si>
    <t>Ortodoxa gravfält</t>
  </si>
  <si>
    <t>orthodox graveyards</t>
  </si>
  <si>
    <t>Palokuoppahaudat</t>
  </si>
  <si>
    <t>Brandgropsgravar</t>
  </si>
  <si>
    <t>cremating pit graves</t>
  </si>
  <si>
    <t>Polttokenttäkalmistot</t>
  </si>
  <si>
    <t>Brandfältsgravar</t>
  </si>
  <si>
    <t>cremating graveyards</t>
  </si>
  <si>
    <t>Ruttohautausmaat</t>
  </si>
  <si>
    <t>Pestkyrkogårdar</t>
  </si>
  <si>
    <t>plague graveyard</t>
  </si>
  <si>
    <t>Ruumiskalmistot</t>
  </si>
  <si>
    <t>Skelettgravfält</t>
  </si>
  <si>
    <t>corpse graveyards</t>
  </si>
  <si>
    <t>Tarhakalmistot</t>
  </si>
  <si>
    <t>Tarandgravar</t>
  </si>
  <si>
    <t>corral graveyards</t>
  </si>
  <si>
    <t>Luuhuoneet</t>
  </si>
  <si>
    <t>Benhus</t>
  </si>
  <si>
    <t>bone rooms</t>
  </si>
  <si>
    <t>Kellotapulinpaikat</t>
  </si>
  <si>
    <t>Klocktornsplatser</t>
  </si>
  <si>
    <t>bell tower places</t>
  </si>
  <si>
    <t>Kirkkomaan aidat</t>
  </si>
  <si>
    <t>Kyrkogårdsstaket</t>
  </si>
  <si>
    <t>graveyard fences</t>
  </si>
  <si>
    <t>Kirkonpaikat</t>
  </si>
  <si>
    <t>Kyrkplatser</t>
  </si>
  <si>
    <t>church places</t>
  </si>
  <si>
    <t>Kirkonrauniot</t>
  </si>
  <si>
    <t>Kyrkruiner</t>
  </si>
  <si>
    <t>church ruins</t>
  </si>
  <si>
    <t>Luostarinpaikat</t>
  </si>
  <si>
    <t>Klosterplatser</t>
  </si>
  <si>
    <t>abbey</t>
  </si>
  <si>
    <t>Tsasounanpaikat</t>
  </si>
  <si>
    <t>Tsasounaplatser</t>
  </si>
  <si>
    <t>tsasouna places</t>
  </si>
  <si>
    <t>Jätinkirkot</t>
  </si>
  <si>
    <t>Jättekyrkor</t>
  </si>
  <si>
    <t>giants churches</t>
  </si>
  <si>
    <t>Kaivot</t>
  </si>
  <si>
    <t>Brunnar</t>
  </si>
  <si>
    <t>wells</t>
  </si>
  <si>
    <t>Kellarit</t>
  </si>
  <si>
    <t>Källare</t>
  </si>
  <si>
    <t>cellars</t>
  </si>
  <si>
    <t>Kiukaat</t>
  </si>
  <si>
    <t>Bastuugnar</t>
  </si>
  <si>
    <t>stoves</t>
  </si>
  <si>
    <t>Kiviaidat</t>
  </si>
  <si>
    <t>Stengärdesgård</t>
  </si>
  <si>
    <t>stone fences</t>
  </si>
  <si>
    <t>Kivimuurit</t>
  </si>
  <si>
    <t>Stenmurar</t>
  </si>
  <si>
    <t>stone barriers</t>
  </si>
  <si>
    <t>Kivipöydät</t>
  </si>
  <si>
    <t>Stenbord</t>
  </si>
  <si>
    <t>stone tables</t>
  </si>
  <si>
    <t>Kivivallit</t>
  </si>
  <si>
    <t>Stenvallar</t>
  </si>
  <si>
    <t>stone walls</t>
  </si>
  <si>
    <t>Latomukset</t>
  </si>
  <si>
    <t>Sättningar</t>
  </si>
  <si>
    <t>stack</t>
  </si>
  <si>
    <t>Purnut</t>
  </si>
  <si>
    <t>Stenlagda gropar</t>
  </si>
  <si>
    <t>potholes</t>
  </si>
  <si>
    <t>Rajamerkit</t>
  </si>
  <si>
    <t>Gränsmärken</t>
  </si>
  <si>
    <t>boundary marks</t>
  </si>
  <si>
    <t>Rakkakuopat</t>
  </si>
  <si>
    <t>Blockmarksgropar</t>
  </si>
  <si>
    <t>outcrop pits</t>
  </si>
  <si>
    <t>Ryssänuunit</t>
  </si>
  <si>
    <t>Ryssugnar</t>
  </si>
  <si>
    <t>Russki ovens</t>
  </si>
  <si>
    <t>Röykkiöt</t>
  </si>
  <si>
    <t>Högar</t>
  </si>
  <si>
    <t>piles</t>
  </si>
  <si>
    <t>Uunit</t>
  </si>
  <si>
    <t>Ugnar</t>
  </si>
  <si>
    <t>ovens</t>
  </si>
  <si>
    <t>Kanavat</t>
  </si>
  <si>
    <t>Kanaler</t>
  </si>
  <si>
    <t>canals</t>
  </si>
  <si>
    <t>Kapulatiet</t>
  </si>
  <si>
    <t>Kavelvägar</t>
  </si>
  <si>
    <t>corduroy road</t>
  </si>
  <si>
    <t>Kiinnitysrenkaat</t>
  </si>
  <si>
    <t>Moringar</t>
  </si>
  <si>
    <t>backstrop rings</t>
  </si>
  <si>
    <t>Kummelit</t>
  </si>
  <si>
    <t>Kummel</t>
  </si>
  <si>
    <t>cairns</t>
  </si>
  <si>
    <t>Majakat</t>
  </si>
  <si>
    <t>Fyrar</t>
  </si>
  <si>
    <t>lighthouses</t>
  </si>
  <si>
    <t>Merimerkit</t>
  </si>
  <si>
    <t>Sjömärken</t>
  </si>
  <si>
    <t>beacons</t>
  </si>
  <si>
    <t>Merkkikivet</t>
  </si>
  <si>
    <t>Märkesstenar</t>
  </si>
  <si>
    <t>sign stones</t>
  </si>
  <si>
    <t>Laiturit</t>
  </si>
  <si>
    <t>Bryggor</t>
  </si>
  <si>
    <t>piers</t>
  </si>
  <si>
    <t>Polut</t>
  </si>
  <si>
    <t>Stigar</t>
  </si>
  <si>
    <t>paths</t>
  </si>
  <si>
    <t>Portaat</t>
  </si>
  <si>
    <t>Trappor</t>
  </si>
  <si>
    <t>stairs</t>
  </si>
  <si>
    <t>Pitkospuut</t>
  </si>
  <si>
    <t>Spänger</t>
  </si>
  <si>
    <t>duckboards</t>
  </si>
  <si>
    <t>Ratapohjat</t>
  </si>
  <si>
    <t>Bangrunder</t>
  </si>
  <si>
    <t>track subsoils</t>
  </si>
  <si>
    <t>Satamat</t>
  </si>
  <si>
    <t>Hamn</t>
  </si>
  <si>
    <t>harbours</t>
  </si>
  <si>
    <t>Sillanpaikat</t>
  </si>
  <si>
    <t>Broplatser</t>
  </si>
  <si>
    <t>bridge places</t>
  </si>
  <si>
    <t>Sillat</t>
  </si>
  <si>
    <t>Broar</t>
  </si>
  <si>
    <t>Bridges</t>
  </si>
  <si>
    <t>Tienpohjat</t>
  </si>
  <si>
    <t>Vägbotten</t>
  </si>
  <si>
    <t>subsoils</t>
  </si>
  <si>
    <t>Valkamat</t>
  </si>
  <si>
    <t>Båtlänningar, båtplatser</t>
  </si>
  <si>
    <t>Marinas</t>
  </si>
  <si>
    <t>Veneenvetopaikat</t>
  </si>
  <si>
    <t>Dragpalts för båtar</t>
  </si>
  <si>
    <t>boat draging places</t>
  </si>
  <si>
    <t>Virstanpylväät</t>
  </si>
  <si>
    <t>Milstolpar</t>
  </si>
  <si>
    <t>Milestones</t>
  </si>
  <si>
    <t>Jatulintarhat</t>
  </si>
  <si>
    <t>Jungfrudansar (stenlabyrint)</t>
  </si>
  <si>
    <t>Troy Towns</t>
  </si>
  <si>
    <t>Karsikkopaikat</t>
  </si>
  <si>
    <t>Märkesplatser med toppade granar</t>
  </si>
  <si>
    <t>tree pruning places</t>
  </si>
  <si>
    <t>Kuppikivet</t>
  </si>
  <si>
    <t>Skålgropsstenar</t>
  </si>
  <si>
    <t>cup stones</t>
  </si>
  <si>
    <t>Käräjäpaikat</t>
  </si>
  <si>
    <t>Tingställen</t>
  </si>
  <si>
    <t>Venue</t>
  </si>
  <si>
    <t>Lähteet</t>
  </si>
  <si>
    <t>Källor</t>
  </si>
  <si>
    <t>springs</t>
  </si>
  <si>
    <t>Miekanhiontakivet</t>
  </si>
  <si>
    <t>Svärdslipstenar</t>
  </si>
  <si>
    <t>sword abrasive stones</t>
  </si>
  <si>
    <t>Muistopaikat</t>
  </si>
  <si>
    <t>Minnesplatser</t>
  </si>
  <si>
    <t>memento places</t>
  </si>
  <si>
    <t>Ristikivet</t>
  </si>
  <si>
    <t>Korsstenar</t>
  </si>
  <si>
    <t>cross stones</t>
  </si>
  <si>
    <t>Seidat</t>
  </si>
  <si>
    <t>Sejtar</t>
  </si>
  <si>
    <t>Sami sacred places</t>
  </si>
  <si>
    <t>Tarinapaikat</t>
  </si>
  <si>
    <t>Platser till vilka hänför sig traditioner</t>
  </si>
  <si>
    <t>story places</t>
  </si>
  <si>
    <t>Uhrikivet</t>
  </si>
  <si>
    <t>Offerstenar</t>
  </si>
  <si>
    <t>sacrificial stones</t>
  </si>
  <si>
    <t>Uhrilehdot</t>
  </si>
  <si>
    <t>Offerlundar</t>
  </si>
  <si>
    <t>sacred groves</t>
  </si>
  <si>
    <t>Luolat</t>
  </si>
  <si>
    <t>Grottor</t>
  </si>
  <si>
    <t>caves</t>
  </si>
  <si>
    <t>Pirunpellot</t>
  </si>
  <si>
    <t>outcrops</t>
  </si>
  <si>
    <t>Rantakivikot</t>
  </si>
  <si>
    <t>Strandstenfält</t>
  </si>
  <si>
    <t>bank outcrops</t>
  </si>
  <si>
    <t>Irtolöytöpaikat</t>
  </si>
  <si>
    <t>Plats för lösfynd</t>
  </si>
  <si>
    <t>separate finding places</t>
  </si>
  <si>
    <t>Kätköt</t>
  </si>
  <si>
    <t>Gömmor</t>
  </si>
  <si>
    <t>hoards</t>
  </si>
  <si>
    <t>Kaivannot</t>
  </si>
  <si>
    <t>Schakt, utgrävning osv</t>
  </si>
  <si>
    <t>Kummut</t>
  </si>
  <si>
    <t>mouds</t>
  </si>
  <si>
    <t>Kuopat</t>
  </si>
  <si>
    <t>Gropar</t>
  </si>
  <si>
    <t>pits</t>
  </si>
  <si>
    <t>Painanteet</t>
  </si>
  <si>
    <t>Avtryck</t>
  </si>
  <si>
    <t>depressions</t>
  </si>
  <si>
    <t>Vallit</t>
  </si>
  <si>
    <t>Vallar</t>
  </si>
  <si>
    <t>walls</t>
  </si>
  <si>
    <t>Ammusvarastot</t>
  </si>
  <si>
    <t>Ammunitionsförråd</t>
  </si>
  <si>
    <t>magazines</t>
  </si>
  <si>
    <t>Esilinnat</t>
  </si>
  <si>
    <t>Förborgar</t>
  </si>
  <si>
    <t>fore castles</t>
  </si>
  <si>
    <t>Hirsivarustukset</t>
  </si>
  <si>
    <t>Timmerutrustning</t>
  </si>
  <si>
    <t>log armaments</t>
  </si>
  <si>
    <t>Kivilinnat</t>
  </si>
  <si>
    <t>Stenslott</t>
  </si>
  <si>
    <t>stone castles</t>
  </si>
  <si>
    <t>Kivivarustukset</t>
  </si>
  <si>
    <t>Stenutrustning</t>
  </si>
  <si>
    <t>stone armaments</t>
  </si>
  <si>
    <t>Linnamalmit</t>
  </si>
  <si>
    <t>Slottsmalmer</t>
  </si>
  <si>
    <t>castle ores</t>
  </si>
  <si>
    <t>Linnakkeet</t>
  </si>
  <si>
    <t>Fort</t>
  </si>
  <si>
    <t>forts</t>
  </si>
  <si>
    <t>Linnat</t>
  </si>
  <si>
    <t>Slott/Borgar</t>
  </si>
  <si>
    <t>castles</t>
  </si>
  <si>
    <t>Linnavuoret</t>
  </si>
  <si>
    <t>Borgberg</t>
  </si>
  <si>
    <t>castle mounts</t>
  </si>
  <si>
    <t>Linnoitukset</t>
  </si>
  <si>
    <t>Befästningar</t>
  </si>
  <si>
    <t>fortress</t>
  </si>
  <si>
    <t>Maavallit</t>
  </si>
  <si>
    <t>Jordvallar</t>
  </si>
  <si>
    <t>soil walls</t>
  </si>
  <si>
    <t>Muinaislinnat</t>
  </si>
  <si>
    <t>Fornborgar</t>
  </si>
  <si>
    <t>ancient castles</t>
  </si>
  <si>
    <t>Paaluvarustukset</t>
  </si>
  <si>
    <t>Pålutrustningar</t>
  </si>
  <si>
    <t>palisades</t>
  </si>
  <si>
    <t>Panssariesteet</t>
  </si>
  <si>
    <t>Tankhinder</t>
  </si>
  <si>
    <t>tank barriers</t>
  </si>
  <si>
    <t>Suojahuoneet</t>
  </si>
  <si>
    <t>Skyddsrum</t>
  </si>
  <si>
    <t>shelter rooms</t>
  </si>
  <si>
    <t>Taistelukaivannot</t>
  </si>
  <si>
    <t>Skyttegravar</t>
  </si>
  <si>
    <t>Tornit</t>
  </si>
  <si>
    <t>Torn</t>
  </si>
  <si>
    <t>towers</t>
  </si>
  <si>
    <t>Tulipesäkkeet</t>
  </si>
  <si>
    <t>Skyttepositioner</t>
  </si>
  <si>
    <t>firearm nests</t>
  </si>
  <si>
    <t>Tykkiasemat</t>
  </si>
  <si>
    <t>Kanonställningar</t>
  </si>
  <si>
    <t>artillery weapon posts</t>
  </si>
  <si>
    <t>Tykkitiet</t>
  </si>
  <si>
    <t>Kanonvägar</t>
  </si>
  <si>
    <t>artillery weapon roads</t>
  </si>
  <si>
    <t>Vallihaudat</t>
  </si>
  <si>
    <t>Vallgravar</t>
  </si>
  <si>
    <t>moats</t>
  </si>
  <si>
    <t>Valonheitinasemat</t>
  </si>
  <si>
    <t>Strålkastarställningar</t>
  </si>
  <si>
    <t>searchlight posts</t>
  </si>
  <si>
    <t>Yhdyshaudat</t>
  </si>
  <si>
    <t>Förbindelsegravar</t>
  </si>
  <si>
    <t>connection trench</t>
  </si>
  <si>
    <t>Hiekanottokuopat</t>
  </si>
  <si>
    <t>Sandtag</t>
  </si>
  <si>
    <t>sand pits</t>
  </si>
  <si>
    <t>Kaivokset</t>
  </si>
  <si>
    <t>Gruvor</t>
  </si>
  <si>
    <t>mines</t>
  </si>
  <si>
    <t>Louhokset</t>
  </si>
  <si>
    <t>Stenbrott</t>
  </si>
  <si>
    <t>quarryes</t>
  </si>
  <si>
    <t>Savenottokuopat</t>
  </si>
  <si>
    <t>clay pits</t>
  </si>
  <si>
    <t>Hakkaukset</t>
  </si>
  <si>
    <t>Ristningar</t>
  </si>
  <si>
    <t>Cuttings</t>
  </si>
  <si>
    <t>Kaiverrukset</t>
  </si>
  <si>
    <t>Inristningar</t>
  </si>
  <si>
    <t>engravings</t>
  </si>
  <si>
    <t>Kalliomaalaukset</t>
  </si>
  <si>
    <t>Klippmålningar</t>
  </si>
  <si>
    <t>rock paintings</t>
  </si>
  <si>
    <t>Kalliopiirrokset</t>
  </si>
  <si>
    <t>Hällristningar</t>
  </si>
  <si>
    <t>petroglyphs</t>
  </si>
  <si>
    <t>Kompassiruusut</t>
  </si>
  <si>
    <t>Kompassrosor</t>
  </si>
  <si>
    <t>compass roses</t>
  </si>
  <si>
    <t>Muistomerkit</t>
  </si>
  <si>
    <t>Minnesmärken</t>
  </si>
  <si>
    <t>monuments</t>
  </si>
  <si>
    <t>Keramiikkatehtaat</t>
  </si>
  <si>
    <t>Keramikfabriker</t>
  </si>
  <si>
    <t>ceramics factoryes</t>
  </si>
  <si>
    <t>Kuonakasat</t>
  </si>
  <si>
    <t>Slagghögar</t>
  </si>
  <si>
    <t>slag heaps</t>
  </si>
  <si>
    <t>Kuparinsulattamot</t>
  </si>
  <si>
    <t>Kopparsmälteri</t>
  </si>
  <si>
    <t>copper smelters</t>
  </si>
  <si>
    <t>Lasiruukit</t>
  </si>
  <si>
    <t>Glasbruk</t>
  </si>
  <si>
    <t>glass workshops</t>
  </si>
  <si>
    <t>Manufaktuurit</t>
  </si>
  <si>
    <t>Manufakturer</t>
  </si>
  <si>
    <t>manufacturing plants</t>
  </si>
  <si>
    <t>Masuunit</t>
  </si>
  <si>
    <t>Masugn</t>
  </si>
  <si>
    <t>blast furnaces</t>
  </si>
  <si>
    <t>Paperiruukit</t>
  </si>
  <si>
    <t>Pappersbruk</t>
  </si>
  <si>
    <t>paper workshops</t>
  </si>
  <si>
    <t>Pikiruukit</t>
  </si>
  <si>
    <t>Beckbruk</t>
  </si>
  <si>
    <t>pitch workshops</t>
  </si>
  <si>
    <t>Rautaruukit</t>
  </si>
  <si>
    <t>Järnbruk</t>
  </si>
  <si>
    <t>ironworks</t>
  </si>
  <si>
    <t>Salpietarikeittimöt</t>
  </si>
  <si>
    <t>Salpetersjuderi</t>
  </si>
  <si>
    <t>saltpetre boilers</t>
  </si>
  <si>
    <t>Savupiiput</t>
  </si>
  <si>
    <t>Skorstenar</t>
  </si>
  <si>
    <t>chimneys</t>
  </si>
  <si>
    <t>Telakat</t>
  </si>
  <si>
    <t>Skeppsvarv</t>
  </si>
  <si>
    <t>shipyards</t>
  </si>
  <si>
    <t>Terva- ja tärpättitehtaat</t>
  </si>
  <si>
    <t>Tjär- och terpentinfabriker</t>
  </si>
  <si>
    <t>tar and turpentine factory</t>
  </si>
  <si>
    <t>Tiiliruukit</t>
  </si>
  <si>
    <t>Tegelbruk</t>
  </si>
  <si>
    <t>brick workshop</t>
  </si>
  <si>
    <t>Uittolaitteet</t>
  </si>
  <si>
    <t>Flottningsanläggningar</t>
  </si>
  <si>
    <t>timber rafting equipments</t>
  </si>
  <si>
    <t>Vesisahat</t>
  </si>
  <si>
    <t>Vattensågar</t>
  </si>
  <si>
    <t>water sawmill</t>
  </si>
  <si>
    <t>Mestauspaikat</t>
  </si>
  <si>
    <t>Avrättningsplatser</t>
  </si>
  <si>
    <t>decapitation place</t>
  </si>
  <si>
    <t>Taistelupaikat</t>
  </si>
  <si>
    <t>battle field</t>
  </si>
  <si>
    <t>Hangakset</t>
  </si>
  <si>
    <t>Renfållor</t>
  </si>
  <si>
    <t>deer hunting fence</t>
  </si>
  <si>
    <t>Hiilimiilut</t>
  </si>
  <si>
    <t>Kolmilor</t>
  </si>
  <si>
    <t>charcoal-kiln</t>
  </si>
  <si>
    <t>Kalastuspaikat</t>
  </si>
  <si>
    <t>Fiskelägen</t>
  </si>
  <si>
    <t>fishing places</t>
  </si>
  <si>
    <t>Kalkkiuunit</t>
  </si>
  <si>
    <t>Kalkugnar</t>
  </si>
  <si>
    <t>calcium oven</t>
  </si>
  <si>
    <t>Kaskiröykkiöt</t>
  </si>
  <si>
    <t>Rösen från svedjebruk</t>
  </si>
  <si>
    <t>swidden piles</t>
  </si>
  <si>
    <t>Keittokuopat</t>
  </si>
  <si>
    <t>Kokgropar</t>
  </si>
  <si>
    <t>boiling pits</t>
  </si>
  <si>
    <t>Keramiikanpolttouunit</t>
  </si>
  <si>
    <t>Keramikugn</t>
  </si>
  <si>
    <t>ceramics burning oven</t>
  </si>
  <si>
    <t>Kestikievarit</t>
  </si>
  <si>
    <t>Gästgiveri</t>
  </si>
  <si>
    <t>pension</t>
  </si>
  <si>
    <t>Kullanhuuhdonnan jäännökset</t>
  </si>
  <si>
    <t>Guldvaskningslämningar</t>
  </si>
  <si>
    <t>gold washing residual</t>
  </si>
  <si>
    <t>Kylpylät</t>
  </si>
  <si>
    <t>Badinrättningar</t>
  </si>
  <si>
    <t>spas</t>
  </si>
  <si>
    <t>Laivanrakennuspaikat</t>
  </si>
  <si>
    <t>Skeppsbyggnadsplatser</t>
  </si>
  <si>
    <t>shipbuilding places</t>
  </si>
  <si>
    <t>Lapinpadot</t>
  </si>
  <si>
    <t>Laxdammar</t>
  </si>
  <si>
    <t>Lapland dams</t>
  </si>
  <si>
    <t>Linnustuspaikat</t>
  </si>
  <si>
    <t>Fågeljaktsplatser</t>
  </si>
  <si>
    <t>bird hunting place</t>
  </si>
  <si>
    <t>Markkinapaikat</t>
  </si>
  <si>
    <t>Marknadsplatser</t>
  </si>
  <si>
    <t>market place</t>
  </si>
  <si>
    <t>Muinaispellot</t>
  </si>
  <si>
    <t>Fornåkrar</t>
  </si>
  <si>
    <t>ancient fields</t>
  </si>
  <si>
    <t>Mukulakivikasat</t>
  </si>
  <si>
    <t>Klapperstenhögar</t>
  </si>
  <si>
    <t>cobblestone pile</t>
  </si>
  <si>
    <t>Nauriskuopat</t>
  </si>
  <si>
    <t>Rovgropar</t>
  </si>
  <si>
    <t>turnip pit</t>
  </si>
  <si>
    <t>Pajat</t>
  </si>
  <si>
    <t>Verkstäder</t>
  </si>
  <si>
    <t>smithys</t>
  </si>
  <si>
    <t>Poroaidat</t>
  </si>
  <si>
    <t>Renstängsel</t>
  </si>
  <si>
    <t>raindeer fences</t>
  </si>
  <si>
    <t>Potaskauunit</t>
  </si>
  <si>
    <t>Pottaskaugnar</t>
  </si>
  <si>
    <t>potash oven</t>
  </si>
  <si>
    <t>Pyyntikuopat</t>
  </si>
  <si>
    <t>Fångstgropar</t>
  </si>
  <si>
    <t>hunting pit</t>
  </si>
  <si>
    <t>Pyyntitukikohdat</t>
  </si>
  <si>
    <t>Samlingsplatser vid fångst</t>
  </si>
  <si>
    <t>hunting base</t>
  </si>
  <si>
    <t>Raudanvalmistuspaikat</t>
  </si>
  <si>
    <t>Järntillverkningsplatser</t>
  </si>
  <si>
    <t>iron production places</t>
  </si>
  <si>
    <t>Sirpalekivikasat</t>
  </si>
  <si>
    <t>Skärvstenshögar</t>
  </si>
  <si>
    <t>splinter stone heap</t>
  </si>
  <si>
    <t>Sudenkuopat</t>
  </si>
  <si>
    <t>Varggropar</t>
  </si>
  <si>
    <t>wolf pit</t>
  </si>
  <si>
    <t>Tervahaudat</t>
  </si>
  <si>
    <t>Tjärdalar</t>
  </si>
  <si>
    <t>tar graves</t>
  </si>
  <si>
    <t>Terveyslähteet</t>
  </si>
  <si>
    <t>Hälsobrunnar</t>
  </si>
  <si>
    <t>health springs</t>
  </si>
  <si>
    <t>Tiilenpolttouunit</t>
  </si>
  <si>
    <t>Tegelbränningsugnar</t>
  </si>
  <si>
    <t>brick oven</t>
  </si>
  <si>
    <t>Tulisijat</t>
  </si>
  <si>
    <t>Eldstäder</t>
  </si>
  <si>
    <t>Tuulimyllyt</t>
  </si>
  <si>
    <t>Väderkvarnar</t>
  </si>
  <si>
    <t>wind mill</t>
  </si>
  <si>
    <t>Vesimyllyt</t>
  </si>
  <si>
    <t>Vattenkvarnar</t>
  </si>
  <si>
    <t>water mill</t>
  </si>
  <si>
    <t>Viljelmät</t>
  </si>
  <si>
    <t>Odlingar</t>
  </si>
  <si>
    <t>Plantations</t>
  </si>
  <si>
    <t>Viljelyröykkiöt</t>
  </si>
  <si>
    <t>Odlingsrösen</t>
  </si>
  <si>
    <t>Plantation pile</t>
  </si>
  <si>
    <t>TurningPointClassType</t>
  </si>
  <si>
    <t>Kääntöpaikkaluokitus.</t>
  </si>
  <si>
    <t>Tyhjä perävaunu</t>
  </si>
  <si>
    <t>Tomt släp</t>
  </si>
  <si>
    <t>Empty Trailer</t>
  </si>
  <si>
    <t>Täysi perävaunu</t>
  </si>
  <si>
    <t>Fullt släp</t>
  </si>
  <si>
    <t>Loaded Trailer</t>
  </si>
  <si>
    <t>Ilman perävaunua</t>
  </si>
  <si>
    <t>Utan släp</t>
  </si>
  <si>
    <t>Without Trailer</t>
  </si>
  <si>
    <t>ServiceTypeType</t>
  </si>
  <si>
    <t>Palvelukokonaisuus.</t>
  </si>
  <si>
    <t>Puunkorjuu</t>
  </si>
  <si>
    <t>Virkesdrivning</t>
  </si>
  <si>
    <t>Harvesting</t>
  </si>
  <si>
    <t>Metsänhoito</t>
  </si>
  <si>
    <t>Skogsvård</t>
  </si>
  <si>
    <t>Silviculture</t>
  </si>
  <si>
    <t>Metsänparannus</t>
  </si>
  <si>
    <t>Skogsförbättring</t>
  </si>
  <si>
    <t>forest improvement</t>
  </si>
  <si>
    <t>MeasurementMethodType</t>
  </si>
  <si>
    <t>Mittausmenetelmä</t>
  </si>
  <si>
    <t>Hakkuukone mittaus</t>
  </si>
  <si>
    <t>Skördarmätning</t>
  </si>
  <si>
    <t>Harvester measurement</t>
  </si>
  <si>
    <t>Pinomittaus</t>
  </si>
  <si>
    <t>Travmätning</t>
  </si>
  <si>
    <t>Stack measurement</t>
  </si>
  <si>
    <t>Tehdasmittaus</t>
  </si>
  <si>
    <t>Fabriksmätning</t>
  </si>
  <si>
    <t>Factory measurement</t>
  </si>
  <si>
    <t>Kuormainvaakamittaus</t>
  </si>
  <si>
    <t>Kranvågsmätning</t>
  </si>
  <si>
    <t>Loader scales measurement</t>
  </si>
  <si>
    <t>Pölkkyjen mittaus</t>
  </si>
  <si>
    <t>Styckevis mätning</t>
  </si>
  <si>
    <t>Block measurement</t>
  </si>
  <si>
    <t>Massan mittaus</t>
  </si>
  <si>
    <t>Massamätning (vägning)</t>
  </si>
  <si>
    <t>mass (weight) measurement</t>
  </si>
  <si>
    <t>Tilavuusmittaus</t>
  </si>
  <si>
    <t>Volymmätning</t>
  </si>
  <si>
    <t>volume measurement</t>
  </si>
  <si>
    <t>Energiasisällön mittaus</t>
  </si>
  <si>
    <t>Mätning av energiinnehåll</t>
  </si>
  <si>
    <t>energy content measurement</t>
  </si>
  <si>
    <t>Muu mittaustapa</t>
  </si>
  <si>
    <t>Annan mätningsmetod</t>
  </si>
  <si>
    <t>other measurement method</t>
  </si>
  <si>
    <t>ChangeStateType</t>
  </si>
  <si>
    <t>Tiedon muutostila. Muutostilalla voidaan esittää tiedon muutos suhteessa alkuperäiseen tietolähteeseen.</t>
  </si>
  <si>
    <t>Ei muutoksia</t>
  </si>
  <si>
    <t>Inga förändringar</t>
  </si>
  <si>
    <t>Value not changed</t>
  </si>
  <si>
    <t>Poistettu</t>
  </si>
  <si>
    <t>Avlägsnad</t>
  </si>
  <si>
    <t>Deleted</t>
  </si>
  <si>
    <t>Lisätty</t>
  </si>
  <si>
    <t>Tillsatt</t>
  </si>
  <si>
    <t>Inserted</t>
  </si>
  <si>
    <t>Päivitetty</t>
  </si>
  <si>
    <t>Uppdaterad</t>
  </si>
  <si>
    <t>Updated</t>
  </si>
  <si>
    <t>Ei saa muokata</t>
  </si>
  <si>
    <t>Får inte ändras</t>
  </si>
  <si>
    <t>Not allowed to modify</t>
  </si>
  <si>
    <t>MainGroupType</t>
  </si>
  <si>
    <t>Pääryhmä.</t>
  </si>
  <si>
    <t>Metsämaa</t>
  </si>
  <si>
    <t>Skogsmark</t>
  </si>
  <si>
    <t>Kitumaa</t>
  </si>
  <si>
    <t>Tvinmark</t>
  </si>
  <si>
    <t>Joutomaa</t>
  </si>
  <si>
    <t>Impediment</t>
  </si>
  <si>
    <t>Muu metsätalousmaa</t>
  </si>
  <si>
    <t>Annan skogsbruksmark</t>
  </si>
  <si>
    <t>Tontti</t>
  </si>
  <si>
    <t>Tomtmark</t>
  </si>
  <si>
    <t>Maatalousmaa</t>
  </si>
  <si>
    <t>Jordbruksmark</t>
  </si>
  <si>
    <t>Muu maa</t>
  </si>
  <si>
    <t>Annan mark</t>
  </si>
  <si>
    <t>Vesistö</t>
  </si>
  <si>
    <t>Vattendrag</t>
  </si>
  <si>
    <t>SubGroupType</t>
  </si>
  <si>
    <t>Alaryhmä.</t>
  </si>
  <si>
    <t>Kangas</t>
  </si>
  <si>
    <t>Momark</t>
  </si>
  <si>
    <t>FertilityClassType</t>
  </si>
  <si>
    <t>Kasvupaikkaluokka.</t>
  </si>
  <si>
    <t>Lehto, letto ja lehtomainen suo (ja ruohoturvekangas)</t>
  </si>
  <si>
    <t>Lund, motsvarande torvmark (och örttorvmo)</t>
  </si>
  <si>
    <t>Grove, fen, grovy fen (and grassy peatland)</t>
  </si>
  <si>
    <t>Lehtomainen kangas, vastaava suo ja ruohoturvekangas</t>
  </si>
  <si>
    <t>Lundartad mo, motsvarande torvmark och örttorvmo</t>
  </si>
  <si>
    <t>Grovy heathland, analogous fen and grovy peatland</t>
  </si>
  <si>
    <t>Tuore kangas, vastaava suo ja mustikkaturvekangas</t>
  </si>
  <si>
    <t>Frisk mo, motsvarande torvmark och torvmo av blåbärstyp</t>
  </si>
  <si>
    <t>Green heathland, analogous fen and blueberry peatland</t>
  </si>
  <si>
    <t>Kuivahko kangas, vastaava suo ja puolukkaturvekangas</t>
  </si>
  <si>
    <t>Torr mo, motsvarande torvmark och torvmo</t>
  </si>
  <si>
    <t>dryish heathland, analogous fen and lingonberry peatland</t>
  </si>
  <si>
    <t>Kuiva kangas, vastaava suo ja varputurvekangas</t>
  </si>
  <si>
    <t>Karg mo, motsvarande torvmark och torvmo</t>
  </si>
  <si>
    <t>dry heathland, analogous fen and shrub dry peatland</t>
  </si>
  <si>
    <t>Karukkokangas, vastaava suo (ja jäkäläturvekangas)</t>
  </si>
  <si>
    <t>Lavmo, motsvarande torvmark och torvmo</t>
  </si>
  <si>
    <t>Barren heathland, analogous fen (and lichen peatland)</t>
  </si>
  <si>
    <t>Kalliomaa ja hietikko</t>
  </si>
  <si>
    <t>Bergbundna marker och sandfält</t>
  </si>
  <si>
    <t>rocky groud and sandy ground</t>
  </si>
  <si>
    <t>Lakimetsä ja tunturi</t>
  </si>
  <si>
    <t>Skog i höjdläge och fjäll</t>
  </si>
  <si>
    <t>peak forest and fell</t>
  </si>
  <si>
    <t>SoilTypeType</t>
  </si>
  <si>
    <t>Maalaji.</t>
  </si>
  <si>
    <t>Keskikarkea tai karkea kangasmaa</t>
  </si>
  <si>
    <t>Medelgrov och grov momark</t>
  </si>
  <si>
    <t>Karkea moreeni</t>
  </si>
  <si>
    <t>Grov morän</t>
  </si>
  <si>
    <t>Karkea lajittunut maalaji</t>
  </si>
  <si>
    <t>Grov sorterad jordart</t>
  </si>
  <si>
    <t>Hienojakoinen kangasmaa</t>
  </si>
  <si>
    <t>Finfördelad momark</t>
  </si>
  <si>
    <t>Hienoainesmoreeni</t>
  </si>
  <si>
    <t>Finmorän</t>
  </si>
  <si>
    <t>Hienojakoinen lajittunut maalaji</t>
  </si>
  <si>
    <t>Finfördelad sorterad jordart</t>
  </si>
  <si>
    <t>Silttipitoinen maalaji</t>
  </si>
  <si>
    <t>Savimaa</t>
  </si>
  <si>
    <t>Kivinen keskikarkea tai karkea kangasmaa</t>
  </si>
  <si>
    <t>Stenig medelgrov eller grov momark</t>
  </si>
  <si>
    <t>Kivinen karkea moreeni</t>
  </si>
  <si>
    <t>Stenig grov morän</t>
  </si>
  <si>
    <t>Kivinen karkea lajittunut maalaji</t>
  </si>
  <si>
    <t>Stenig grov sorterad jordart</t>
  </si>
  <si>
    <t>Kivinen hienojakoinen kangasmaa</t>
  </si>
  <si>
    <t>Stenig finfördelad momark</t>
  </si>
  <si>
    <t>Kallio tai kivikko</t>
  </si>
  <si>
    <t>Berg eller stenbunden mark</t>
  </si>
  <si>
    <t>Turvemaa</t>
  </si>
  <si>
    <t>Torvjord</t>
  </si>
  <si>
    <t>Saraturve</t>
  </si>
  <si>
    <t>Starrtorv</t>
  </si>
  <si>
    <t>Rahkaturve</t>
  </si>
  <si>
    <t>Vitmosstorv</t>
  </si>
  <si>
    <t>Puuvaltainen turve</t>
  </si>
  <si>
    <t>Trätorv</t>
  </si>
  <si>
    <t>Eroosioherkkä saraturve (von Post luokka yli 5)</t>
  </si>
  <si>
    <t>Eroosioherkkä rahkaturve (von Post luokka yli 5)</t>
  </si>
  <si>
    <t>Maatumaton saraturve (von Post luokka enintään 5)</t>
  </si>
  <si>
    <t>Maatumaton rahkaturve (von Post luokka enintään 5)</t>
  </si>
  <si>
    <t>Multamaa</t>
  </si>
  <si>
    <t>Mulljord</t>
  </si>
  <si>
    <t>Liejumaa</t>
  </si>
  <si>
    <t>Gyttjejord</t>
  </si>
  <si>
    <t>DrainageStateType</t>
  </si>
  <si>
    <t>Kuivatustilanne.</t>
  </si>
  <si>
    <t>Ojittamaton kangas</t>
  </si>
  <si>
    <t>Odikad momark</t>
  </si>
  <si>
    <t>Soistunut kangas</t>
  </si>
  <si>
    <t>Försumpad momark</t>
  </si>
  <si>
    <t>Ojitettu kangas</t>
  </si>
  <si>
    <t>Dikad momark</t>
  </si>
  <si>
    <t>Luonnontilainen suo</t>
  </si>
  <si>
    <t>Torvmark i naturtillstånd</t>
  </si>
  <si>
    <t>Ojikko</t>
  </si>
  <si>
    <t>Nydikning</t>
  </si>
  <si>
    <t>Muuttuma</t>
  </si>
  <si>
    <t>Förändring</t>
  </si>
  <si>
    <t>Turvekangas</t>
  </si>
  <si>
    <t>Torvmo</t>
  </si>
  <si>
    <t>DevelopmentClassType</t>
  </si>
  <si>
    <t>Kehitysluokka.</t>
  </si>
  <si>
    <t>Nuori kasvatusmetsikkö</t>
  </si>
  <si>
    <t>Klenare gallringsbestånd</t>
  </si>
  <si>
    <t>Varttunut kasvatusmetsikkö</t>
  </si>
  <si>
    <t>Grövre gallringsbestånd</t>
  </si>
  <si>
    <t>Uudistuskypsä metsikkö</t>
  </si>
  <si>
    <t>Förnyelsemogen skog</t>
  </si>
  <si>
    <t>Suojuspuumetsikkö</t>
  </si>
  <si>
    <t>Bestånd i skärmställning</t>
  </si>
  <si>
    <t>A0</t>
  </si>
  <si>
    <t>Aukea</t>
  </si>
  <si>
    <t>Kalmark</t>
  </si>
  <si>
    <t>Open land</t>
  </si>
  <si>
    <t>ER</t>
  </si>
  <si>
    <t>Eri-ikäisrakenteinen metsikkö</t>
  </si>
  <si>
    <t>S0</t>
  </si>
  <si>
    <t>Siemenpuumetsikkö</t>
  </si>
  <si>
    <t>Bestånd i fröträdsställning</t>
  </si>
  <si>
    <t>T1</t>
  </si>
  <si>
    <t>Taimikko alle 1,3 m</t>
  </si>
  <si>
    <t>Yngre plantbestånd</t>
  </si>
  <si>
    <t>T2</t>
  </si>
  <si>
    <t>Taimikko yli 1,3 m</t>
  </si>
  <si>
    <t>Äldre plantbestånd</t>
  </si>
  <si>
    <t>Y1</t>
  </si>
  <si>
    <t>Ylispuustoinen taimikko</t>
  </si>
  <si>
    <t>Plantbestånd med överståndare</t>
  </si>
  <si>
    <t>DeclarationDevelopmentClassType</t>
  </si>
  <si>
    <t>Ilmoituksen kehitysluokka.</t>
  </si>
  <si>
    <t>Vajaatuottoinen metsikkö</t>
  </si>
  <si>
    <t>Bestånd i underproduktion</t>
  </si>
  <si>
    <t>StandQualityType</t>
  </si>
  <si>
    <t>Metsikön laatu.</t>
  </si>
  <si>
    <t>Ej definierad</t>
  </si>
  <si>
    <t>Hyvä</t>
  </si>
  <si>
    <t>God</t>
  </si>
  <si>
    <t>Kehityskelpoinen, hyvä</t>
  </si>
  <si>
    <t>Utvecklingsdugligt, god</t>
  </si>
  <si>
    <t>Tyydyttävä</t>
  </si>
  <si>
    <t>Tillfredsställande</t>
  </si>
  <si>
    <t>Kehityskelpoinen, tyydyttävä: aukkoinen, harva, vähäpuustoinen</t>
  </si>
  <si>
    <t>Utvecklingsdugligt, tillfredsställande: luckigt, glest, lågt virkesförråd</t>
  </si>
  <si>
    <t>Kehityskelpoinen, tyydyttävä: ylitiheä, hoitamaton</t>
  </si>
  <si>
    <t>Utvecklingsdugligt, tillfredsställande: övertätt, oskött</t>
  </si>
  <si>
    <t>Kehityskelpoinen tyydyttävä/välttävä: vajaalaatuinen</t>
  </si>
  <si>
    <t>Välttävä</t>
  </si>
  <si>
    <t>Nöjaktig</t>
  </si>
  <si>
    <t>Kehityskelvoton: aukkoinen, harva, vähäpuustoinen</t>
  </si>
  <si>
    <t>Icke utvecklingsduglig: luckig, gles, lågt virkesförråd</t>
  </si>
  <si>
    <t>Kehityskelvoton: ylitiheä, hoitamaton</t>
  </si>
  <si>
    <t>Icke utvecklingsduglig: övertät, oskött</t>
  </si>
  <si>
    <t>Kehityskelvoton: kasvupaikalle metsänhoidollisesti sopimaton puulaji</t>
  </si>
  <si>
    <t>Icke utvecklingsduglig: för ståndorten olämpligt trädslag</t>
  </si>
  <si>
    <t>Kehityskelvoton: yli-ikäinen</t>
  </si>
  <si>
    <t>Icke utvecklingsduglig: överårigt</t>
  </si>
  <si>
    <t>Kehityskelvoton: huonokasvuinen, harsittu, jätemetsikkö</t>
  </si>
  <si>
    <t>Icke utvecklingsduglig: dålig tillväxt, blädat, restskog</t>
  </si>
  <si>
    <t>Kehityskelvoton: tuhometsikkö</t>
  </si>
  <si>
    <t>Icke utvecklingsduglig: skadat bestånd</t>
  </si>
  <si>
    <t>TreeSpeciesType</t>
  </si>
  <si>
    <t>Puulajikoodi</t>
  </si>
  <si>
    <t>Mänty</t>
  </si>
  <si>
    <t>Tall</t>
  </si>
  <si>
    <t>Kuusi</t>
  </si>
  <si>
    <t>Gran</t>
  </si>
  <si>
    <t>Rauduskoivu</t>
  </si>
  <si>
    <t>Vårtbjörk</t>
  </si>
  <si>
    <t>Hieskoivu</t>
  </si>
  <si>
    <t>Glasbjörk</t>
  </si>
  <si>
    <t>Haapa</t>
  </si>
  <si>
    <t>Harmaaleppä</t>
  </si>
  <si>
    <t>Gråal</t>
  </si>
  <si>
    <t>Muu havupuu</t>
  </si>
  <si>
    <t>Annat barrträdslag</t>
  </si>
  <si>
    <t>Muu lehtipuu</t>
  </si>
  <si>
    <t>Annat lövträdslag</t>
  </si>
  <si>
    <t>Douglaskuusi</t>
  </si>
  <si>
    <t>Douglasgran</t>
  </si>
  <si>
    <t>Kataja</t>
  </si>
  <si>
    <t>En</t>
  </si>
  <si>
    <t>Kontortamänty</t>
  </si>
  <si>
    <t>Contortatall</t>
  </si>
  <si>
    <t>Lehtikuusi</t>
  </si>
  <si>
    <t>Mustakuusi</t>
  </si>
  <si>
    <t>Svartgran</t>
  </si>
  <si>
    <t>Paju</t>
  </si>
  <si>
    <t>Vide</t>
  </si>
  <si>
    <t>Pihlaja</t>
  </si>
  <si>
    <t>Rönn</t>
  </si>
  <si>
    <t>Pihta</t>
  </si>
  <si>
    <t>Pichtagran</t>
  </si>
  <si>
    <t>Raita</t>
  </si>
  <si>
    <t>Sälg</t>
  </si>
  <si>
    <t>Sembramänty</t>
  </si>
  <si>
    <t>Cembratall</t>
  </si>
  <si>
    <t>Serbiankuusi</t>
  </si>
  <si>
    <t>Omorikagran</t>
  </si>
  <si>
    <t>Tammi</t>
  </si>
  <si>
    <t>Ek</t>
  </si>
  <si>
    <t>Tuomi</t>
  </si>
  <si>
    <t>Hägg</t>
  </si>
  <si>
    <t>Vaahtera</t>
  </si>
  <si>
    <t>Lönn</t>
  </si>
  <si>
    <t>Visakoivu</t>
  </si>
  <si>
    <t>Masurbjörk</t>
  </si>
  <si>
    <t>Lehtipuu</t>
  </si>
  <si>
    <t>Lövträd</t>
  </si>
  <si>
    <t>Havupuu</t>
  </si>
  <si>
    <t>Barrträd</t>
  </si>
  <si>
    <t>AccessibilityType</t>
  </si>
  <si>
    <t>Saavutettavuus</t>
  </si>
  <si>
    <t>All-year available</t>
  </si>
  <si>
    <t>Myös sulan maan, mutta ei kelirikon aikana</t>
  </si>
  <si>
    <t>Även under barmark, men inte under menföre</t>
  </si>
  <si>
    <t>With melt soil but not during possible frost damage</t>
  </si>
  <si>
    <t>Myös sulan maan aikana kuivana kautena</t>
  </si>
  <si>
    <t>Även under barmark under torra perioder</t>
  </si>
  <si>
    <t>Also smelt ground, but not rasputitsa</t>
  </si>
  <si>
    <t>Vain kun maa on jäässä</t>
  </si>
  <si>
    <t>Endast vid tjäle</t>
  </si>
  <si>
    <t>Only when soil is frozen</t>
  </si>
  <si>
    <t>Ej specifiserad</t>
  </si>
  <si>
    <t>Not defined</t>
  </si>
  <si>
    <t>CuttingRestrictionType</t>
  </si>
  <si>
    <t>Hakkuurajoitus.</t>
  </si>
  <si>
    <t>Ei rajoituksia</t>
  </si>
  <si>
    <t>Inga begränsningar</t>
  </si>
  <si>
    <t>Ei ylispuidenpoistoa</t>
  </si>
  <si>
    <t>Ingen avverkning av överståndare</t>
  </si>
  <si>
    <t>Ei ensiharvennuksia</t>
  </si>
  <si>
    <t>Inga första gallringar</t>
  </si>
  <si>
    <t>Ei harvennushakkuita</t>
  </si>
  <si>
    <t>Inga gallringar</t>
  </si>
  <si>
    <t>Ei kasvatushakkuita</t>
  </si>
  <si>
    <t>Inga beståndsvårdande avverkningar</t>
  </si>
  <si>
    <t>Ei avohakkuuta</t>
  </si>
  <si>
    <t>Inga kalavverkningar</t>
  </si>
  <si>
    <t>Ei suojuspuuhakkuuta</t>
  </si>
  <si>
    <t>Inga avverkningar i skärmställning</t>
  </si>
  <si>
    <t>Ei siemenpuuhakkuuta</t>
  </si>
  <si>
    <t>Inga avverkningar i fröträdsställning</t>
  </si>
  <si>
    <t>Ei uudistushakkuuta</t>
  </si>
  <si>
    <t>Inga förnyelseavverkningar</t>
  </si>
  <si>
    <t>Ei hakkuita</t>
  </si>
  <si>
    <t>Inga avverkningar</t>
  </si>
  <si>
    <t>SilvicultureRestrictionType</t>
  </si>
  <si>
    <t>Metsänhoidonrajoitus.</t>
  </si>
  <si>
    <t>Ei viljelyä</t>
  </si>
  <si>
    <t>Ej skogsodling</t>
  </si>
  <si>
    <t>Ei maanmuokkausta</t>
  </si>
  <si>
    <t>Ej markberedning</t>
  </si>
  <si>
    <t>Ei ojitusta</t>
  </si>
  <si>
    <t>Ej dikning</t>
  </si>
  <si>
    <t>Ei maa-ainestenottoa</t>
  </si>
  <si>
    <t>Ej marktäkt</t>
  </si>
  <si>
    <t>Ei metsänhoitotöitä</t>
  </si>
  <si>
    <t>Inga skogsvårdsarbeten</t>
  </si>
  <si>
    <t>Ei kannonnostoa</t>
  </si>
  <si>
    <t>Ej stubbrytning</t>
  </si>
  <si>
    <t>ExtraTreeSpeciesType</t>
  </si>
  <si>
    <t>Esim. puutavaralajien yhteydessä käytetyt lisäpuulajikoodit.</t>
  </si>
  <si>
    <t>Koivu</t>
  </si>
  <si>
    <t>Björk</t>
  </si>
  <si>
    <t>Leppä</t>
  </si>
  <si>
    <t>Al</t>
  </si>
  <si>
    <t>Sekapuu</t>
  </si>
  <si>
    <t>Blandträd</t>
  </si>
  <si>
    <t>StemTypeType</t>
  </si>
  <si>
    <t>Puutavaralajin runkolaji, esim. tukki, kuitu, runko, kanto, energiapuu, pikkutukki, parru</t>
  </si>
  <si>
    <t>Tukki</t>
  </si>
  <si>
    <t>Stock</t>
  </si>
  <si>
    <t>Log</t>
  </si>
  <si>
    <t>Pikkutukki</t>
  </si>
  <si>
    <t>Småstock</t>
  </si>
  <si>
    <t>Small log</t>
  </si>
  <si>
    <t>Parru</t>
  </si>
  <si>
    <t>Sparre</t>
  </si>
  <si>
    <t>Square-sawn timber</t>
  </si>
  <si>
    <t>Pylväs</t>
  </si>
  <si>
    <t>Stolpe</t>
  </si>
  <si>
    <t>Pole</t>
  </si>
  <si>
    <t>Kuitu</t>
  </si>
  <si>
    <t>Slipmassaved</t>
  </si>
  <si>
    <t>Fiber</t>
  </si>
  <si>
    <t>Vaneri</t>
  </si>
  <si>
    <t>Fanér</t>
  </si>
  <si>
    <t>Plywood</t>
  </si>
  <si>
    <t>Sellu</t>
  </si>
  <si>
    <t>Sulfatmassaved</t>
  </si>
  <si>
    <t>Pulp</t>
  </si>
  <si>
    <t>Energiapuu</t>
  </si>
  <si>
    <t>Energived</t>
  </si>
  <si>
    <t>Energy wood</t>
  </si>
  <si>
    <t>Kannot</t>
  </si>
  <si>
    <t>Stubbar</t>
  </si>
  <si>
    <t>Stumps</t>
  </si>
  <si>
    <t>Hakkuutähde</t>
  </si>
  <si>
    <t>Hyggesrester</t>
  </si>
  <si>
    <t>Logging residues</t>
  </si>
  <si>
    <t>Runko</t>
  </si>
  <si>
    <t>Stam</t>
  </si>
  <si>
    <t>Trunk</t>
  </si>
  <si>
    <t>Rungon osa</t>
  </si>
  <si>
    <t>Delstam</t>
  </si>
  <si>
    <t>Trunk part</t>
  </si>
  <si>
    <t>Erikoistyvi</t>
  </si>
  <si>
    <t>Specialrotblock</t>
  </si>
  <si>
    <t>Special beam</t>
  </si>
  <si>
    <t>Joukkokäsitelty</t>
  </si>
  <si>
    <t>Flerträdshantering</t>
  </si>
  <si>
    <t>Mass processing</t>
  </si>
  <si>
    <t>Laho</t>
  </si>
  <si>
    <t>Rötskadad</t>
  </si>
  <si>
    <t>Rotten</t>
  </si>
  <si>
    <t>HarvestingStemTypeType</t>
  </si>
  <si>
    <t>Apteerauksen runkolajit, (puulaji+runkolaji(tukki/kuitu)</t>
  </si>
  <si>
    <t>Mäntytukki</t>
  </si>
  <si>
    <t>Mäntykuitu</t>
  </si>
  <si>
    <t>Tallmassaved</t>
  </si>
  <si>
    <t>Mäntyenergia</t>
  </si>
  <si>
    <t>Kuusitukki</t>
  </si>
  <si>
    <t>Kuusikuitu</t>
  </si>
  <si>
    <t>Granmassaved</t>
  </si>
  <si>
    <t>Kuusienergia</t>
  </si>
  <si>
    <t>Koivutukki</t>
  </si>
  <si>
    <t>Koivukuitu</t>
  </si>
  <si>
    <t>Björkmassaved</t>
  </si>
  <si>
    <t>Koivuenergia</t>
  </si>
  <si>
    <t>Lehtitukki</t>
  </si>
  <si>
    <t>Lehtikuitu</t>
  </si>
  <si>
    <t>Lövmassaved</t>
  </si>
  <si>
    <t>Lehtienergia</t>
  </si>
  <si>
    <t>ExtraStemTypeType</t>
  </si>
  <si>
    <t>Puutavaralajin lisärunkolajikoodit.</t>
  </si>
  <si>
    <t>Kokopuu (oksa- ja neulasmassa mukana)</t>
  </si>
  <si>
    <t>Helträd (inkluderat kvistar och barr/löv)</t>
  </si>
  <si>
    <t>Ranka (karsittua, ei oksa ja neulasmassaa mukana)</t>
  </si>
  <si>
    <t>Slana (kvistad, utan kvistar och barr/löv)</t>
  </si>
  <si>
    <t>Hake (haketettua materiaalia)</t>
  </si>
  <si>
    <t>Flis (flisat material)</t>
  </si>
  <si>
    <t>Murske (murskattua materiaalia)</t>
  </si>
  <si>
    <t>Kross (krossat material)</t>
  </si>
  <si>
    <t>Latvusmassa</t>
  </si>
  <si>
    <t>Grot</t>
  </si>
  <si>
    <t>Esimurske</t>
  </si>
  <si>
    <t>?</t>
  </si>
  <si>
    <t>Sahanpuru</t>
  </si>
  <si>
    <t>Sågspån</t>
  </si>
  <si>
    <t>Höylän (kutterin) puru</t>
  </si>
  <si>
    <t>Kutterspån (från hyvleri)</t>
  </si>
  <si>
    <t>Kuori</t>
  </si>
  <si>
    <t>Bark</t>
  </si>
  <si>
    <t>StoreyType</t>
  </si>
  <si>
    <t>Ositteen jakso.</t>
  </si>
  <si>
    <t>Vallitseva jakso</t>
  </si>
  <si>
    <t>Härskande trädskikt</t>
  </si>
  <si>
    <t>dominant storey</t>
  </si>
  <si>
    <t>Alempi jakso</t>
  </si>
  <si>
    <t>Lägre trädskikt</t>
  </si>
  <si>
    <t>lower storey</t>
  </si>
  <si>
    <t>Ylempi jakso</t>
  </si>
  <si>
    <t>Högre trädskikt</t>
  </si>
  <si>
    <t>higher storey</t>
  </si>
  <si>
    <t>Säästöpuusto</t>
  </si>
  <si>
    <t>Naturvårdsträd</t>
  </si>
  <si>
    <t>retention trees</t>
  </si>
  <si>
    <t>Kaukokartoitus</t>
  </si>
  <si>
    <t>Fjärranalys</t>
  </si>
  <si>
    <t>remote sensing</t>
  </si>
  <si>
    <t>Poistettava puusto</t>
  </si>
  <si>
    <t>Träd som avlägsnas</t>
  </si>
  <si>
    <t>Trees to be removed</t>
  </si>
  <si>
    <t>TreeClassType</t>
  </si>
  <si>
    <t>Puuluokka.</t>
  </si>
  <si>
    <t>Kehityskelvoton</t>
  </si>
  <si>
    <t>Icke utvecklingsduglig</t>
  </si>
  <si>
    <t>Normaali</t>
  </si>
  <si>
    <t>Normal</t>
  </si>
  <si>
    <t>Juurivaurioitunut</t>
  </si>
  <si>
    <t>Rotskador</t>
  </si>
  <si>
    <t>Runkovaurioitunut</t>
  </si>
  <si>
    <t>Stamskador</t>
  </si>
  <si>
    <t>Viljelytaimi</t>
  </si>
  <si>
    <t>Odlad planta</t>
  </si>
  <si>
    <t>Luonnontaimi</t>
  </si>
  <si>
    <t>Naturplanta</t>
  </si>
  <si>
    <t>Täydentävä taimi</t>
  </si>
  <si>
    <t>Kompletterande planta</t>
  </si>
  <si>
    <t>Kuollut/kelvoton viljelytaimi</t>
  </si>
  <si>
    <t>Död/icke utvecklingsduglig</t>
  </si>
  <si>
    <t>Kanto</t>
  </si>
  <si>
    <t>Stubbe</t>
  </si>
  <si>
    <t>Siemenpuu</t>
  </si>
  <si>
    <t>Fröträd</t>
  </si>
  <si>
    <t>TypeOfForestObjectType</t>
  </si>
  <si>
    <t>Tulkintayksikön tyyppi</t>
  </si>
  <si>
    <t>Hila</t>
  </si>
  <si>
    <t>Rastercell</t>
  </si>
  <si>
    <t>Mikrokuvio/puustokuvio</t>
  </si>
  <si>
    <t>Mikrofigur/beståndsfigur</t>
  </si>
  <si>
    <t>Kuvio</t>
  </si>
  <si>
    <t>Figur</t>
  </si>
  <si>
    <t>InventoryMethodType</t>
  </si>
  <si>
    <t>Maastoinventointi</t>
  </si>
  <si>
    <t>Fältinventering</t>
  </si>
  <si>
    <t>Laskettu</t>
  </si>
  <si>
    <t>Beräknad</t>
  </si>
  <si>
    <t>Tulkittu</t>
  </si>
  <si>
    <t>Tolkad</t>
  </si>
  <si>
    <t>OperationStatusType</t>
  </si>
  <si>
    <t>Työlajin toteutusvaihe / -tilanne.</t>
  </si>
  <si>
    <t>Peruttu (toimenpiteen toteutus / toteutussuunnitelma peruttu)</t>
  </si>
  <si>
    <t>Inhiberat</t>
  </si>
  <si>
    <t>Toteutus aikataulutettu alustavasti (esiketjutettu)</t>
  </si>
  <si>
    <t>Preliminärt schemalagt</t>
  </si>
  <si>
    <t>Toteutus aikataulutettu (ketjutettu)</t>
  </si>
  <si>
    <t>Schemalagt</t>
  </si>
  <si>
    <t>Alkanut (toimenpiteen toteutus alkanut)</t>
  </si>
  <si>
    <t>Påbörjat</t>
  </si>
  <si>
    <t>Päättynyt (toimenpiteen toteutus päättynyt)</t>
  </si>
  <si>
    <t>Avslutat</t>
  </si>
  <si>
    <t>MainTypeType</t>
  </si>
  <si>
    <t>Toimenpiteen päälaji: hakkuu tai metsänhoito.</t>
  </si>
  <si>
    <t>Toimenpiteen päälaji: hakkuu.</t>
  </si>
  <si>
    <t>Åtgärdens huvudslag: avverkning</t>
  </si>
  <si>
    <t>Cutting</t>
  </si>
  <si>
    <t>Toimenpiteen päälaji: metsänhoito.</t>
  </si>
  <si>
    <t>Åtgärdens huvudslag: skogsvård</t>
  </si>
  <si>
    <t>CuttingTypeType</t>
  </si>
  <si>
    <t>Toimenpiteen hakkuutapa.</t>
  </si>
  <si>
    <t>Määräaikainen lepo</t>
  </si>
  <si>
    <t>Vila under fastställd period</t>
  </si>
  <si>
    <t>Ylispuiden poisto</t>
  </si>
  <si>
    <t>Avverkning av överståndare</t>
  </si>
  <si>
    <t>Felling of hold-overs</t>
  </si>
  <si>
    <t>Ensiharvennus</t>
  </si>
  <si>
    <t>Första gallring</t>
  </si>
  <si>
    <t>First thinning</t>
  </si>
  <si>
    <t>Harvennus</t>
  </si>
  <si>
    <t>Gallring</t>
  </si>
  <si>
    <t>Thinning</t>
  </si>
  <si>
    <t>Kaistalehakkuu</t>
  </si>
  <si>
    <t>Kant- och teghuggning</t>
  </si>
  <si>
    <t>Avohakkuu</t>
  </si>
  <si>
    <t>Kalavverkning</t>
  </si>
  <si>
    <t>Verhopuuhakkuu</t>
  </si>
  <si>
    <t>Avverkning i lågskärm</t>
  </si>
  <si>
    <t>Nurse crop felling</t>
  </si>
  <si>
    <t>Suojuspuuhakkuu</t>
  </si>
  <si>
    <t>Avverkning i skärmställning</t>
  </si>
  <si>
    <t>Shelterwood felling</t>
  </si>
  <si>
    <t>Siemenpuuhakkuu</t>
  </si>
  <si>
    <t>Avverkning i fröträdsställning</t>
  </si>
  <si>
    <t>Seeding felling</t>
  </si>
  <si>
    <t>Erikoishakkuu</t>
  </si>
  <si>
    <t>Specialavverkning</t>
  </si>
  <si>
    <t>Yläharvennus</t>
  </si>
  <si>
    <t>Höggallring</t>
  </si>
  <si>
    <t>Väljennyshakkuu</t>
  </si>
  <si>
    <t>Ljushuggning</t>
  </si>
  <si>
    <t>Kunnostushakkuu</t>
  </si>
  <si>
    <t>Iståndsättande avverkning</t>
  </si>
  <si>
    <t>Poimintahakkuu</t>
  </si>
  <si>
    <t>Plockhugging</t>
  </si>
  <si>
    <t>Pienaukkohakkuu</t>
  </si>
  <si>
    <t>Luckhugging</t>
  </si>
  <si>
    <t>Energiapuuharvennus</t>
  </si>
  <si>
    <t>Maankäyttömuodon muutokseen johtava erityishakkuu. Metsänkäyttöilmoituksella esiintyvä hakkuutapa.</t>
  </si>
  <si>
    <t>Speciell avverkning på grund av ändrad markanvädning. Anmälan om anvädning av skog.</t>
  </si>
  <si>
    <t>Muu hakkuu tai toimenpide. Metsänkäyttöilmoituksella esiintyvä hakkuutapa.</t>
  </si>
  <si>
    <t>Annan avverkning eller åtgärd. Anmälan om användning av skog.</t>
  </si>
  <si>
    <t>Uudistushakkuu metsätuhoalueella.</t>
  </si>
  <si>
    <t>Förnyelseavverkning på skogsskadeområde</t>
  </si>
  <si>
    <t>Kasvatushakkuu metsätuhoalueella.</t>
  </si>
  <si>
    <t>Beståndsvårdande avverkning på skokgsskadeområde</t>
  </si>
  <si>
    <t>SilvicultureTypeType</t>
  </si>
  <si>
    <t>Toimenpiteen metsänhoito työlajit.</t>
  </si>
  <si>
    <t>Luontainen uudistaminen</t>
  </si>
  <si>
    <t>Naturlig förnyelse</t>
  </si>
  <si>
    <t>Männyn luontainen uudistaminen</t>
  </si>
  <si>
    <t>Naturlig förnyelse av tall</t>
  </si>
  <si>
    <t>Kuusen luontainen uudistaminen</t>
  </si>
  <si>
    <t>Naturlig förnyelse av gran</t>
  </si>
  <si>
    <t>Rauduskoivun luontainen uudistaminen</t>
  </si>
  <si>
    <t>Naturlig förnyelse av vårtbjörk</t>
  </si>
  <si>
    <t>Hieskoivun luontainen uudistaminen</t>
  </si>
  <si>
    <t>Naturlig förnyelse av glasbjörk</t>
  </si>
  <si>
    <t>Haavan luontainen uudistaminen</t>
  </si>
  <si>
    <t>Naturlig förnyelse av asp</t>
  </si>
  <si>
    <t>Harmaalepän luontainen uudistaminen</t>
  </si>
  <si>
    <t>Naturlig förnyelse av gråal</t>
  </si>
  <si>
    <t>Tervalepän luontainen uudistaminen</t>
  </si>
  <si>
    <t>Naturlig förnyelse av klibbal</t>
  </si>
  <si>
    <t>Muun havupuun luontainen uudistaminen</t>
  </si>
  <si>
    <t>Naturlig förnyelse av övriga barrträd</t>
  </si>
  <si>
    <t>Muun lehtipuun luontainen uudistaminen</t>
  </si>
  <si>
    <t>Naturlig förnyelse av övriga lövträd</t>
  </si>
  <si>
    <t>Douglaskuusen luontainen uudistaminen</t>
  </si>
  <si>
    <t>Naturlig förnyelse av douglasgran</t>
  </si>
  <si>
    <t>Katajan luontainen uudistaminen</t>
  </si>
  <si>
    <t>Naturlig förnyelse av en</t>
  </si>
  <si>
    <t>Kontortamännyn luontainen uudistaminen</t>
  </si>
  <si>
    <t>Naturlig förnyelse av contortatall</t>
  </si>
  <si>
    <t>Kynäjalavan luontainen uudistaminen</t>
  </si>
  <si>
    <t>Naturlig förnyelse av vresalm</t>
  </si>
  <si>
    <t>Lehtikuusen luontainen uudistaminen</t>
  </si>
  <si>
    <t>Naturlig förnyelse av lärkträd</t>
  </si>
  <si>
    <t>Metsälehmuksen luontainen uudistaminen</t>
  </si>
  <si>
    <t>Naturlig förnyelse av skogslind</t>
  </si>
  <si>
    <t>Mustakuusen luontainen uudistaminen</t>
  </si>
  <si>
    <t>Naturlig förnyelse av svartgran</t>
  </si>
  <si>
    <t>Pajun luontainen uudistaminen</t>
  </si>
  <si>
    <t>Naturlig förnyelse av vide</t>
  </si>
  <si>
    <t>Pihlajan luontainen uudistaminen</t>
  </si>
  <si>
    <t>Naturlig förnyelse av rönn</t>
  </si>
  <si>
    <t>Pihdan luontainen uudistaminen</t>
  </si>
  <si>
    <t>Naturlig förnyelse av pichtagran</t>
  </si>
  <si>
    <t>Naturlig förnyelse av sälg</t>
  </si>
  <si>
    <t>Saarnen luontainen uudistaminen</t>
  </si>
  <si>
    <t>Naturlig förnyelse av ask</t>
  </si>
  <si>
    <t>Sembramännyn luontainen uudistaminen</t>
  </si>
  <si>
    <t>Naturlig förnyelse av cembratall</t>
  </si>
  <si>
    <t>Serbiankuusen luontainen uudistaminen</t>
  </si>
  <si>
    <t>Naturlig förnyelse av omorikagran</t>
  </si>
  <si>
    <t>Tammen luontainen uudistaminen</t>
  </si>
  <si>
    <t>Naturlig förnyelse av ek</t>
  </si>
  <si>
    <t>Tuomen luontainen uudistaminen</t>
  </si>
  <si>
    <t>Naturlig förnyelse av hägg</t>
  </si>
  <si>
    <t>Vaahteran luontainen uudistaminen</t>
  </si>
  <si>
    <t>Naturlig förnyelse av lönn</t>
  </si>
  <si>
    <t>Visakoivun luontainen uudistaminen</t>
  </si>
  <si>
    <t>Naturlig förnyelse av masurbjörk</t>
  </si>
  <si>
    <t>Vuorijalavan luontainen uudistaminen</t>
  </si>
  <si>
    <t>Naturlig förnyelse av skogsalm</t>
  </si>
  <si>
    <t>Kylvö</t>
  </si>
  <si>
    <t>Sådd</t>
  </si>
  <si>
    <t>Männyn kylvö</t>
  </si>
  <si>
    <t>Sådd av tall</t>
  </si>
  <si>
    <t>Kuusen kylvö</t>
  </si>
  <si>
    <t>Sådd av gran</t>
  </si>
  <si>
    <t>Rauduskoivun kylvö</t>
  </si>
  <si>
    <t>Sådd av vårtbjörk</t>
  </si>
  <si>
    <t>Hieskoivun kylvö</t>
  </si>
  <si>
    <t>Sådd av glasbjörk</t>
  </si>
  <si>
    <t>Haavan kylvö</t>
  </si>
  <si>
    <t>Sådd av asp</t>
  </si>
  <si>
    <t>Harmaalepän kylvö</t>
  </si>
  <si>
    <t>Sådd av gråal</t>
  </si>
  <si>
    <t>Tervalepän kylvö</t>
  </si>
  <si>
    <t>Sådd av klibbal</t>
  </si>
  <si>
    <t>Muun havupuun kylvö</t>
  </si>
  <si>
    <t>Sådd av övriga barrträd</t>
  </si>
  <si>
    <t>Muun lehtipuun kylvö</t>
  </si>
  <si>
    <t>Sådd av övriga lövträd</t>
  </si>
  <si>
    <t>Douglaskuusen kylvö</t>
  </si>
  <si>
    <t>Sådd av douglasgran</t>
  </si>
  <si>
    <t>Katajan kylvö</t>
  </si>
  <si>
    <t>Sådd av en</t>
  </si>
  <si>
    <t>Kontortamännyn kylvö</t>
  </si>
  <si>
    <t>Sådd av contortatall</t>
  </si>
  <si>
    <t>Kynäjalavan kylvö</t>
  </si>
  <si>
    <t>Sådd av vresalm</t>
  </si>
  <si>
    <t>Lehtikuusen kylvö</t>
  </si>
  <si>
    <t>Sådd av lärkträd</t>
  </si>
  <si>
    <t>Metsälehmuksen kylvö</t>
  </si>
  <si>
    <t>Sådd av skogslind</t>
  </si>
  <si>
    <t>Mustakuusen kylvö</t>
  </si>
  <si>
    <t>Sådd av svartgran</t>
  </si>
  <si>
    <t>Pajun kylvö</t>
  </si>
  <si>
    <t>Sådd av vide</t>
  </si>
  <si>
    <t>Pihlajan kylvö</t>
  </si>
  <si>
    <t>Sådd av rönn</t>
  </si>
  <si>
    <t>Pihdan kylvö</t>
  </si>
  <si>
    <t>Sådd av pichtagran</t>
  </si>
  <si>
    <t>Raidan kylvö</t>
  </si>
  <si>
    <t>Sådd av sälg</t>
  </si>
  <si>
    <t>Saarnen kylvö</t>
  </si>
  <si>
    <t>Sådd av ask</t>
  </si>
  <si>
    <t>Sembramännyn kylvö</t>
  </si>
  <si>
    <t>Sådd av cembratall</t>
  </si>
  <si>
    <t>Serbiankuusen kylvö</t>
  </si>
  <si>
    <t>Sådd av omorikagran</t>
  </si>
  <si>
    <t>Tammen kylvö</t>
  </si>
  <si>
    <t>Sådd av ek</t>
  </si>
  <si>
    <t>Tuomen kylvö</t>
  </si>
  <si>
    <t>Sådd av hägg</t>
  </si>
  <si>
    <t>Vaahteran kylvö</t>
  </si>
  <si>
    <t>Sådd av lönn</t>
  </si>
  <si>
    <t>Visakoivun kylvö</t>
  </si>
  <si>
    <t>Sådd av masurbjörk</t>
  </si>
  <si>
    <t>Vuorijalavan kylvö</t>
  </si>
  <si>
    <t>Sådd av skogsalm</t>
  </si>
  <si>
    <t>Istutus</t>
  </si>
  <si>
    <t>Plantering</t>
  </si>
  <si>
    <t>Männyn istutus</t>
  </si>
  <si>
    <t>Plantering av tall</t>
  </si>
  <si>
    <t>Kuusen istutus</t>
  </si>
  <si>
    <t>Plantering av gran</t>
  </si>
  <si>
    <t>Rauduskoivun istutus</t>
  </si>
  <si>
    <t>Plantering av vårtbjörk</t>
  </si>
  <si>
    <t>Hieskoivun istutus</t>
  </si>
  <si>
    <t>Plantering av glasbjörk</t>
  </si>
  <si>
    <t>Haavan istutus</t>
  </si>
  <si>
    <t>Plantering av asp</t>
  </si>
  <si>
    <t>Harmaalepän istutus</t>
  </si>
  <si>
    <t>Plantering av gråal</t>
  </si>
  <si>
    <t>Tervalepän istutus</t>
  </si>
  <si>
    <t>Plantering av klibbal</t>
  </si>
  <si>
    <t>Muun havupuun istutus</t>
  </si>
  <si>
    <t>Plantering av övriga barrträd</t>
  </si>
  <si>
    <t>Muun lehtipuun istutus</t>
  </si>
  <si>
    <t>Plantering av övriga lövträd</t>
  </si>
  <si>
    <t>Douglaskuusen istutus</t>
  </si>
  <si>
    <t>Plantering av douglasgran</t>
  </si>
  <si>
    <t>Katajan istutus</t>
  </si>
  <si>
    <t>Plantering av en</t>
  </si>
  <si>
    <t>Kontortamännyn istutus</t>
  </si>
  <si>
    <t>Plantering av contortatall</t>
  </si>
  <si>
    <t>Kynäjalavan istutus</t>
  </si>
  <si>
    <t>Plantering av vresalm</t>
  </si>
  <si>
    <t>Lehtikuusen istutus</t>
  </si>
  <si>
    <t>Plantering av lärkträd</t>
  </si>
  <si>
    <t>Metsälehmuksen istutus</t>
  </si>
  <si>
    <t>Plantering av skogslind</t>
  </si>
  <si>
    <t>Mustakuusen istutus</t>
  </si>
  <si>
    <t>Plantering av svartgran</t>
  </si>
  <si>
    <t>Pajun istutus</t>
  </si>
  <si>
    <t>Plantering av vide</t>
  </si>
  <si>
    <t>Pihlajan istutus</t>
  </si>
  <si>
    <t>Plantering av rönn</t>
  </si>
  <si>
    <t>Pihdan istutus</t>
  </si>
  <si>
    <t>Plantering av pichtagran</t>
  </si>
  <si>
    <t>Raidan istutus</t>
  </si>
  <si>
    <t>Plantering av sälg</t>
  </si>
  <si>
    <t>Saarnen istutus</t>
  </si>
  <si>
    <t>Plantering av ask</t>
  </si>
  <si>
    <t>Sembramännyn istutus</t>
  </si>
  <si>
    <t>Plantering av cembratall</t>
  </si>
  <si>
    <t>Serbiankuusen istutus</t>
  </si>
  <si>
    <t>Plantering av omorikagran</t>
  </si>
  <si>
    <t>Tammen istutus</t>
  </si>
  <si>
    <t>Plantering av ek</t>
  </si>
  <si>
    <t>Tuomen istutus</t>
  </si>
  <si>
    <t>Plantering av hägg</t>
  </si>
  <si>
    <t>Vaahteran istutus</t>
  </si>
  <si>
    <t>Plantering av lönn</t>
  </si>
  <si>
    <t>Visakoivun istutus</t>
  </si>
  <si>
    <t>Plantering av masurbjörk</t>
  </si>
  <si>
    <t>Vuorijalavan istutus</t>
  </si>
  <si>
    <t>Plantering av skogsalm</t>
  </si>
  <si>
    <t>Raivaus</t>
  </si>
  <si>
    <t>Hyggesrensning</t>
  </si>
  <si>
    <t>Mekaaninen raivaus</t>
  </si>
  <si>
    <t>Mekanisk hyggesrensning</t>
  </si>
  <si>
    <t>Mekaanis-kemiallinen raivaus</t>
  </si>
  <si>
    <t>Mekanisk-kemisk hyggesrensning</t>
  </si>
  <si>
    <t>Haavan vesottumisen ennakkotorjunta</t>
  </si>
  <si>
    <t>Förhandsbekämpning av asp</t>
  </si>
  <si>
    <t>Ennakkoraivaus</t>
  </si>
  <si>
    <t>Hyggesrensning före avverkning</t>
  </si>
  <si>
    <t>Maanpinnan käsittely</t>
  </si>
  <si>
    <t>Laikutus</t>
  </si>
  <si>
    <t>Fläckupptagning</t>
  </si>
  <si>
    <t>Kaivurilaikutus</t>
  </si>
  <si>
    <t>Fläckupptagning med grävmaskin</t>
  </si>
  <si>
    <t>Yksittäisten kuokkalaikkujen tekeminen</t>
  </si>
  <si>
    <t>Upptagning av enstaka fläckar</t>
  </si>
  <si>
    <t>Mätästys</t>
  </si>
  <si>
    <t>Högläggning</t>
  </si>
  <si>
    <t>Kääntömätästys</t>
  </si>
  <si>
    <t>Vändhögläggning</t>
  </si>
  <si>
    <t>Naveromätästys</t>
  </si>
  <si>
    <t>Högläggning med fåror</t>
  </si>
  <si>
    <t>Laikkumätästys</t>
  </si>
  <si>
    <t>Fläckhögläggning</t>
  </si>
  <si>
    <t>Äestys</t>
  </si>
  <si>
    <t>Harvning</t>
  </si>
  <si>
    <t>Ristiinäestys</t>
  </si>
  <si>
    <t>Korsharvning</t>
  </si>
  <si>
    <t>Säätöauraus</t>
  </si>
  <si>
    <t>Anpassad plogning</t>
  </si>
  <si>
    <t>Ojitusmätästys</t>
  </si>
  <si>
    <t>Dikningshögläggning</t>
  </si>
  <si>
    <t>Pellon muokkaus</t>
  </si>
  <si>
    <t>Åkerbearbetning</t>
  </si>
  <si>
    <t>Männyn täydennysistutus</t>
  </si>
  <si>
    <t>Hjälpplantering med tall</t>
  </si>
  <si>
    <t>Kuusen täydennysistutus</t>
  </si>
  <si>
    <t>Hjälpplantering med gran</t>
  </si>
  <si>
    <t>Rauduskoivun täydennysistutus</t>
  </si>
  <si>
    <t>Hjälpplantering med vårtbjörk</t>
  </si>
  <si>
    <t>Hieskoivun täydennysistutus</t>
  </si>
  <si>
    <t>Hjälpplantering med glasbjörk</t>
  </si>
  <si>
    <t>Haavan täydennysistutus</t>
  </si>
  <si>
    <t>Hjälpplantering med asp</t>
  </si>
  <si>
    <t>Harmaalepän täydennysistutus</t>
  </si>
  <si>
    <t>Hjälpplantering med gråal</t>
  </si>
  <si>
    <t>Tervalepän täydennysistutus</t>
  </si>
  <si>
    <t>Hjälpplantering med klibbal</t>
  </si>
  <si>
    <t>Muun havupuun täydennysistutus</t>
  </si>
  <si>
    <t>Hjälpplantering med övriga barrträd</t>
  </si>
  <si>
    <t>Muun lehtipuun täydennysistutus</t>
  </si>
  <si>
    <t>Hjälpplantering med övriga lövträd</t>
  </si>
  <si>
    <t>Douglaskuusen täydennysistutus</t>
  </si>
  <si>
    <t>Hjälpplantering med douglasgran</t>
  </si>
  <si>
    <t>Katajan täydennysistutus</t>
  </si>
  <si>
    <t>Hjälpplantering med en</t>
  </si>
  <si>
    <t>Kontortamännyn täydennysistutus</t>
  </si>
  <si>
    <t>Hjälpplantering med contortatall</t>
  </si>
  <si>
    <t>Kynäjalavan täydennysistutus</t>
  </si>
  <si>
    <t>Hjälpplantering med vresalm</t>
  </si>
  <si>
    <t>Lehtikuusen täydennysistutus</t>
  </si>
  <si>
    <t>Hjälpplantering med lärkträd</t>
  </si>
  <si>
    <t>Metsälehmuksen täydennysistutus</t>
  </si>
  <si>
    <t>Hjälpplantering med skogslind</t>
  </si>
  <si>
    <t>Mustakuusen täydennysistutus</t>
  </si>
  <si>
    <t>Hjälpplantering med svartgran</t>
  </si>
  <si>
    <t>Pajun täydennysistutus</t>
  </si>
  <si>
    <t>Hjälpplantering med vide</t>
  </si>
  <si>
    <t>Pihlajan täydennysistutus</t>
  </si>
  <si>
    <t>Hjälpplantering med rönn</t>
  </si>
  <si>
    <t>Pihdan täydennysistutus</t>
  </si>
  <si>
    <t>Hjälpplantering med pichtagran</t>
  </si>
  <si>
    <t>Raidan täydennysistutus</t>
  </si>
  <si>
    <t>Hjälpplantering med sälg</t>
  </si>
  <si>
    <t>Saarnen täydennysistutus</t>
  </si>
  <si>
    <t>Hjälpplantering med ask</t>
  </si>
  <si>
    <t>Sembramännyn täydennysistutus</t>
  </si>
  <si>
    <t>Hjälpplantering med cembratall</t>
  </si>
  <si>
    <t>Serbiankuusen täydennysistutus</t>
  </si>
  <si>
    <t>Hjälpplantering med omorikagran</t>
  </si>
  <si>
    <t>Tammen täydennysistutus</t>
  </si>
  <si>
    <t>Hjälpplantering med ek</t>
  </si>
  <si>
    <t>Tuomen täydennysistutus</t>
  </si>
  <si>
    <t>Hjälpplantering med hägg</t>
  </si>
  <si>
    <t>Vaahteran täydennysistutus</t>
  </si>
  <si>
    <t>Hjälpplantering med lönn</t>
  </si>
  <si>
    <t>Visakoivun täydennysistutus</t>
  </si>
  <si>
    <t>Hjälpplantering med masurbjörk</t>
  </si>
  <si>
    <t>Vuorijalavan täydennysistutus</t>
  </si>
  <si>
    <t>Hjälpplantering med skogsalm</t>
  </si>
  <si>
    <t>Täydennyskylvö</t>
  </si>
  <si>
    <t>Hjälpsådd</t>
  </si>
  <si>
    <t>Mekaaninen heinäntorjunta</t>
  </si>
  <si>
    <t>Mekanisk gräsbekämpning</t>
  </si>
  <si>
    <t>Kemiallinen heinäntorjunta</t>
  </si>
  <si>
    <t>Kemisk gräsbekämpning</t>
  </si>
  <si>
    <t>Mekaaninen perkaus</t>
  </si>
  <si>
    <t>Första röjning</t>
  </si>
  <si>
    <t>Kemiallinen perkaus</t>
  </si>
  <si>
    <t>Kemisk slybekämpning</t>
  </si>
  <si>
    <t>Mekaanis-kemiallinen perkaus</t>
  </si>
  <si>
    <t>Mekanisk-kemisk slybekämpning</t>
  </si>
  <si>
    <t>Reikäperkaus</t>
  </si>
  <si>
    <t>Brunnsröjning</t>
  </si>
  <si>
    <t>Taimikonhoito ja -kunnostus</t>
  </si>
  <si>
    <t>SV Taimikonhoito ja -kunnostus</t>
  </si>
  <si>
    <t>Kylvötuppaiden harvennus</t>
  </si>
  <si>
    <t>Utglesning av såddruggar</t>
  </si>
  <si>
    <t>Taimikonhoito</t>
  </si>
  <si>
    <t>Plantskogsvård</t>
  </si>
  <si>
    <t>Taimikon varhaishoito</t>
  </si>
  <si>
    <t>Nuoren metsän hoito</t>
  </si>
  <si>
    <t>Iståndsättning av ung skog</t>
  </si>
  <si>
    <t>Pienpuuston hoito</t>
  </si>
  <si>
    <t>Skötsel av underväxt</t>
  </si>
  <si>
    <t>Taimikonharvennus</t>
  </si>
  <si>
    <t>Plantskogsgallring</t>
  </si>
  <si>
    <t>Kasvatuslannoitus</t>
  </si>
  <si>
    <t>Gödsling</t>
  </si>
  <si>
    <t>Terveyslannoitus</t>
  </si>
  <si>
    <t>Vitaliseringsgödsling</t>
  </si>
  <si>
    <t>Uudisojitus</t>
  </si>
  <si>
    <t>Kunnostusojitus</t>
  </si>
  <si>
    <t>Iståndsättningsdikning</t>
  </si>
  <si>
    <t>Hakkuutähteiden korjuu</t>
  </si>
  <si>
    <t>SV Hakkuutähteiden korjuu</t>
  </si>
  <si>
    <t>Kantojen korjuu</t>
  </si>
  <si>
    <t>Stubbrytning</t>
  </si>
  <si>
    <t>Kulotus</t>
  </si>
  <si>
    <t>Hyggesbränning</t>
  </si>
  <si>
    <t>Pystykarsinta</t>
  </si>
  <si>
    <t>Stamkvistning</t>
  </si>
  <si>
    <t>Käsittely hirvikarkotteella</t>
  </si>
  <si>
    <t>Behandling med avskräckningsmedel för älg</t>
  </si>
  <si>
    <t>Juurikäävän torjunta</t>
  </si>
  <si>
    <t>Bekämpning av rotröta</t>
  </si>
  <si>
    <t>Ojien tukkiminen</t>
  </si>
  <si>
    <t>Uppdämning av diken</t>
  </si>
  <si>
    <t>ProposalTypeType</t>
  </si>
  <si>
    <t>Toimenpide-ehdotuksen tyyppi.</t>
  </si>
  <si>
    <t>Simuloitu</t>
  </si>
  <si>
    <t>Simulerat</t>
  </si>
  <si>
    <t>Maastoehdotus</t>
  </si>
  <si>
    <t>Terrängförslag</t>
  </si>
  <si>
    <t>OperationUrgencyType</t>
  </si>
  <si>
    <t>Toimenpiteen kiireellisyys.</t>
  </si>
  <si>
    <t>Kiireellinen</t>
  </si>
  <si>
    <t>Brådskande</t>
  </si>
  <si>
    <t>1-5 vuotta metsäsuunnitelman valmistumisesta</t>
  </si>
  <si>
    <t>1-5 år sedan planen gjorts</t>
  </si>
  <si>
    <t>6-10 vuotta metsäsuunnitelman valmistumisesta</t>
  </si>
  <si>
    <t>6-10 år sedan planen gjorts</t>
  </si>
  <si>
    <t>11-15 vuotta metsäsuunnitelman valmistumisesta</t>
  </si>
  <si>
    <t>11-15 år sedan planen gjorts</t>
  </si>
  <si>
    <t>16-20 vuotta metsäsuunnitelman valmistumisesta</t>
  </si>
  <si>
    <t>16-20 år sedan planen gjorts</t>
  </si>
  <si>
    <t>Jätetään lepoon, ei käsitellä talouskaudella</t>
  </si>
  <si>
    <t>Voidaan käsitellä talouskaudella</t>
  </si>
  <si>
    <t>Voidaan käsitellä talouskauden lopulla</t>
  </si>
  <si>
    <t>CuttingDirectingType</t>
  </si>
  <si>
    <t>Hakkuun ohjaustiedot.</t>
  </si>
  <si>
    <t>Alaharvennus</t>
  </si>
  <si>
    <t>Låggallring</t>
  </si>
  <si>
    <t>Suositaan mäntyä</t>
  </si>
  <si>
    <t>Tall gynnas</t>
  </si>
  <si>
    <t>Suositaan kuusta</t>
  </si>
  <si>
    <t>Gran gynnas</t>
  </si>
  <si>
    <t>Suositaan koivua</t>
  </si>
  <si>
    <t>Björk gynnas</t>
  </si>
  <si>
    <t>Poistetaan kaikista läpimittaluokista</t>
  </si>
  <si>
    <t>Träd avlägsnas i alla diameterklasser</t>
  </si>
  <si>
    <t>CuttingExtraQualifierType</t>
  </si>
  <si>
    <t>Hakkuun lisämääreet.</t>
  </si>
  <si>
    <t>Alikasvos säästetään</t>
  </si>
  <si>
    <t>Underväxten sparas</t>
  </si>
  <si>
    <t>Haapoja jätetään</t>
  </si>
  <si>
    <t>Aspar sparas</t>
  </si>
  <si>
    <t>Havupuita jätetään</t>
  </si>
  <si>
    <t>Barrträd sparas</t>
  </si>
  <si>
    <t>Jaloja lehtipuita säästetään</t>
  </si>
  <si>
    <t>Ädla lövträd sparas</t>
  </si>
  <si>
    <t>Säästöpuita jätetään</t>
  </si>
  <si>
    <t>Sparträd lämnas</t>
  </si>
  <si>
    <t>Kaikkia puulajeja siemenpuiksi</t>
  </si>
  <si>
    <t>Alla trädslag som fröträd</t>
  </si>
  <si>
    <t>Kolopuut säästetään</t>
  </si>
  <si>
    <t>Hålträd sparas</t>
  </si>
  <si>
    <t>Lahot puut tyvetään pystyyn</t>
  </si>
  <si>
    <t>Rötskadade träd lämnas som högstubbar</t>
  </si>
  <si>
    <t>Lahot puut jätetään pystyyn</t>
  </si>
  <si>
    <t>Rötskadade träd lämnas stående</t>
  </si>
  <si>
    <t>Lehtipuita jätetään</t>
  </si>
  <si>
    <t>Lövträd lämnas</t>
  </si>
  <si>
    <t>Lehtipuita jätetään verhopuiksi</t>
  </si>
  <si>
    <t>Lövträd lämnas som lågskärm</t>
  </si>
  <si>
    <t>Maisemapuita jätetään</t>
  </si>
  <si>
    <t>Landskapsträd lämnas</t>
  </si>
  <si>
    <t>Puuryhmiä jätetään</t>
  </si>
  <si>
    <t>Trädgrupper lämnas</t>
  </si>
  <si>
    <t>Reunapuita jätetään</t>
  </si>
  <si>
    <t>Kantträd lämnas</t>
  </si>
  <si>
    <t>Siemenpuita jätetään</t>
  </si>
  <si>
    <t>Fröträd lämnas</t>
  </si>
  <si>
    <t>Siemenpuut jätetään ryhmiin</t>
  </si>
  <si>
    <t>Fröträd lämnas gruppvis</t>
  </si>
  <si>
    <t>Puronvarteen suojavyöhyke</t>
  </si>
  <si>
    <t>Skyddszon lämnas vid bäck</t>
  </si>
  <si>
    <t>Rantavyöhykettä ei käsitellä</t>
  </si>
  <si>
    <t>Strandzonen lämnas orörd</t>
  </si>
  <si>
    <t>Rantavyöhykkeen raivaus</t>
  </si>
  <si>
    <t>Strandzonen röjs</t>
  </si>
  <si>
    <t>Jäävät puut on merkitty</t>
  </si>
  <si>
    <t>Kvarblivande träd märkta</t>
  </si>
  <si>
    <t>Poistettavat puut on merkitty</t>
  </si>
  <si>
    <t>Träd som avlägsnas märkta</t>
  </si>
  <si>
    <t>Ylispuiden poisto kahdessa vaiheessa</t>
  </si>
  <si>
    <t>Överståndarna avlägsnas i två skeden</t>
  </si>
  <si>
    <t>Verhopuuston poisto kahdessa vaiheessa</t>
  </si>
  <si>
    <t>Lågskärm avlägsnas i två skeden</t>
  </si>
  <si>
    <t>Hakataan vaiheittain</t>
  </si>
  <si>
    <t>Avverkas i omgångar</t>
  </si>
  <si>
    <t>Laatuharvennus</t>
  </si>
  <si>
    <t>Kvalitetsgallring</t>
  </si>
  <si>
    <t>Puustoryhmien harvennus</t>
  </si>
  <si>
    <t>Gallring av trädgrupper</t>
  </si>
  <si>
    <t>Rakennettavan alueen valmistava hakkuu</t>
  </si>
  <si>
    <t>Förberedande avverkning för område som bebyggs</t>
  </si>
  <si>
    <t>Sairaat puut poistetaan</t>
  </si>
  <si>
    <t>Sjuka träd avlägsnas</t>
  </si>
  <si>
    <t>Lehtipuiden kantokäsittely</t>
  </si>
  <si>
    <t>Stubbehandling av lövträd</t>
  </si>
  <si>
    <t>Energiapuuhun sisältyy myös kuitupuuta</t>
  </si>
  <si>
    <t>Massaved ingår i energivirket</t>
  </si>
  <si>
    <t>Kemera-rahoituskelpoinen</t>
  </si>
  <si>
    <t>Finansieringsduglig enligt finansieringslagen</t>
  </si>
  <si>
    <t>Kemera-rahoituskelpoinen osalla kuvioita</t>
  </si>
  <si>
    <t>Finansieringsduglig (FinL) på en del av figuren</t>
  </si>
  <si>
    <t>Energiapuuta korjattavissa</t>
  </si>
  <si>
    <t>Energivirke kan avverkas</t>
  </si>
  <si>
    <t>Hakkuu ojalinjahakkuun yhteydessä</t>
  </si>
  <si>
    <t>Avverkning i samband med avverkning av dikeslinjer</t>
  </si>
  <si>
    <t>Avverkning av dikeslinjer</t>
  </si>
  <si>
    <t>Ojien perkaus hakkuun jälkeen</t>
  </si>
  <si>
    <t>Dikesrensning efter avverkning</t>
  </si>
  <si>
    <t>Ojitettava ennen uudistushakkuuta</t>
  </si>
  <si>
    <t>Dikas före förnyelse</t>
  </si>
  <si>
    <t>Kuviolla leimikko, leimattu puusto mukana laskelmissa</t>
  </si>
  <si>
    <t>Stämpling på figuren, stämplat bestånd med i kalkylen</t>
  </si>
  <si>
    <t>Maaston kaltevuus vaikeuttaa korjuuta</t>
  </si>
  <si>
    <t>Markens lutning försvårar drivningen</t>
  </si>
  <si>
    <t>Kivisyys vaikeuttaa korjuuta</t>
  </si>
  <si>
    <t>Stenighet försvårar drivningen</t>
  </si>
  <si>
    <t>Specialvirke</t>
  </si>
  <si>
    <t>Asptimmerträd</t>
  </si>
  <si>
    <t>Timmerträd av god kvalitet</t>
  </si>
  <si>
    <t>Lärktimmerträd</t>
  </si>
  <si>
    <t>Altimmerträd</t>
  </si>
  <si>
    <t>Träd med masurknölar</t>
  </si>
  <si>
    <t>Snickerivirke</t>
  </si>
  <si>
    <t>Stolpträd</t>
  </si>
  <si>
    <t>Virke för instrument</t>
  </si>
  <si>
    <t>Rotblock för svarvning</t>
  </si>
  <si>
    <t>Träd för båtbyggnad</t>
  </si>
  <si>
    <t>Maan käyttömuodon muutos</t>
  </si>
  <si>
    <t>Voidaan käsitellä joukkokäsittelykouralla</t>
  </si>
  <si>
    <t>SilvicultureExtraQualifierType</t>
  </si>
  <si>
    <t>Metsänhoitotyön lisämääre</t>
  </si>
  <si>
    <t>Lövträd sparas</t>
  </si>
  <si>
    <t>Taimiryhmät säästetään</t>
  </si>
  <si>
    <t>Plantgrupper sparas</t>
  </si>
  <si>
    <t>Uudistamistyöt kesken</t>
  </si>
  <si>
    <t>Förnyelsearbetena ej slutförda</t>
  </si>
  <si>
    <t>Plantbeståndet bör granskas</t>
  </si>
  <si>
    <t>Energivirke kan tas tillvara</t>
  </si>
  <si>
    <t>Kuviolla ojitussuunnitelma</t>
  </si>
  <si>
    <t>Figuren ingår i dikningsplan</t>
  </si>
  <si>
    <t>Maaston kaltevuus vaikeuttaa töitä</t>
  </si>
  <si>
    <t>Markens lutning försvårar åtgärderna</t>
  </si>
  <si>
    <t>Kivisyys vaikeuttaa töitä</t>
  </si>
  <si>
    <t>Stenighet försvårar åtgärderna</t>
  </si>
  <si>
    <t>Osalla kuviota</t>
  </si>
  <si>
    <t>På en del av figuren</t>
  </si>
  <si>
    <t>Kuvion eteläosassa</t>
  </si>
  <si>
    <t>I södra delen av figuren</t>
  </si>
  <si>
    <t>Kuvion itäosassa</t>
  </si>
  <si>
    <t>I östra delen av figuren</t>
  </si>
  <si>
    <t>Kuvion länsiosassa</t>
  </si>
  <si>
    <t>I västra delen av figuren</t>
  </si>
  <si>
    <t>Kuvion pohjoisosassa</t>
  </si>
  <si>
    <t>I norra delen av figuren</t>
  </si>
  <si>
    <t>CommonOperationExtraQualifierType</t>
  </si>
  <si>
    <t>Yleiset toimenpiteen lisämääreet.</t>
  </si>
  <si>
    <t>Manuaalinen</t>
  </si>
  <si>
    <t>Manuellt</t>
  </si>
  <si>
    <t>Koneellinen</t>
  </si>
  <si>
    <t>Maskinellt</t>
  </si>
  <si>
    <t>Suomen luontaiseen lajistoon kuuluvien puiden taimien istuttaminen ja siementen kylväminen</t>
  </si>
  <si>
    <t>Plantering och sådd med arter som hör till Finlands naturliga flora</t>
  </si>
  <si>
    <t>Puutavaran kuljettaminen</t>
  </si>
  <si>
    <t>Transport av virke</t>
  </si>
  <si>
    <t>Puron uoman ylittäminen</t>
  </si>
  <si>
    <t>Körning över bäckfåra</t>
  </si>
  <si>
    <t>DeadTreeTypeType</t>
  </si>
  <si>
    <t>Kuolleen puun laatu.</t>
  </si>
  <si>
    <t>Kelo</t>
  </si>
  <si>
    <t>Torrfura</t>
  </si>
  <si>
    <t>Lahonnut pystypuu</t>
  </si>
  <si>
    <t>Murket stående träd</t>
  </si>
  <si>
    <t>Lahonnut maapuu</t>
  </si>
  <si>
    <t>Murken låga</t>
  </si>
  <si>
    <t>Palanut puu</t>
  </si>
  <si>
    <t>Brunnen ved</t>
  </si>
  <si>
    <t>Rakennuskelo</t>
  </si>
  <si>
    <t>Torrfura som lämpar sig för byggnation</t>
  </si>
  <si>
    <t>Tuore kuollut pystypuu</t>
  </si>
  <si>
    <t>Nyligen dött stående träd</t>
  </si>
  <si>
    <t>Tuore kuollut maapuu</t>
  </si>
  <si>
    <t>Nyligen dött omkullfallet träd</t>
  </si>
  <si>
    <t>FeatureTypeType</t>
  </si>
  <si>
    <t>Erityispiirteen tyyppi.</t>
  </si>
  <si>
    <t>Metsälain tärkeä elinympäristö</t>
  </si>
  <si>
    <t>Särskilt viktig livsmiljö enligt skogslagen</t>
  </si>
  <si>
    <t>Luontokohde</t>
  </si>
  <si>
    <t>Naturobjekt</t>
  </si>
  <si>
    <t>Arvokas elinympäristö, esim. avainbiotooppi</t>
  </si>
  <si>
    <t>Värdefull livsmiljö, ex. Nyckelbiotop</t>
  </si>
  <si>
    <t>Kulttuuri- tai muinaismuistokohde</t>
  </si>
  <si>
    <t>Kulturminnesobjekt eller fornminnesobjekt</t>
  </si>
  <si>
    <t>Luonnonsuojelulain luontotyyppi</t>
  </si>
  <si>
    <t>Naturtyp enligt naturskyddslagen</t>
  </si>
  <si>
    <t>Muu kohde</t>
  </si>
  <si>
    <t>Annat objekt</t>
  </si>
  <si>
    <t>FeatureAdditionalCodeType</t>
  </si>
  <si>
    <t>Erityispiirteen lisämääre.</t>
  </si>
  <si>
    <t>Rakentamiseen varattu alue</t>
  </si>
  <si>
    <t>Område reserverat för byggnader</t>
  </si>
  <si>
    <t>Maisematyölupa vaaditaan</t>
  </si>
  <si>
    <t>Tillstånd för miljöåtgärder krävs</t>
  </si>
  <si>
    <t>Suojelumääräys</t>
  </si>
  <si>
    <t>Skyddsbestämmelse</t>
  </si>
  <si>
    <t>Muu kaavamääräys</t>
  </si>
  <si>
    <t>Annan planebestämmelse</t>
  </si>
  <si>
    <t>Skydd av bergsområde</t>
  </si>
  <si>
    <t>Utveckling av national- eller naturpark</t>
  </si>
  <si>
    <t>Skydd av kulturmiljöer</t>
  </si>
  <si>
    <t>Skydd av mindre vattendrag</t>
  </si>
  <si>
    <t>Skydd av gammal skog</t>
  </si>
  <si>
    <t>Erämaa-alueet</t>
  </si>
  <si>
    <t>Erityiset suojelualueet</t>
  </si>
  <si>
    <t>Luontotyyppipäätökset</t>
  </si>
  <si>
    <t>Metsähallituksen suojelualueet</t>
  </si>
  <si>
    <t>Mikkelinsaarten saariryhmän suojelu</t>
  </si>
  <si>
    <t>Yksityinen suojelu</t>
  </si>
  <si>
    <t>Privat fredning</t>
  </si>
  <si>
    <t>Turvekerros 0 - 30 cm</t>
  </si>
  <si>
    <t>Torvlager 0 - 30 cm</t>
  </si>
  <si>
    <t>Turvekerros 30 - 80 cm</t>
  </si>
  <si>
    <t>Torvlager 30 - 80 cm</t>
  </si>
  <si>
    <t>Turvekerros 80 - 110 cm</t>
  </si>
  <si>
    <t>Torvlager 80 - 110 cm</t>
  </si>
  <si>
    <t>Turvekerros 110 - cm</t>
  </si>
  <si>
    <t>Torvlager 110 - cm</t>
  </si>
  <si>
    <t>Muu arvokas elinympäristö</t>
  </si>
  <si>
    <t>Övrig värdefull livsmiljö</t>
  </si>
  <si>
    <t>Hoidettu</t>
  </si>
  <si>
    <t>Skött</t>
  </si>
  <si>
    <t>Luonnontilainen</t>
  </si>
  <si>
    <t>I naturtillstånd</t>
  </si>
  <si>
    <t>Viktig livsmiljö enligt skogslagen</t>
  </si>
  <si>
    <t>Mahdollinen metsälain tärkeä elinympäristö</t>
  </si>
  <si>
    <t>Möjlig viktig livsmiljö enligt skogslagen</t>
  </si>
  <si>
    <t>Säilytetään</t>
  </si>
  <si>
    <t>Sparas</t>
  </si>
  <si>
    <t>Avataan</t>
  </si>
  <si>
    <t>Öppnas</t>
  </si>
  <si>
    <t>Peitetään</t>
  </si>
  <si>
    <t>Täcks</t>
  </si>
  <si>
    <t>Lievä</t>
  </si>
  <si>
    <t>Lindrig</t>
  </si>
  <si>
    <t>Keskinkertainen</t>
  </si>
  <si>
    <t>Medelstark</t>
  </si>
  <si>
    <t>Voimakas</t>
  </si>
  <si>
    <t>Kraftig</t>
  </si>
  <si>
    <t>Keskimääräistä enemmän</t>
  </si>
  <si>
    <t>Mera än i medeltal</t>
  </si>
  <si>
    <t>Erittäin paljon</t>
  </si>
  <si>
    <t>Speciellt mycket</t>
  </si>
  <si>
    <t>Lisääntymispaikka</t>
  </si>
  <si>
    <t>Förökningsplats</t>
  </si>
  <si>
    <t>Kesälaidun</t>
  </si>
  <si>
    <t>Sommarbete</t>
  </si>
  <si>
    <t>Kulkureitti</t>
  </si>
  <si>
    <t>Vandringsstråk</t>
  </si>
  <si>
    <t>Muuttoreitti</t>
  </si>
  <si>
    <t>Flyttstråk</t>
  </si>
  <si>
    <t>Pesä/pesimäalue</t>
  </si>
  <si>
    <t>Bo/häckningsområde</t>
  </si>
  <si>
    <t>Pesäluolasto</t>
  </si>
  <si>
    <t>Grytområde</t>
  </si>
  <si>
    <t>Ruokailupaikka/ravintoalue</t>
  </si>
  <si>
    <t>Betesområde</t>
  </si>
  <si>
    <t>Ruokintapaikka</t>
  </si>
  <si>
    <t>Utfodringsplats</t>
  </si>
  <si>
    <t>Soidinpaikka</t>
  </si>
  <si>
    <t>Spelplats</t>
  </si>
  <si>
    <t>Talvehtimisalue</t>
  </si>
  <si>
    <t>Övervintringsområde</t>
  </si>
  <si>
    <t>Ei tarvetta</t>
  </si>
  <si>
    <t>Ei vielä arvioitavissa</t>
  </si>
  <si>
    <t>Epäonnistunut luontainen uudistaminen</t>
  </si>
  <si>
    <t>Onnistunut luontainen uudistaminen</t>
  </si>
  <si>
    <t>Pilalla</t>
  </si>
  <si>
    <t>Puulaji oikea</t>
  </si>
  <si>
    <t>Toteutettu (toimenpide)</t>
  </si>
  <si>
    <t>Utförd (åtgärd)</t>
  </si>
  <si>
    <t>Havaittu maastossa, ei ilmoitusta</t>
  </si>
  <si>
    <t>Observerat i terrängen, inte anmält</t>
  </si>
  <si>
    <t>Maastossa löydetty</t>
  </si>
  <si>
    <t>Observerat i terrängen</t>
  </si>
  <si>
    <t>Maastossa löydetty, rajaus muuttunut</t>
  </si>
  <si>
    <t>Observerat i terrängen, avgränsningen har ändrats</t>
  </si>
  <si>
    <t>Mk ilmoittanut</t>
  </si>
  <si>
    <t>Sc har meddelat</t>
  </si>
  <si>
    <t>Mhy ilmoittanut</t>
  </si>
  <si>
    <t>Svf har meddelat</t>
  </si>
  <si>
    <t>Mo ilmoittanut</t>
  </si>
  <si>
    <t>Skogsägaren har meddelat</t>
  </si>
  <si>
    <t>Puunostaja ilmoittanut</t>
  </si>
  <si>
    <t>Virkesköparen har meddelat</t>
  </si>
  <si>
    <t>Muu ilmoittanut</t>
  </si>
  <si>
    <t>Annan har meddelat</t>
  </si>
  <si>
    <t>Mk ilmoittanut, rajaus muuttunut</t>
  </si>
  <si>
    <t>Sc har meddelat, avgränsningen har ändrats</t>
  </si>
  <si>
    <t>Mhy ilmoittanut, rajaus muuttunut</t>
  </si>
  <si>
    <t>Svf har meddelat, avgränsningen har ändrats</t>
  </si>
  <si>
    <t>Mo ilmoittanut, rajaus muuttunut</t>
  </si>
  <si>
    <t>Skogsägaren har meddelat, avgränsningen har ändrats</t>
  </si>
  <si>
    <t>Puunostaja ilmoittanut, rajaus muuttunut</t>
  </si>
  <si>
    <t>Virkesköparen har meddelat, avgränsningen har ändrats</t>
  </si>
  <si>
    <t>Muu ilmoittanut, rajaus muuttunut</t>
  </si>
  <si>
    <t>Annan har meddelat, avgränsningen har ändrats</t>
  </si>
  <si>
    <t>TreeStandDataMomentType</t>
  </si>
  <si>
    <t>Laskenta- ja ennustetyyppi eri koodeina koska ainakin aiemmin metsäkeskuksissa on käytetty tulevaisuuden puuston esittämisessä molempia. Laskentatyyppisessä tiedot on esitetty puusto-ositetarkkuudella ja ennustetyyppisessä on ollut pelkkä yhteenveto. Näiden kahden tyypin soveltamisesta voivat tiedonsiirtosovellukset päättää keskenään.</t>
  </si>
  <si>
    <t>Inventointi-tyyppi</t>
  </si>
  <si>
    <t>Inventering</t>
  </si>
  <si>
    <t>Laskenta-tyyppi.</t>
  </si>
  <si>
    <t>Kalkyl</t>
  </si>
  <si>
    <t>Ennuste-tyyppi</t>
  </si>
  <si>
    <t>Prognos</t>
  </si>
  <si>
    <t>VirtaInspectionTypeType</t>
  </si>
  <si>
    <t>Koodi, joka kuvaa sitä, millaista tarkastusta ollaan tekemässä.Tarkastuslaji voidaan usein päätellä tar ja tl kentistä.</t>
  </si>
  <si>
    <t>Kemera-uudistaminen (tl = 10-19)</t>
  </si>
  <si>
    <t>NMH (tl = 30)</t>
  </si>
  <si>
    <t>Mki (tar = 1)</t>
  </si>
  <si>
    <t>Korjuujälki (tar = 1 tai 4, mutta käyttäjä muuttaa tlj koodin arvoksi 4)</t>
  </si>
  <si>
    <t>Perustamisilmoitus (tar = 2, 3, 5, 6, 7 tai 8)</t>
  </si>
  <si>
    <t>tl-kentässä on jokin arvo, mutta arvo on muu kuin em.</t>
  </si>
  <si>
    <t>Muu, jonka käyttäjä voi antaa esim. tehdessään tarkastuksia, jotka eivät ole viranomaistarkastuksia</t>
  </si>
  <si>
    <t>Riistavahinkotarkastus</t>
  </si>
  <si>
    <t>Puuenergiatuki</t>
  </si>
  <si>
    <t>VirtaSaveIncompleteType</t>
  </si>
  <si>
    <t>Tallennuksen keskeneräisyys. Oletusarvoksi tulee 1, jonka käyttäjä voi vaihtaa. Käyttäjä voi nyt päivittää kenttää muistiinpanon omaisesti. Kentällä ei ole nykyversiossa vaikutusta tietojen siirtymiseen.</t>
  </si>
  <si>
    <t>Tallennus kesken</t>
  </si>
  <si>
    <t>Tallennus valmis</t>
  </si>
  <si>
    <t>Siirtoa tauluihin ei tehdä</t>
  </si>
  <si>
    <t>Siirto Virran tauluihin ei onnistunut</t>
  </si>
  <si>
    <t>VirtaTargetSelectionType</t>
  </si>
  <si>
    <t>Kohdevalinta. Kohdevalinta on pakollinen tieto. Maastotallentimella voi päivittää vain kohdevalinnan 0 kohdevalinnaksi 2, 3 tai 4. Virran antamaa kohdevalintaa 1 ei voi muuttaa tai kopioida toiselle tietueelle maastotallentimella. Virrassa olevaa kohdelvalintaa 1 ei pävivitetä maastotallentimelta tulevalla tiedolla.</t>
  </si>
  <si>
    <t>Ei tarkastusta</t>
  </si>
  <si>
    <t>Otanta</t>
  </si>
  <si>
    <t>Riskianalyysi</t>
  </si>
  <si>
    <t>Harkinta</t>
  </si>
  <si>
    <t>Manuaalinen otanta</t>
  </si>
  <si>
    <t>Poistettu tarkastuksesta</t>
  </si>
  <si>
    <t>VirtaMastoInspectionType</t>
  </si>
  <si>
    <t>Mastovirran tarkastus. Jos tar kenttä ei ole tyhjä, niin työlajikenttään ei voi syöttää merkkejä. HUOM. Jäkitarkastus tarkoittaa ns. toiskertaista tarkastusta eli on uudelleen tarkastettu toimenpide, joka on jo kertaalleen aiemmin tarkastettu.</t>
  </si>
  <si>
    <t>Muu</t>
  </si>
  <si>
    <t>Mki</t>
  </si>
  <si>
    <t>Perustamisilmoitus</t>
  </si>
  <si>
    <t>Vakiintumisilmoitus</t>
  </si>
  <si>
    <t>Mki jälkitarkastus</t>
  </si>
  <si>
    <t>Perustamisilmoituksen jälkitarkastus</t>
  </si>
  <si>
    <t>Uudistamisrästitarkastus</t>
  </si>
  <si>
    <t>Taimikon aikaansaamisen tarkastus</t>
  </si>
  <si>
    <t>Taimikon aikaansaamisen jäkitarkastus</t>
  </si>
  <si>
    <t>VirtaPhaseType</t>
  </si>
  <si>
    <t>Vaihe. Virrasta tulevaa tietoa ei voi päivittää.</t>
  </si>
  <si>
    <t>Suunnitelma</t>
  </si>
  <si>
    <t>Toteutus</t>
  </si>
  <si>
    <t>VirtaProjectStatusType</t>
  </si>
  <si>
    <t>Tilat. Kemeravirrassa tarkastuskohtainen.</t>
  </si>
  <si>
    <t>Ei aloitettu</t>
  </si>
  <si>
    <t>Kesken</t>
  </si>
  <si>
    <t>Valmis</t>
  </si>
  <si>
    <t>Toiskertainen tarkastus</t>
  </si>
  <si>
    <t>Jälkihoito (hoito- ja kunnossapitovelvollisuus)</t>
  </si>
  <si>
    <t>VirtaLawType</t>
  </si>
  <si>
    <t>Peruste.</t>
  </si>
  <si>
    <t>Metsälaki</t>
  </si>
  <si>
    <t>Rahoituslaki</t>
  </si>
  <si>
    <t>Maatilatalouden tuloverolaki</t>
  </si>
  <si>
    <t>TE-keskus</t>
  </si>
  <si>
    <t>Ei perustamisilmoitusta, 5 vuotta hakkuusta</t>
  </si>
  <si>
    <t>Luontaisesti uudistetulla alalla oltava riittävästi taimia</t>
  </si>
  <si>
    <t>ML 8§ 3. momentin velvotteiden täyttäminen</t>
  </si>
  <si>
    <t>Riistavahinko</t>
  </si>
  <si>
    <t>VirtaAdvertiserType</t>
  </si>
  <si>
    <t>Ilmoittaja. Ohjelma päättelee Maston ilmoittajan omistajaryhmästä, mutta käyttäjä voi päivittää.</t>
  </si>
  <si>
    <t>Yksityinen maanomistaja</t>
  </si>
  <si>
    <t>Mhy</t>
  </si>
  <si>
    <t>Metsäkeskus</t>
  </si>
  <si>
    <t>Metsähallitus</t>
  </si>
  <si>
    <t>StoraEnso</t>
  </si>
  <si>
    <t>Metsäliitto</t>
  </si>
  <si>
    <t>UPM</t>
  </si>
  <si>
    <t>Muu yritys</t>
  </si>
  <si>
    <t>Yhteisö/yhteismetsä</t>
  </si>
  <si>
    <t>VirtaAdvertisementDatingType</t>
  </si>
  <si>
    <t>Ilmoituksen jätön arvostelu.</t>
  </si>
  <si>
    <t>Ajoissa</t>
  </si>
  <si>
    <t>Poik. lupa</t>
  </si>
  <si>
    <t>Myöh</t>
  </si>
  <si>
    <t>Ei jätetty</t>
  </si>
  <si>
    <t>VirtaSumTableAreaType</t>
  </si>
  <si>
    <t>Summa-arvotaulukon alue. Päätellään tallentimella kuntakoodin perusteella XML-tiedostosta, johon kunnat on ryhmitelty alueittain. Käyttäjä voi päivittää pääteltyä arvoa, jolloin laskennat tapahtuvat päivitetyn arvon mukaisesti.</t>
  </si>
  <si>
    <t>Häme-Uusimaa</t>
  </si>
  <si>
    <t>Kaakkois-Suomi</t>
  </si>
  <si>
    <t>Etelä-Pohjanmaa</t>
  </si>
  <si>
    <t>Pohjois-Suomi</t>
  </si>
  <si>
    <t>Pohjois-Karjala</t>
  </si>
  <si>
    <t>1a</t>
  </si>
  <si>
    <t>Rannikko (Etelärannikko)</t>
  </si>
  <si>
    <t>1b</t>
  </si>
  <si>
    <t>Rannikko (Pohjanmaa)</t>
  </si>
  <si>
    <t>2E</t>
  </si>
  <si>
    <t>Lounais-Suomi (Etelä-Suomi)</t>
  </si>
  <si>
    <t>2V</t>
  </si>
  <si>
    <t>Lounais-Suomi (Väli-Suomi)</t>
  </si>
  <si>
    <t>5E</t>
  </si>
  <si>
    <t>Pirkanmaa, Etelä-Suomi</t>
  </si>
  <si>
    <t>5V</t>
  </si>
  <si>
    <t>Pirkanmaa, Väli-Suomi</t>
  </si>
  <si>
    <t>6E</t>
  </si>
  <si>
    <t>Etelä-Savo, Etelä-Suomi</t>
  </si>
  <si>
    <t>6V</t>
  </si>
  <si>
    <t>Etelä-Savo, Väli-Suomi</t>
  </si>
  <si>
    <t>8E</t>
  </si>
  <si>
    <t>Keski-Suomi, Etelä-Suomi</t>
  </si>
  <si>
    <t>8V</t>
  </si>
  <si>
    <t>Keski-Suomi, Väli-Suomi</t>
  </si>
  <si>
    <t>11P</t>
  </si>
  <si>
    <t>Kainuu, Pohjois-Suomi</t>
  </si>
  <si>
    <t>11V</t>
  </si>
  <si>
    <t>Kainuu, Väli-Suomi</t>
  </si>
  <si>
    <t>12P</t>
  </si>
  <si>
    <t>Pohjois-Pohjanmaa, Pohjois-Suomi</t>
  </si>
  <si>
    <t>12V</t>
  </si>
  <si>
    <t>Pohjois-Pohjanmaa, Väli-Suomi</t>
  </si>
  <si>
    <t>13a</t>
  </si>
  <si>
    <t>Lappi, eteläosa</t>
  </si>
  <si>
    <t>13b</t>
  </si>
  <si>
    <t>Lappi, keskiosa</t>
  </si>
  <si>
    <t>13c</t>
  </si>
  <si>
    <t>Lappi, pohjoisosa</t>
  </si>
  <si>
    <t>VirtaApprovalType</t>
  </si>
  <si>
    <t>Arvioinnin tai ehdotuksen hyväksyntä.</t>
  </si>
  <si>
    <t>Hyväksyy</t>
  </si>
  <si>
    <t>Ei hyväksy</t>
  </si>
  <si>
    <t>VirtaEvaluationType</t>
  </si>
  <si>
    <t>Koealan maanpinnan käsittelyn arviointi.</t>
  </si>
  <si>
    <t>Ei tehty eikä tarvetta</t>
  </si>
  <si>
    <t>Huomautettavaa</t>
  </si>
  <si>
    <t>Virheellinen</t>
  </si>
  <si>
    <t>Ei tehty vaikka tarvetta</t>
  </si>
  <si>
    <t>VirtaHabitatAdvertisementType</t>
  </si>
  <si>
    <t>Elinympäristöjen ilmoittaminen.</t>
  </si>
  <si>
    <t>Kohteita ei ole, eikä niitä ole ilmoitettu</t>
  </si>
  <si>
    <t>Kohteita on ja ne on ilmoitettu oikein</t>
  </si>
  <si>
    <t>Oikeat kohteet ilmoitettu, mutta koodeissa virhe</t>
  </si>
  <si>
    <t>Kohteita ei ole vaikka on ilmoitettu</t>
  </si>
  <si>
    <t>Jätetty osittain ilmoittamatta</t>
  </si>
  <si>
    <t>Ilmoitettu oikein ja tarpeettomasti sekä jätetty ilmoittamatta</t>
  </si>
  <si>
    <t>Ilmoitettu tarpeettomasti sekä jätetty ilmoittamatta</t>
  </si>
  <si>
    <t>Jätetty ilmoittamatta</t>
  </si>
  <si>
    <t>Olemassa olevat kohteet ilmoitettu muulla tavoin virheellisesti</t>
  </si>
  <si>
    <t>VirtaRegenerationType</t>
  </si>
  <si>
    <t>Uudistamistapa.</t>
  </si>
  <si>
    <t>Luontainen</t>
  </si>
  <si>
    <t>Luontainen ja kylvö</t>
  </si>
  <si>
    <t>Luontainen ja istutus</t>
  </si>
  <si>
    <t>Kylvö ja istutus</t>
  </si>
  <si>
    <t>VirtaTargetPartStatusType</t>
  </si>
  <si>
    <t>Osakohtainen tila.</t>
  </si>
  <si>
    <t>VirtaReviewType</t>
  </si>
  <si>
    <t>Pakollinen kenttä muissa tarkastuslajeissa paitsi tlj 5=Perustamisilmoitsu ja 8=Riistavahinkotarkastus. Koodien merkitys riippuu osittain tarkastuslajista. Kemeravirrassa (työlaji 1,2 tai 6) eri koodisto kuin muilla tarkastuksilla.</t>
  </si>
  <si>
    <t>Kemeravirrassa 2=huomautus, muilla tarkastuksilla 2=rahoitus muuttunut</t>
  </si>
  <si>
    <t>Ei tarkastushavaintoja</t>
  </si>
  <si>
    <t>Virheellinen ja mh:ssa puutteita</t>
  </si>
  <si>
    <t>VirtaReasonType</t>
  </si>
  <si>
    <t>Syy.</t>
  </si>
  <si>
    <t>työ tekemättä</t>
  </si>
  <si>
    <t>kitu- tai joutomaa</t>
  </si>
  <si>
    <t>vesitalous ei kunnossa</t>
  </si>
  <si>
    <t>kehitysluokka väärin</t>
  </si>
  <si>
    <t>Pinta-ala alle rahoitusehtojen</t>
  </si>
  <si>
    <t>toteutettu ennen suunnitelman hyväksymistä</t>
  </si>
  <si>
    <t>työn laatu huono</t>
  </si>
  <si>
    <t>karttamerkinnät väärin</t>
  </si>
  <si>
    <t>rahoitettu aikaisemmin</t>
  </si>
  <si>
    <t>kohde muuten minist. määräysten vastainen</t>
  </si>
  <si>
    <t>liikaa ilmoitettu määrä</t>
  </si>
  <si>
    <t>pinta-ala ilmoitettua suurempi</t>
  </si>
  <si>
    <t>liian suuri kantorahatulo</t>
  </si>
  <si>
    <t>uusintaviljely ei tarpeen</t>
  </si>
  <si>
    <t>metsittynyt luontaisesti</t>
  </si>
  <si>
    <t>puutteellinen raivaus</t>
  </si>
  <si>
    <t>puutteellinen heinäntorjunta</t>
  </si>
  <si>
    <t>puutteellinen muokkaus</t>
  </si>
  <si>
    <t>väärä muokkausmenetelmä</t>
  </si>
  <si>
    <t>väärä uudistamismenetelmä</t>
  </si>
  <si>
    <t>väärä uudistamispuulaji</t>
  </si>
  <si>
    <t>taimitiheys liian pieni</t>
  </si>
  <si>
    <t>kustannuslaji väärin (ent. työvaik.luokka)</t>
  </si>
  <si>
    <t>liian pieni taimikko</t>
  </si>
  <si>
    <t>keskiläpimitta liian suuri</t>
  </si>
  <si>
    <t>poistuma liian pieni</t>
  </si>
  <si>
    <t>myyntipuun määrä liian suuri</t>
  </si>
  <si>
    <t>jäänyt harvaksi</t>
  </si>
  <si>
    <t>jäänyt tiheäksi</t>
  </si>
  <si>
    <t>tehty vain raivausta</t>
  </si>
  <si>
    <t>verhopuusto poistamatta</t>
  </si>
  <si>
    <t>energiapuuta liian vähän</t>
  </si>
  <si>
    <t>energiapuu keräämättä</t>
  </si>
  <si>
    <t>energiapuu maastossa</t>
  </si>
  <si>
    <t>puuta ei ole luovutettu energiakäyttöön</t>
  </si>
  <si>
    <t>Valtapituus yli rahoitusehtojen</t>
  </si>
  <si>
    <t>hyväksyttävästi karsittuja puita liian vähän</t>
  </si>
  <si>
    <t>karsintakorkeus liian pieni</t>
  </si>
  <si>
    <t>jäänyt oksantynkiä</t>
  </si>
  <si>
    <t>puusto laadultaan heikkoa</t>
  </si>
  <si>
    <t>liian huono suotyyppi</t>
  </si>
  <si>
    <t>liian alhainen lämpösumma</t>
  </si>
  <si>
    <t>edellinen rahoituskerta liian nuori</t>
  </si>
  <si>
    <t>metsänhoitotyöt pääosin tekemättä</t>
  </si>
  <si>
    <t>koko alle 2 ha</t>
  </si>
  <si>
    <t>puustossa kasvuhäiriöitä</t>
  </si>
  <si>
    <t>puutteellinen maastosuunnittelu</t>
  </si>
  <si>
    <t>puutteelliset asiakirjat</t>
  </si>
  <si>
    <t>liian pieni ojatiheys</t>
  </si>
  <si>
    <t>liian suuri ojatiheys</t>
  </si>
  <si>
    <t>liian pieni ojakoko</t>
  </si>
  <si>
    <t>liian suuri ojakoko</t>
  </si>
  <si>
    <t>kulkuyhteydet hoitamatta</t>
  </si>
  <si>
    <t>puutteellinen vesiensuojelu</t>
  </si>
  <si>
    <t>metsätalouskäyttö alle 50 %</t>
  </si>
  <si>
    <t>tiennormit eivät täyty</t>
  </si>
  <si>
    <t>puutteellinen ympäristönsuojelu</t>
  </si>
  <si>
    <t>liian huono hinta/laatu-suhde</t>
  </si>
  <si>
    <t>liian pieni tietiheys</t>
  </si>
  <si>
    <t>liian suuri tietiheys</t>
  </si>
  <si>
    <t>tie on liian lyhyt</t>
  </si>
  <si>
    <t>liian nuori perusparannettavaksi</t>
  </si>
  <si>
    <t>tieoikeudet perustamatta</t>
  </si>
  <si>
    <t>puusto ei ole uudistuskypsää</t>
  </si>
  <si>
    <t>ei ole harvennuksen tarvetta</t>
  </si>
  <si>
    <t>uudistamiskypsän metsän harvennus</t>
  </si>
  <si>
    <t>hakattu liian harvaksi</t>
  </si>
  <si>
    <t>poistettu liikaa ylimpien latvuskerrosten puita</t>
  </si>
  <si>
    <t>harvennus esitetty vajaatuottoiseen metsään</t>
  </si>
  <si>
    <t>harvennus tehty vajaatuottoiseen metsään</t>
  </si>
  <si>
    <t>esitetty hakkuu edellyttää viljelyä</t>
  </si>
  <si>
    <t>toteutettu hakkuu edellyttää viljelyä</t>
  </si>
  <si>
    <t>ei luontaisen uudistamisen edellytyksiä</t>
  </si>
  <si>
    <t>siemenpuita ei ole riittävästi</t>
  </si>
  <si>
    <t>siemenpuut ovat heikkolaatuisia</t>
  </si>
  <si>
    <t>kuusen luontainen uudistaminen ei ole mahdollista</t>
  </si>
  <si>
    <t>reunametsä kaukana</t>
  </si>
  <si>
    <t>ylispuiden alla ei ole riittävästi taimia</t>
  </si>
  <si>
    <t>Puuston pohjapinta-ala (m²/ha) on alle suositusrajan</t>
  </si>
  <si>
    <t>Puuston pohjapinta-ala (m²/ha) on alle lakirajan</t>
  </si>
  <si>
    <t>Runsaasti puustovaurioita</t>
  </si>
  <si>
    <t>Runsaasti maastovaurioita</t>
  </si>
  <si>
    <t>puusto ennen hakkuuta ryhmittäinen / vajaapuustoinen</t>
  </si>
  <si>
    <t>Elinympäristöä käsitelty liian voimakkaasti</t>
  </si>
  <si>
    <t>elinympäristöä ei riittävästi huomioitu esitetyssä hakkuussa</t>
  </si>
  <si>
    <t>vain ryhmittäinen harvennus mahdollista</t>
  </si>
  <si>
    <t>ei hakattavaa</t>
  </si>
  <si>
    <t>esitetty väärä hakkuutapa</t>
  </si>
  <si>
    <t>uudistamismenetelmää ei ole esitetty</t>
  </si>
  <si>
    <t>uudistamisketju virheellinen</t>
  </si>
  <si>
    <t>uudistusalan raivaus pitää tehdä</t>
  </si>
  <si>
    <t>uudistusalan muokkaus pitää tehdä</t>
  </si>
  <si>
    <t>uudistusalan raivaus ja muokkaus pitää tehdä</t>
  </si>
  <si>
    <t>ala tarvitsee äestyksen tai laikutuksen</t>
  </si>
  <si>
    <t>ala tarvitsee ojitus-mätästyksen</t>
  </si>
  <si>
    <t>ala tarvitsee kaivurilaikutuksen</t>
  </si>
  <si>
    <t>esitetty muokkaus liian järeä</t>
  </si>
  <si>
    <t>pitää uudistaa viljelemällä</t>
  </si>
  <si>
    <t>uudistamispuulaji väärä</t>
  </si>
  <si>
    <t>istutus kylvön tilalle</t>
  </si>
  <si>
    <t>kylvö istutuksen tilalle</t>
  </si>
  <si>
    <t>voisi uudistaa luontaisesti</t>
  </si>
  <si>
    <t>taimettunut luontaisesti</t>
  </si>
  <si>
    <t>täydennysviljely riittää</t>
  </si>
  <si>
    <t>kemiallinen heinäntorjunta tarpeellinen</t>
  </si>
  <si>
    <t>Uudistamismenetelmää ei ole ilmoitettu</t>
  </si>
  <si>
    <t>Ilmoitettua viljelyä ei ole tehty</t>
  </si>
  <si>
    <t>Ilmoitettu istutus toteutettu kylvönä</t>
  </si>
  <si>
    <t>Ilmoitettu kylvö toteutettu istutuksena</t>
  </si>
  <si>
    <t>Ilmoitettu istutus toteutunut luontaisesti</t>
  </si>
  <si>
    <t>Ilmoitettu kylvö toteutunut luontaisesti</t>
  </si>
  <si>
    <t>Ilmoitettu ala hakkaamatta</t>
  </si>
  <si>
    <t>Ilmoitettu puulaji virheellinen</t>
  </si>
  <si>
    <t>Ilmoitettu ala saanut verovapauden jo aiemmin</t>
  </si>
  <si>
    <t>Pinta-ala ilmoitettua pienempi</t>
  </si>
  <si>
    <t>Pinta-ala ilmoitettua suurempi</t>
  </si>
  <si>
    <t>Luontainen uudistaminen ei ole onnistunut</t>
  </si>
  <si>
    <t>Uusintaviljely tarpeen</t>
  </si>
  <si>
    <t>Uudistamispuulaji väärä</t>
  </si>
  <si>
    <t>Istutus olisi ollut parempi vaihtoehto</t>
  </si>
  <si>
    <t>Kylvö olisi ollut parempi vaihtoehto</t>
  </si>
  <si>
    <t>Taimettunut luontaisesti, viljely tarpeeton</t>
  </si>
  <si>
    <t>Täydennysviljely olisi riittänyt</t>
  </si>
  <si>
    <t>Viljelytyön laatu heikko</t>
  </si>
  <si>
    <t>Viljelytiheys liian harva</t>
  </si>
  <si>
    <t>Täydennysviljely tarpeen</t>
  </si>
  <si>
    <t>Jätepuuston raivaus tekemättä</t>
  </si>
  <si>
    <t>Taimikon perkaus tarpeellinen</t>
  </si>
  <si>
    <t>Kasvatuskelpoisten taimien määrä liian pieni</t>
  </si>
  <si>
    <t>Maanpinnan muokkaus olisi pitänyt tehdä</t>
  </si>
  <si>
    <t>Maanmuokkaustyön laatu heikko</t>
  </si>
  <si>
    <t>Raivaus ja muokkaus olisi pitänyt tehdä</t>
  </si>
  <si>
    <t>Ala olisi tarvinnut ojitusmätästyksen</t>
  </si>
  <si>
    <t>Maapohjan kuivaustoimenpiteet pitäisi tehdä</t>
  </si>
  <si>
    <t>Tehty muokkaus liian järeä</t>
  </si>
  <si>
    <t>Kemiallinen heinäntorjunta tarpeellinen</t>
  </si>
  <si>
    <t>Mekaaninen heinäntorjunta tarpeellinen</t>
  </si>
  <si>
    <t>siemenpuut poistamatta</t>
  </si>
  <si>
    <t>taimimäärä ei täytä metsänhoitosuosituksia</t>
  </si>
  <si>
    <t>taimimäärä ei täytä metsälain vaatimuksia</t>
  </si>
  <si>
    <t>uudistamisvelvoitteen laiminlyönti</t>
  </si>
  <si>
    <t>ei ole taimettunut luontaisesti</t>
  </si>
  <si>
    <t>muu syy - katso lisätieto</t>
  </si>
  <si>
    <t>VirtaInspectionMethodType</t>
  </si>
  <si>
    <t>Tarkastustapa. Pakollinen kenttä kaikissa tarkastuslajeissa.</t>
  </si>
  <si>
    <t>s.mit</t>
  </si>
  <si>
    <t>n.miy</t>
  </si>
  <si>
    <t>Arvio</t>
  </si>
  <si>
    <t>Ei tarkastettu</t>
  </si>
  <si>
    <t>VirtaSuggestionType</t>
  </si>
  <si>
    <t>Toimenpide-ehdotus.</t>
  </si>
  <si>
    <t>Ei toimenpidettä</t>
  </si>
  <si>
    <t>Täydennysviljely</t>
  </si>
  <si>
    <t>Uudelleenviljely</t>
  </si>
  <si>
    <t>VirtaStandQualityType</t>
  </si>
  <si>
    <t>Kehityskelpoinen, vähäpuustoinen</t>
  </si>
  <si>
    <t>Kehityskelpoinen, ylitiheä</t>
  </si>
  <si>
    <t>Kehityskelvoton, vähäpuustoinen</t>
  </si>
  <si>
    <t>Kehityskelvoton, ylitiheä</t>
  </si>
  <si>
    <t>Kehityskelvoton, sopimaton puulaji</t>
  </si>
  <si>
    <t>Kehityskelvoton, yli-ikäinen</t>
  </si>
  <si>
    <t>Kehityskelvoton, huonokasvuinen, harsittu</t>
  </si>
  <si>
    <t>Kehityskelvoton, tuhometsikkö</t>
  </si>
  <si>
    <t>VirtaHabitatCodeType</t>
  </si>
  <si>
    <t>Elinympäristön koodi.</t>
  </si>
  <si>
    <t>Pieni lampi</t>
  </si>
  <si>
    <t>Rehevät korvet</t>
  </si>
  <si>
    <t>Letot Lapin läänin eteläpuolella</t>
  </si>
  <si>
    <t>Rehevät lehtolaikut</t>
  </si>
  <si>
    <t>Jalopuumetsiköt</t>
  </si>
  <si>
    <t>Metsäsaareke ojittamattomalla suolla</t>
  </si>
  <si>
    <t>Rotkot, kurut</t>
  </si>
  <si>
    <t>Jyrkänteet ja niiden alusmetsät</t>
  </si>
  <si>
    <t>Hietikot</t>
  </si>
  <si>
    <t>Kalliot</t>
  </si>
  <si>
    <t>Kivikot</t>
  </si>
  <si>
    <t>Rantaluhdat</t>
  </si>
  <si>
    <t>Harjujen avainbiotoopit</t>
  </si>
  <si>
    <t>Rantametsät</t>
  </si>
  <si>
    <t>Vaiheittainen vyöhyke</t>
  </si>
  <si>
    <t>Pesä</t>
  </si>
  <si>
    <t>Esiintymispaikka</t>
  </si>
  <si>
    <t>Suojeltava kasvi</t>
  </si>
  <si>
    <t>Perinneympäristö</t>
  </si>
  <si>
    <t>Muinaismuisto</t>
  </si>
  <si>
    <t>VirtaHabitatTypeType</t>
  </si>
  <si>
    <t>Elinympäristön luonne.</t>
  </si>
  <si>
    <t>Luonnonsuojelulaki</t>
  </si>
  <si>
    <t>Muut sertifioidut arvokkaat ja</t>
  </si>
  <si>
    <t>Muut huomioon otettavat luontokohteet</t>
  </si>
  <si>
    <t>VirtaHabitatSurvivingType</t>
  </si>
  <si>
    <t>Elinympäristön säilyminen.</t>
  </si>
  <si>
    <t>Säilynyt</t>
  </si>
  <si>
    <t>Ei säilynyt</t>
  </si>
  <si>
    <t>VirtaExceptionalPermitForHandlingType</t>
  </si>
  <si>
    <t>Elinympäristön poikkeuslupa.</t>
  </si>
  <si>
    <t>On</t>
  </si>
  <si>
    <t>Ei</t>
  </si>
  <si>
    <t>VirtaGroundManipulationMethodType</t>
  </si>
  <si>
    <t>Maanpinnan käsittelytapa.</t>
  </si>
  <si>
    <t>Ei tarpeen</t>
  </si>
  <si>
    <t>Maanpinnankäsittely</t>
  </si>
  <si>
    <t>Auraus</t>
  </si>
  <si>
    <t>Muokkaus kantoja nostamalla</t>
  </si>
  <si>
    <t>VirtaCultivationMaterialType</t>
  </si>
  <si>
    <t>Uudistamisen varmistamistoimenpiteet.</t>
  </si>
  <si>
    <t>Männyn siemenet</t>
  </si>
  <si>
    <t>Kuusen siemenet</t>
  </si>
  <si>
    <t>Koivun siemenet</t>
  </si>
  <si>
    <t>Muut siemenet</t>
  </si>
  <si>
    <t>Mäntypaakku</t>
  </si>
  <si>
    <t>Kuusipaakku</t>
  </si>
  <si>
    <t>Koivupaakku</t>
  </si>
  <si>
    <t>Muu paakkutaimi</t>
  </si>
  <si>
    <t>Männyn paljasjuuritaimi</t>
  </si>
  <si>
    <t>Kuusen paljasjuurinen</t>
  </si>
  <si>
    <t>Koivun paljasjuurinen</t>
  </si>
  <si>
    <t>Muut paljasjuuriset taimet</t>
  </si>
  <si>
    <t>VirtaPlantEvaluationType</t>
  </si>
  <si>
    <t>Taimimäärän arvostelu.</t>
  </si>
  <si>
    <t>VirtaRootRotControlEvaluationType</t>
  </si>
  <si>
    <t>Juurikäävän torjunta.</t>
  </si>
  <si>
    <t>Havaittu</t>
  </si>
  <si>
    <t>Ilmoitettu</t>
  </si>
  <si>
    <t>Ei tehty</t>
  </si>
  <si>
    <t>VirtaHarvestingClassificationType</t>
  </si>
  <si>
    <t>Korjuujälkitarkastuksen luokittelu.</t>
  </si>
  <si>
    <t>Korjuujäljen otanta</t>
  </si>
  <si>
    <t>Muu korjuujälki</t>
  </si>
  <si>
    <t>Energiapuun korjuun laadun otantatarkastus</t>
  </si>
  <si>
    <t>VirtaTotalEstimationType</t>
  </si>
  <si>
    <t>Kokonaisarvio.</t>
  </si>
  <si>
    <t>VirtaCuttingByMachineType</t>
  </si>
  <si>
    <t>Hakkuun koneellisuus.</t>
  </si>
  <si>
    <t>Kone</t>
  </si>
  <si>
    <t>Metsuri</t>
  </si>
  <si>
    <t>VirtaHarvestingSeasonType</t>
  </si>
  <si>
    <t>Kuljetusajankohta.</t>
  </si>
  <si>
    <t>Maa sulana</t>
  </si>
  <si>
    <t>Maa jäässä</t>
  </si>
  <si>
    <t>WoodLotInformationTypeType</t>
  </si>
  <si>
    <t>Puutavaralajin erätunnuksen tyypit.</t>
  </si>
  <si>
    <t>lot</t>
  </si>
  <si>
    <t>Erä.</t>
  </si>
  <si>
    <t>Parti</t>
  </si>
  <si>
    <t>Lot.</t>
  </si>
  <si>
    <t>part</t>
  </si>
  <si>
    <t>Osa.</t>
  </si>
  <si>
    <t>Del</t>
  </si>
  <si>
    <t>Part.</t>
  </si>
  <si>
    <t>type01</t>
  </si>
  <si>
    <t>Tiedonsiirto-osapuolien keskenään määrittelemä tyyppi 1. Tiedonsiirto-osapuolet sopivat tyypin merkityksen omien tiedonsiirtotarpeiden mukaan. Tällä tyyppi ja arvo parilla täsmennetään puutavaralajin ominaisuustietoa jollakin tavoin.</t>
  </si>
  <si>
    <t>Datatransfer partners defined own type 1 (meaning of type). Datatransfer partners agree on meaning of type between themselves.</t>
  </si>
  <si>
    <t>type02</t>
  </si>
  <si>
    <t>Tiedonsiirto-osapuolien keskenään määrittelemä tyyppi 2. Tiedonsiirto-osapuolet sopivat tyypin merkityksen omien tiedonsiirtotarpeiden mukaan. Tällä tyyppi ja arvo parilla täsmennetään puutavaralajin ominaisuustietoa jollakin tavoin.</t>
  </si>
  <si>
    <t>Datatransfer partners defined own type 2 (meaning of type). Datatransfer partners agree on meaning of type between themselves.</t>
  </si>
  <si>
    <t>type03</t>
  </si>
  <si>
    <t>Tiedonsiirto-osapuolien keskenään määrittelemä tyyppi 3. Tiedonsiirto-osapuolet sopivat tyypin merkityksen omien tiedonsiirtotarpeiden mukaan. Tällä tyyppi ja arvo parilla täsmennetään puutavaralajin ominaisuustietoa jollakin tavoin.</t>
  </si>
  <si>
    <t>Datatransfer partners defined own type 3 (meaning of type). Datatransfer partners agree on meaning of type between themselves.</t>
  </si>
  <si>
    <t>type04</t>
  </si>
  <si>
    <t>Tiedonsiirto-osapuolien keskenään määrittelemä tyyppi 4. Tiedonsiirto-osapuolet sopivat tyypin merkityksen omien tiedonsiirtotarpeiden mukaan. Tällä tyyppi ja arvo parilla täsmennetään puutavaralajin ominaisuustietoa jollakin tavoin.</t>
  </si>
  <si>
    <t>Datatransfer partners defined own type 4 (meaning of type). Datatransfer partners agree on meaning of type between themselves.</t>
  </si>
  <si>
    <t>type05</t>
  </si>
  <si>
    <t>Tiedonsiirto-osapuolien keskenään määrittelemä tyyppi 5. Tiedonsiirto-osapuolet sopivat tyypin merkityksen omien tiedonsiirtotarpeiden mukaan. Tällä tyyppi ja arvo parilla täsmennetään puutavaralajin ominaisuustietoa jollakin tavoin.</t>
  </si>
  <si>
    <t>Datatransfer partners defined own type 5 (meaning of type). Datatransfer partners agree on meaning of type between themselves.</t>
  </si>
  <si>
    <t>type06</t>
  </si>
  <si>
    <t>Tiedonsiirto-osapuolien keskenään määrittelemä tyyppi 6. Tiedonsiirto-osapuolet sopivat tyypin merkityksen omien tiedonsiirtotarpeiden mukaan. Tällä tyyppi ja arvo parilla täsmennetään puutavaralajin ominaisuustietoa jollakin tavoin.</t>
  </si>
  <si>
    <t>Datatransfer partners defined own type 6 (meaning of type). Datatransfer partners agree on meaning of type between themselves.</t>
  </si>
  <si>
    <t>type07</t>
  </si>
  <si>
    <t>Tiedonsiirto-osapuolien keskenään määrittelemä tyyppi 7. Tiedonsiirto-osapuolet sopivat tyypin merkityksen omien tiedonsiirtotarpeiden mukaan. Tällä tyyppi ja arvo parilla täsmennetään puutavaralajin ominaisuustietoa jollakin tavoin.</t>
  </si>
  <si>
    <t>Datatransfer partners defined own type 7 (meaning of type). Datatransfer partners agree on meaning of type between themselves.</t>
  </si>
  <si>
    <t>type08</t>
  </si>
  <si>
    <t>Tiedonsiirto-osapuolien keskenään määrittelemä tyyppi 8. Tiedonsiirto-osapuolet sopivat tyypin merkityksen omien tiedonsiirtotarpeiden mukaan. Tällä tyyppi ja arvo parilla täsmennetään puutavaralajin ominaisuustietoa jollakin tavoin.</t>
  </si>
  <si>
    <t>Datatransfer partners defined own type 8 (meaning of type). Datatransfer partners agree on meaning of type between themselves.</t>
  </si>
  <si>
    <t>type09</t>
  </si>
  <si>
    <t>Tiedonsiirto-osapuolien keskenään määrittelemä tyyppi 9. Tiedonsiirto-osapuolet sopivat tyypin merkityksen omien tiedonsiirtotarpeiden mukaan. Tällä tyyppi ja arvo parilla täsmennetään puutavaralajin ominaisuustietoa jollakin tavoin.</t>
  </si>
  <si>
    <t>Datatransfer partners defined own type 9 (meaning of type). Datatransfer partners agree on meaning of type between themselves.</t>
  </si>
  <si>
    <t>type10</t>
  </si>
  <si>
    <t>Tiedonsiirto-osapuolien keskenään määrittelemä tyyppi 10. Tiedonsiirto-osapuolet sopivat tyypin merkityksen omien tiedonsiirtotarpeiden mukaan. Tällä tyyppi ja arvo parilla täsmennetään puutavaralajin ominaisuustietoa jollakin tavoin.</t>
  </si>
  <si>
    <t>Datatransfer partners defined own type 10 (meaning of type). Datatransfer partners agree on meaning of type between themselves.</t>
  </si>
  <si>
    <t>placeOfDelivery</t>
  </si>
  <si>
    <t>Toimituspaikka</t>
  </si>
  <si>
    <t>Leveransplats</t>
  </si>
  <si>
    <t>Place of delivery</t>
  </si>
  <si>
    <t>AssortmentClassCodeType</t>
  </si>
  <si>
    <t>Tarkentava koodi puutavaralajille. Hintaluokka.</t>
  </si>
  <si>
    <t>Annan</t>
  </si>
  <si>
    <t>Uudistushakkuu</t>
  </si>
  <si>
    <t>Förnyelseavverkning</t>
  </si>
  <si>
    <t>PublicityType</t>
  </si>
  <si>
    <t>Tarjouspyynnön julkisuus.</t>
  </si>
  <si>
    <t>Julkinen kaikille</t>
  </si>
  <si>
    <t>Offentlig för alla</t>
  </si>
  <si>
    <t>Julkinen kohderyhryhmälle</t>
  </si>
  <si>
    <t>Offentlig för målgruppen</t>
  </si>
  <si>
    <t>Pelkkä työsuoritus</t>
  </si>
  <si>
    <t>Enbart arbete</t>
  </si>
  <si>
    <t>Pelkät materiaalit</t>
  </si>
  <si>
    <t>Enbart material</t>
  </si>
  <si>
    <t>Työsuoritus ja materiaalit</t>
  </si>
  <si>
    <t>Arbete och material</t>
  </si>
  <si>
    <t>UsedPricingMethodTypeType</t>
  </si>
  <si>
    <t>Hinnoittelumenetelmä. Viisielementtinen koodistoarvo. Varmista koodien arvot!</t>
  </si>
  <si>
    <t>Pinta-alahinnoittelu</t>
  </si>
  <si>
    <t>Arealbaserad prissättning</t>
  </si>
  <si>
    <t>Tilavuushinnoittelu (esim. sora, murske, kantokäsittelyaine jne.)</t>
  </si>
  <si>
    <t>Volymbaserad prissättning (t.ex. Grus, kross, stubbehandlingsmedel)</t>
  </si>
  <si>
    <t>Kappalehinnoittelu</t>
  </si>
  <si>
    <t>Styckebaserad prissättning</t>
  </si>
  <si>
    <t>Aikahinnoittelu</t>
  </si>
  <si>
    <t>Tidsbaserad prissättning</t>
  </si>
  <si>
    <t>Sekahinnoittelu</t>
  </si>
  <si>
    <t>Blandad prissättningsmetod</t>
  </si>
  <si>
    <t>PurchaseModeType</t>
  </si>
  <si>
    <t>Puukauppamuodon koodit.</t>
  </si>
  <si>
    <t>Pystykauppa</t>
  </si>
  <si>
    <t>Rotköp</t>
  </si>
  <si>
    <t>Hankintakauppa</t>
  </si>
  <si>
    <t>Leveransköp</t>
  </si>
  <si>
    <t>Käteiskauppa</t>
  </si>
  <si>
    <t>Kontantköp</t>
  </si>
  <si>
    <t>Toimituskauppa</t>
  </si>
  <si>
    <t>MessageTypeType</t>
  </si>
  <si>
    <t>Sanoman tyyppi.</t>
  </si>
  <si>
    <t>Tarjous.</t>
  </si>
  <si>
    <t>Offert</t>
  </si>
  <si>
    <t>Offer.</t>
  </si>
  <si>
    <t>Mittaustodistus.</t>
  </si>
  <si>
    <t>Mätningsbevis</t>
  </si>
  <si>
    <t>Measurement.</t>
  </si>
  <si>
    <t>Tarjouspyyntö</t>
  </si>
  <si>
    <t>Call for offer</t>
  </si>
  <si>
    <t>Yhteydenottopyyntö</t>
  </si>
  <si>
    <t>Contact request</t>
  </si>
  <si>
    <t>DocumentClassType</t>
  </si>
  <si>
    <t>Dokumenttiluokka / -tyyppi.</t>
  </si>
  <si>
    <t>Muu dokumentti</t>
  </si>
  <si>
    <t>Annat dokument</t>
  </si>
  <si>
    <t>Maisematyölupa</t>
  </si>
  <si>
    <t>Markanvändningslov</t>
  </si>
  <si>
    <t>Valtakirja</t>
  </si>
  <si>
    <t>Fullmakt</t>
  </si>
  <si>
    <t>Metsänkäyttöilmoitus</t>
  </si>
  <si>
    <t>Anmälan om användning av skog</t>
  </si>
  <si>
    <t>Leimausseloste</t>
  </si>
  <si>
    <t>Stämplingslängd</t>
  </si>
  <si>
    <t>Hinta-arvio</t>
  </si>
  <si>
    <t>Prisuppskattning</t>
  </si>
  <si>
    <t>Työmaaohje</t>
  </si>
  <si>
    <t>Arbetsplatsspecifikt direktiv</t>
  </si>
  <si>
    <t>Kartta</t>
  </si>
  <si>
    <t>Karta</t>
  </si>
  <si>
    <t>CallForOfferBusinessSenderRoleType</t>
  </si>
  <si>
    <t>Tarjouspyynnön lähettäjän rooli.</t>
  </si>
  <si>
    <t>Metsänomistaja</t>
  </si>
  <si>
    <t>Skogsägare</t>
  </si>
  <si>
    <t>Avustaja puukaupassa</t>
  </si>
  <si>
    <t>Assistent i virkeshandel</t>
  </si>
  <si>
    <t>Valtakirjan omistaja</t>
  </si>
  <si>
    <t>Befullmäktigat ombud</t>
  </si>
  <si>
    <t>UsedPricingMethodType</t>
  </si>
  <si>
    <t>Toive käytettävästä hinnoittelumenetelmästä.</t>
  </si>
  <si>
    <t>Kaikki</t>
  </si>
  <si>
    <t>Tavaralajihinnoittelu</t>
  </si>
  <si>
    <t>Rungonosahinnoittelu</t>
  </si>
  <si>
    <t>Runkohinnoittelu</t>
  </si>
  <si>
    <t>ForestUseDeclarationResponsibleType</t>
  </si>
  <si>
    <t>Metsänkäyttöilmoituksen tekijä.</t>
  </si>
  <si>
    <t xml:space="preserve"> </t>
  </si>
  <si>
    <t>Myyjä tai myyjän edustaja</t>
  </si>
  <si>
    <t>Säljare eller säljarens ombud</t>
  </si>
  <si>
    <t>Ostaja</t>
  </si>
  <si>
    <t>Köpare</t>
  </si>
  <si>
    <t>CertificationSystemType</t>
  </si>
  <si>
    <t>Sertifiointijärjestelmät.</t>
  </si>
  <si>
    <t>Ei sertifiointia</t>
  </si>
  <si>
    <t>Ingen certifiering</t>
  </si>
  <si>
    <t>No certification</t>
  </si>
  <si>
    <t>PEFC</t>
  </si>
  <si>
    <t>FSC</t>
  </si>
  <si>
    <t>Ei tietoa</t>
  </si>
  <si>
    <t>Uppgift saknas</t>
  </si>
  <si>
    <t>Unknown</t>
  </si>
  <si>
    <t>VATStatusType</t>
  </si>
  <si>
    <t>Arvonlisäverovelvollisuus.</t>
  </si>
  <si>
    <t>Myyjä ei ole arvonlisäverovelvollinen</t>
  </si>
  <si>
    <t>Säljaren är inte momspliktig</t>
  </si>
  <si>
    <t>Myyjä on arvonlisäverovelvollinen</t>
  </si>
  <si>
    <t>Säljaren är momspliktig</t>
  </si>
  <si>
    <t>Arvonlisäverovelvollisuutta ei ole selvitetty</t>
  </si>
  <si>
    <t>Momspliktigheten har inte utretts</t>
  </si>
  <si>
    <t>SellerGroupType</t>
  </si>
  <si>
    <t>Myyjäryhmäkoodi.</t>
  </si>
  <si>
    <t>Yksinomistus</t>
  </si>
  <si>
    <t>Enskild ägare</t>
  </si>
  <si>
    <t>Avioparin omistus</t>
  </si>
  <si>
    <t>Makar</t>
  </si>
  <si>
    <t>Verotusyhtymä</t>
  </si>
  <si>
    <t>Beskattningssammanslutning</t>
  </si>
  <si>
    <t>Elinkeinoyhtymä</t>
  </si>
  <si>
    <t>Näringssammanslutning</t>
  </si>
  <si>
    <t>Yhteismetsä, tiekunta</t>
  </si>
  <si>
    <t>Samfälld skog, väglag</t>
  </si>
  <si>
    <t>Rajoitetusti verovelvollinen</t>
  </si>
  <si>
    <t>Begränsad skatteplikt</t>
  </si>
  <si>
    <t>Yhteisö</t>
  </si>
  <si>
    <t>Samfund</t>
  </si>
  <si>
    <t>Kuolinpesä</t>
  </si>
  <si>
    <t>Dödsbo</t>
  </si>
  <si>
    <t>BearingCapacityClassType</t>
  </si>
  <si>
    <t>Turvemaiden kantavuusluokitus harvennuksilla.</t>
  </si>
  <si>
    <t>Kantavuusluokka 1</t>
  </si>
  <si>
    <t>Bärighetsklass 1</t>
  </si>
  <si>
    <t>Bearing capacity class 1</t>
  </si>
  <si>
    <t>Kantavuusluokka 2</t>
  </si>
  <si>
    <t>Bärighetsklass 2</t>
  </si>
  <si>
    <t>Bearing capacity class 2</t>
  </si>
  <si>
    <t>Kantavuusluokka 3</t>
  </si>
  <si>
    <t>Bärighetsklass 3</t>
  </si>
  <si>
    <t>Bearing capacity class 3</t>
  </si>
  <si>
    <t>Kantavuusluokka Talvi</t>
  </si>
  <si>
    <t>Bärighetsklass Vinter</t>
  </si>
  <si>
    <t>Bearing capacity class 4</t>
  </si>
  <si>
    <t>PaymentTypeType</t>
  </si>
  <si>
    <t>Maksuerätyypit.</t>
  </si>
  <si>
    <t>Maksuerä poistettu</t>
  </si>
  <si>
    <t>Betalningsraten har raderats</t>
  </si>
  <si>
    <t>Payment has been deleted.</t>
  </si>
  <si>
    <t>Ennakkomaksu.</t>
  </si>
  <si>
    <t>Förskottsbetalning</t>
  </si>
  <si>
    <t>Advance payment.</t>
  </si>
  <si>
    <t>Välimaksu.</t>
  </si>
  <si>
    <t>Mellanlikvid</t>
  </si>
  <si>
    <t>Intermediate payment.</t>
  </si>
  <si>
    <t>Loppumaksu.</t>
  </si>
  <si>
    <t>Slutlikvid</t>
  </si>
  <si>
    <t>Final payment.</t>
  </si>
  <si>
    <t>Bonusmaksu.</t>
  </si>
  <si>
    <t>Bonuslikvid</t>
  </si>
  <si>
    <t>Bonus payment.</t>
  </si>
  <si>
    <t>Hinnantarkistus.</t>
  </si>
  <si>
    <t>Prisjustering</t>
  </si>
  <si>
    <t>Price adjustment.</t>
  </si>
  <si>
    <t>AreaTypeType</t>
  </si>
  <si>
    <t>Kunnittainen vai suuralueittainen tieto.</t>
  </si>
  <si>
    <t>Kunta, KELA-koodi.</t>
  </si>
  <si>
    <t>Kommun, FPA-kod</t>
  </si>
  <si>
    <t>Hinta-alue.</t>
  </si>
  <si>
    <t>Prisområde</t>
  </si>
  <si>
    <t>Metsäkeskus.</t>
  </si>
  <si>
    <t>Skogscentral</t>
  </si>
  <si>
    <t>Maakunta.</t>
  </si>
  <si>
    <t>Landskap</t>
  </si>
  <si>
    <t>Organisaation toimialue.</t>
  </si>
  <si>
    <t>Organisationens verksamhetsområde</t>
  </si>
  <si>
    <t>Tyyppi 1.</t>
  </si>
  <si>
    <t>Typ 1</t>
  </si>
  <si>
    <t>Tyyppi 2.</t>
  </si>
  <si>
    <t>Typ 2</t>
  </si>
  <si>
    <t>Tyyppi 3.</t>
  </si>
  <si>
    <t>Typ 3</t>
  </si>
  <si>
    <t>Tyyppi 4.</t>
  </si>
  <si>
    <t>Typ 4</t>
  </si>
  <si>
    <t>Tyyppi 5.</t>
  </si>
  <si>
    <t>Typ 5</t>
  </si>
  <si>
    <t>Tyyppi 6.</t>
  </si>
  <si>
    <t>Typ 6</t>
  </si>
  <si>
    <t>Tyyppi 7.</t>
  </si>
  <si>
    <t>Typ 7</t>
  </si>
  <si>
    <t>Tyyppi 8.</t>
  </si>
  <si>
    <t>Typ 8</t>
  </si>
  <si>
    <t>Tyyppi 9.</t>
  </si>
  <si>
    <t>Typ 9</t>
  </si>
  <si>
    <t>Tyyppi 10.</t>
  </si>
  <si>
    <t>Typ 10</t>
  </si>
  <si>
    <t>VirtaWorkQualityType</t>
  </si>
  <si>
    <t>Työn laatu.</t>
  </si>
  <si>
    <t>Virh.</t>
  </si>
  <si>
    <t>VirtaDamageClassType</t>
  </si>
  <si>
    <t>Riistavaurioluokka. Luokkia 1-4 käytetään taimikoissa ja kuorivaurioita 5-6 varttuneemmissa metsissä. Jos varttuneemmissa metsissä vauriokohdan vaipasta on vahingoittunut alle 50% on kyseessä pieni kuorivaurio.</t>
  </si>
  <si>
    <t>I</t>
  </si>
  <si>
    <t>II</t>
  </si>
  <si>
    <t>III</t>
  </si>
  <si>
    <t>IV</t>
  </si>
  <si>
    <t>Pieni kuorivaurio</t>
  </si>
  <si>
    <t>Suuri kuorivaurio</t>
  </si>
  <si>
    <t>MeasurementCertificateTypeType</t>
  </si>
  <si>
    <t>Mittaustodistuksen tyypit.</t>
  </si>
  <si>
    <t>Poistettava mittaustodistus.</t>
  </si>
  <si>
    <t>Mätningsbevis som raderas</t>
  </si>
  <si>
    <t>Measurement certificate deleted/should be deleted.</t>
  </si>
  <si>
    <t>Välimitta.</t>
  </si>
  <si>
    <t>Mellanmätning</t>
  </si>
  <si>
    <t>Intermediate measurement.</t>
  </si>
  <si>
    <t>Loppumitta.</t>
  </si>
  <si>
    <t>Slutmätning</t>
  </si>
  <si>
    <t>Final measurement.</t>
  </si>
  <si>
    <t>Bonusmitta.</t>
  </si>
  <si>
    <t>Bonusmätning</t>
  </si>
  <si>
    <t>Bonus measurement.</t>
  </si>
  <si>
    <t>Priskorrigering</t>
  </si>
  <si>
    <t>Price adjustment measurement.</t>
  </si>
  <si>
    <t>QuantityUnitType</t>
  </si>
  <si>
    <t>Puutavaralajin määrän yksiköt.</t>
  </si>
  <si>
    <t>Kiintokuutiometri (m3), kuorellinen tilavuus</t>
  </si>
  <si>
    <t>Fastkubikmeter (m³), med bark</t>
  </si>
  <si>
    <t>Kiintokuutiometri (m3), kuoreton tilavuus</t>
  </si>
  <si>
    <t>Fastkubikmeter (m³), utan bark</t>
  </si>
  <si>
    <t>Megawattitunti (MWh)</t>
  </si>
  <si>
    <t>Megawattimme (MWh)</t>
  </si>
  <si>
    <t>Irtokuutiometri (m3)</t>
  </si>
  <si>
    <t>Löskubikmeter (m³)</t>
  </si>
  <si>
    <t>Tonni (t = 1000 kg)</t>
  </si>
  <si>
    <t>Ton (t = 1 000 kg)</t>
  </si>
  <si>
    <t>CurrencyType</t>
  </si>
  <si>
    <t>Valuutat.</t>
  </si>
  <si>
    <t>EUR</t>
  </si>
  <si>
    <t>Euro (esim. sata euroa 100.00).</t>
  </si>
  <si>
    <t>EURc</t>
  </si>
  <si>
    <t>Eurosentit (esim. sata euroa 10000).</t>
  </si>
  <si>
    <t>ForestCentreMessageReferenceType</t>
  </si>
  <si>
    <t>Määrittely metsäkeskus palauteviestin virheviitteellle</t>
  </si>
  <si>
    <t>Metsänkäyttöilmoitusviite</t>
  </si>
  <si>
    <t>Forest use declaration reference</t>
  </si>
  <si>
    <t>Metsänkäyttöilmoituksen käsittelyalueviite</t>
  </si>
  <si>
    <t>Forest use declaration processing area reference</t>
  </si>
  <si>
    <t>Metsänkäyttöilmoituksen kuvioviite</t>
  </si>
  <si>
    <t>Forest use declaration stand reference</t>
  </si>
  <si>
    <t>Financing act application reference</t>
  </si>
  <si>
    <t>Financing act completion declaration reference</t>
  </si>
  <si>
    <t>Kemeran kuvioviite</t>
  </si>
  <si>
    <t>Financing act application stand reference</t>
  </si>
  <si>
    <t>YesNoType</t>
  </si>
  <si>
    <t>Määrittely kyllä- ja ei-arvoille</t>
  </si>
  <si>
    <t>No</t>
  </si>
  <si>
    <t>Kyllä</t>
  </si>
  <si>
    <t>Yes</t>
  </si>
  <si>
    <t>ReplyCodeType</t>
  </si>
  <si>
    <t>Vastausviestin paluuarvot</t>
  </si>
  <si>
    <t>Vastaanotettu.</t>
  </si>
  <si>
    <t>Not accepted</t>
  </si>
  <si>
    <t>Vastaanotettu, mutta pyydetään korjaamaan/täydentämään oheisen virhekoodin tarkoittamat asiat.</t>
  </si>
  <si>
    <t>Accepted</t>
  </si>
  <si>
    <t>Tiedonsiirto epäonnistui (sanomaa, sen lähettäjää ja tarkoitusta ei pystytty riittävästi tunnistamaan.)</t>
  </si>
  <si>
    <t>Partially Accepted</t>
  </si>
  <si>
    <t>AcceptanceType</t>
  </si>
  <si>
    <t>Hylätty</t>
  </si>
  <si>
    <t>Hyväksytty</t>
  </si>
  <si>
    <t>Osittain hyväksytty</t>
  </si>
  <si>
    <t>NotKnownType</t>
  </si>
  <si>
    <t>Määrittely ei tietoa- arvolle</t>
  </si>
  <si>
    <t>No facts</t>
  </si>
  <si>
    <t>VirtaYesNoType</t>
  </si>
  <si>
    <t>Virta-järjestelmän määrittely kyllä- ja ei-arvoille.</t>
  </si>
  <si>
    <t>SellerResponsible</t>
  </si>
  <si>
    <t>Määrittely "myyjä on vastuussa"- arvolle</t>
  </si>
  <si>
    <t>Myyjä on vastuussa</t>
  </si>
  <si>
    <t>Seller is responsible</t>
  </si>
  <si>
    <t>EmptyStringType</t>
  </si>
  <si>
    <t>Tyhjä merkkijono.</t>
  </si>
  <si>
    <t>SpecialFeatureIdentifierExtensionType</t>
  </si>
  <si>
    <t>Tunnisteen laji.</t>
  </si>
  <si>
    <t>Geometrian kuvaustapa / laji.</t>
  </si>
  <si>
    <t>PersonResourceType</t>
  </si>
  <si>
    <t>Henkilöresurssi tyyppi</t>
  </si>
  <si>
    <t>Henkilö</t>
  </si>
  <si>
    <t>Person</t>
  </si>
  <si>
    <t>MachineTypeType</t>
  </si>
  <si>
    <t>Konetyyppi.</t>
  </si>
  <si>
    <t>Hakkuukone</t>
  </si>
  <si>
    <t>Skördare</t>
  </si>
  <si>
    <t>Harvester</t>
  </si>
  <si>
    <t>Metsätraktori</t>
  </si>
  <si>
    <t>Skotare</t>
  </si>
  <si>
    <t>Forwarder</t>
  </si>
  <si>
    <t>Kaivinkone</t>
  </si>
  <si>
    <t>Grävmaskin</t>
  </si>
  <si>
    <t>Excavator</t>
  </si>
  <si>
    <t>Mönkijä</t>
  </si>
  <si>
    <t>Fyrhjuling</t>
  </si>
  <si>
    <t>ATV</t>
  </si>
  <si>
    <t>Alus</t>
  </si>
  <si>
    <t>Fartyg</t>
  </si>
  <si>
    <t>Vessel</t>
  </si>
  <si>
    <t>Helikopteri</t>
  </si>
  <si>
    <t>Helikopter</t>
  </si>
  <si>
    <t>Traktori</t>
  </si>
  <si>
    <t>Traktor</t>
  </si>
  <si>
    <t>Yhdistelmäkone</t>
  </si>
  <si>
    <t>Drivare</t>
  </si>
  <si>
    <t>Siirtoauto</t>
  </si>
  <si>
    <t>Lavett</t>
  </si>
  <si>
    <t>Äestyskone</t>
  </si>
  <si>
    <t>Skogsharv</t>
  </si>
  <si>
    <t>Disc trencher</t>
  </si>
  <si>
    <t>Laikkuri</t>
  </si>
  <si>
    <t>Högläggare</t>
  </si>
  <si>
    <t>Raivauskone</t>
  </si>
  <si>
    <t>Röjningsmaskin</t>
  </si>
  <si>
    <t>Clearing machine</t>
  </si>
  <si>
    <t>Istutuskone</t>
  </si>
  <si>
    <t>Planteringsmaskin</t>
  </si>
  <si>
    <t>Planting machine</t>
  </si>
  <si>
    <t>Paalain</t>
  </si>
  <si>
    <t>Balare</t>
  </si>
  <si>
    <t>Baler</t>
  </si>
  <si>
    <t>Moottorikelkka</t>
  </si>
  <si>
    <t>Snöskoter</t>
  </si>
  <si>
    <t>Sora-auto</t>
  </si>
  <si>
    <t>Other</t>
  </si>
  <si>
    <t>TerrainClassType</t>
  </si>
  <si>
    <t>Maastoluokka</t>
  </si>
  <si>
    <t>Helppo</t>
  </si>
  <si>
    <t>Lätt</t>
  </si>
  <si>
    <t>Easy</t>
  </si>
  <si>
    <t>Medel</t>
  </si>
  <si>
    <t>Medium</t>
  </si>
  <si>
    <t>Vaikea</t>
  </si>
  <si>
    <t>Svår</t>
  </si>
  <si>
    <t>Difficult</t>
  </si>
  <si>
    <t>Erittäin vaikea</t>
  </si>
  <si>
    <t>Mycket svår</t>
  </si>
  <si>
    <t>Extra difficult</t>
  </si>
  <si>
    <t>MeasurementPlaceType</t>
  </si>
  <si>
    <t>Mittauspaikka</t>
  </si>
  <si>
    <t>Metsä</t>
  </si>
  <si>
    <t>Skog</t>
  </si>
  <si>
    <t>Forest</t>
  </si>
  <si>
    <t>Tehdas</t>
  </si>
  <si>
    <t>Fabrik</t>
  </si>
  <si>
    <t>Factory</t>
  </si>
  <si>
    <t>Ajoneuvo</t>
  </si>
  <si>
    <t>Fordon</t>
  </si>
  <si>
    <t>Varasto</t>
  </si>
  <si>
    <t>Lager</t>
  </si>
  <si>
    <t>Storage</t>
  </si>
  <si>
    <t>DifficultyClassType</t>
  </si>
  <si>
    <t>Työn vaikeusluokka</t>
  </si>
  <si>
    <t>Erittäin helppo</t>
  </si>
  <si>
    <t>Mycket lätt</t>
  </si>
  <si>
    <t>very easy</t>
  </si>
  <si>
    <t>easy</t>
  </si>
  <si>
    <t>Normalt</t>
  </si>
  <si>
    <t>normal</t>
  </si>
  <si>
    <t>Krävande</t>
  </si>
  <si>
    <t>difficult</t>
  </si>
  <si>
    <t>Mycket krävande</t>
  </si>
  <si>
    <t>extra difficult</t>
  </si>
  <si>
    <t>CuttingPurposeType</t>
  </si>
  <si>
    <t>Hakkuun tarkoitus.</t>
  </si>
  <si>
    <t>Kasvatushakkuu, tasaikäinen</t>
  </si>
  <si>
    <t>Beståndsvårdande avverkning i likåldrig skog</t>
  </si>
  <si>
    <t>Kasvatushakkuu, eri-ikäinen</t>
  </si>
  <si>
    <t>Beståndsvårdande avverkning i olikåldrig skog</t>
  </si>
  <si>
    <t>Erityishakkuu</t>
  </si>
  <si>
    <t>Maankäytönmuodon muutos</t>
  </si>
  <si>
    <t>Förändrad markanvändning</t>
  </si>
  <si>
    <t>Metsätuhoalue</t>
  </si>
  <si>
    <t>Skogsskadeområde</t>
  </si>
  <si>
    <t>CuttingRealizationPracticeType</t>
  </si>
  <si>
    <t>Hakkuun toteutustapa.</t>
  </si>
  <si>
    <t>Harvennushakkuu</t>
  </si>
  <si>
    <t>Teghuggning</t>
  </si>
  <si>
    <t>Erityishakkuu, maankäyttömuodon muutokseen johtava</t>
  </si>
  <si>
    <t>Specialavverkning på grund av ändrad markanvädning</t>
  </si>
  <si>
    <t>Erityishakkuu, Metsälain 5b §:n mukainen</t>
  </si>
  <si>
    <t>Specialavverkning enligt § 5b i skogslagen</t>
  </si>
  <si>
    <t>Poimintaluonteinen kasvatushakkuu</t>
  </si>
  <si>
    <t>Beståndsvårdande avverkning med drag av plockhuggning</t>
  </si>
  <si>
    <t>Muu hakkuu tai toimenpide</t>
  </si>
  <si>
    <t>Annan avverkning eller åtgärd</t>
  </si>
  <si>
    <t>Luckhuggning</t>
  </si>
  <si>
    <t>Myrskytuhoalue, kasvatushakkuu</t>
  </si>
  <si>
    <t>Myrskytuhoalue, uudistamishakkuu</t>
  </si>
  <si>
    <t>Hyönteistuhoalue, uudistamishakkuu</t>
  </si>
  <si>
    <t>Hyönteistuhoalue, kasvatushakkuu</t>
  </si>
  <si>
    <t>WorkCodeGroupType</t>
  </si>
  <si>
    <t>Työlajiryhmä</t>
  </si>
  <si>
    <t>removal by logging</t>
  </si>
  <si>
    <t>Energiapuun korjuu</t>
  </si>
  <si>
    <t>Energivedsdrivning</t>
  </si>
  <si>
    <t>energy wood removal by logging</t>
  </si>
  <si>
    <t>Markberedning</t>
  </si>
  <si>
    <t>Soil preparation</t>
  </si>
  <si>
    <t>Metsän uudistaminen</t>
  </si>
  <si>
    <t>Skogsförnyelse</t>
  </si>
  <si>
    <t>Forest regeneration</t>
  </si>
  <si>
    <t>clearing</t>
  </si>
  <si>
    <t>sapling treatment?</t>
  </si>
  <si>
    <t>Lannoitus</t>
  </si>
  <si>
    <t>Fertilising</t>
  </si>
  <si>
    <t>Ojitus</t>
  </si>
  <si>
    <t>Dikning</t>
  </si>
  <si>
    <t>ditching</t>
  </si>
  <si>
    <t>Vägbyggnand och vägunderhåll</t>
  </si>
  <si>
    <t>Road construction and maintenance</t>
  </si>
  <si>
    <t>Muut työt</t>
  </si>
  <si>
    <t>Andra arbeten</t>
  </si>
  <si>
    <t>other works</t>
  </si>
  <si>
    <t>Työmaa</t>
  </si>
  <si>
    <t>Arbetsplats</t>
  </si>
  <si>
    <t>working site</t>
  </si>
  <si>
    <t>Tarkastukset</t>
  </si>
  <si>
    <t>Granskningar</t>
  </si>
  <si>
    <t>Inspections</t>
  </si>
  <si>
    <t>FinancingActWorkGroupType</t>
  </si>
  <si>
    <t>Kemeran työlaji</t>
  </si>
  <si>
    <t>Nuoren metsän hoito ja Taimikon varhaishoito</t>
  </si>
  <si>
    <t>FinancingActWorkCodeType</t>
  </si>
  <si>
    <t>Työlaji</t>
  </si>
  <si>
    <t>FinancingActFinancingType</t>
  </si>
  <si>
    <t>Rahoitustyyppi</t>
  </si>
  <si>
    <t>Uuden lain mukainen. Kestävän metsätalouden määräaikainen rahoituslaki 34/2015</t>
  </si>
  <si>
    <t>WorkCodeType</t>
  </si>
  <si>
    <t>Vila under viss tid</t>
  </si>
  <si>
    <t>Temporary rest</t>
  </si>
  <si>
    <t>Varaus</t>
  </si>
  <si>
    <t>Reservation</t>
  </si>
  <si>
    <t>Plockhuggning</t>
  </si>
  <si>
    <t>Maankäyttömuodon muutokseen johtava erityishakkuu</t>
  </si>
  <si>
    <t>Erityishakkuu (Metsälain 5§:n mukainen hakkuu)</t>
  </si>
  <si>
    <t>Special cutting (Forest act 5 §)</t>
  </si>
  <si>
    <t>Muu hakkuu tai toimenpide.</t>
  </si>
  <si>
    <t>Other cutting or treatment</t>
  </si>
  <si>
    <t>Uudistushakkuu metsätuhoalueella</t>
  </si>
  <si>
    <t>regeneration cutting on forest</t>
  </si>
  <si>
    <t>Kasvatushakkuu metsätuhoalueella</t>
  </si>
  <si>
    <t>Beståndsvårdande avverkning på skogsskadeområde</t>
  </si>
  <si>
    <t>Muu erityishakkuu</t>
  </si>
  <si>
    <t>Annan specialavverkning</t>
  </si>
  <si>
    <t>Other special cutting</t>
  </si>
  <si>
    <t>Metsäkuljetus , puunkorjuu</t>
  </si>
  <si>
    <t>Terrängtransport, virkesdrivning</t>
  </si>
  <si>
    <t>Jatkettu lähikuljetus</t>
  </si>
  <si>
    <t>Förlängd terrängtransport</t>
  </si>
  <si>
    <t>Kannon nosto</t>
  </si>
  <si>
    <t>Flisning i skogen (på figuren)</t>
  </si>
  <si>
    <t>Kantojen metsäkuljetus</t>
  </si>
  <si>
    <t>Terrängtransport av stubbar</t>
  </si>
  <si>
    <t>Hakkuutähteiden metsäkuljetus</t>
  </si>
  <si>
    <t>Terrängtransport av grot</t>
  </si>
  <si>
    <t>Pinojen peittäminen</t>
  </si>
  <si>
    <t>Täcka virkestravar</t>
  </si>
  <si>
    <t>Laikutus (manuaalityönä)</t>
  </si>
  <si>
    <t>Fläckupptagning (manuellt)</t>
  </si>
  <si>
    <t>Laikkurilaikutus</t>
  </si>
  <si>
    <t>Invers markberedning</t>
  </si>
  <si>
    <t>Laikkurimätästys</t>
  </si>
  <si>
    <t>Korsgående harvning</t>
  </si>
  <si>
    <t>Muu maanpinnan käsittely</t>
  </si>
  <si>
    <t>Annan markberedning</t>
  </si>
  <si>
    <t>Täydennysistutus</t>
  </si>
  <si>
    <t>Hjälpplantering</t>
  </si>
  <si>
    <t>Koneistutus</t>
  </si>
  <si>
    <t>Maskinell plantering</t>
  </si>
  <si>
    <t>Taimien kuljetus</t>
  </si>
  <si>
    <t>Planttransport</t>
  </si>
  <si>
    <t>Taimien maastokuljetus</t>
  </si>
  <si>
    <t>Terrängtransport av plantor</t>
  </si>
  <si>
    <t>Taimihuolto</t>
  </si>
  <si>
    <t>Plantvård</t>
  </si>
  <si>
    <t>Uudisalan raivaus</t>
  </si>
  <si>
    <t>Preventiv bekämpning av aspens rotskott</t>
  </si>
  <si>
    <t>Förröjning</t>
  </si>
  <si>
    <t>Näkemäraivaus</t>
  </si>
  <si>
    <t>Siktröjning</t>
  </si>
  <si>
    <t>Heinäntorjunta</t>
  </si>
  <si>
    <t>Gräsbekämpning</t>
  </si>
  <si>
    <t>Varhaisperkaus</t>
  </si>
  <si>
    <t>Gräs- och slyröjning</t>
  </si>
  <si>
    <t>Röjning</t>
  </si>
  <si>
    <t>Vård av ungskog</t>
  </si>
  <si>
    <t>Valtaoja, uusi</t>
  </si>
  <si>
    <t>Utfallsdike, nytt</t>
  </si>
  <si>
    <t>Valtaoja, perkaus</t>
  </si>
  <si>
    <t>Utfallsdike, rensas</t>
  </si>
  <si>
    <t>Kokoojaoja, uusi</t>
  </si>
  <si>
    <t>Dragdigke, nytt</t>
  </si>
  <si>
    <t>Kokoojaoja, perkaus</t>
  </si>
  <si>
    <t>Dragdike, rensas</t>
  </si>
  <si>
    <t>Sarkaoja, uusi</t>
  </si>
  <si>
    <t>Tegdike, nytt</t>
  </si>
  <si>
    <t>Sarkaoja, perkaus</t>
  </si>
  <si>
    <t>Tegdike, rensas</t>
  </si>
  <si>
    <t>Haarukkaoja, uusi</t>
  </si>
  <si>
    <t>Gaffeldike, nytt</t>
  </si>
  <si>
    <t>Haarukkaoja, perkaus</t>
  </si>
  <si>
    <t>Gaffeldike, rensas</t>
  </si>
  <si>
    <t>Purouoman kaivaminen</t>
  </si>
  <si>
    <t>Grävning i bäckfåra</t>
  </si>
  <si>
    <t>Purouoman täyttö</t>
  </si>
  <si>
    <t>Utfyllnad av bäckfåra</t>
  </si>
  <si>
    <t>Ojien tukkiminen/patoaminen</t>
  </si>
  <si>
    <t>Ojien täyttö</t>
  </si>
  <si>
    <t>Utfyllnad av diken</t>
  </si>
  <si>
    <t>Ojien täyttö, täydennys</t>
  </si>
  <si>
    <t>Utfyllnad av diken, komplettering</t>
  </si>
  <si>
    <t>Ojaluiska (ojan ylitys)</t>
  </si>
  <si>
    <t>Dikesslänt (för överfart)</t>
  </si>
  <si>
    <t>Laskeutusaltaan tyhjennys</t>
  </si>
  <si>
    <t>Tömning av sedimenteringsbassäng</t>
  </si>
  <si>
    <t>Putkipato</t>
  </si>
  <si>
    <t>Rördamm</t>
  </si>
  <si>
    <t>Metsätie, uusi</t>
  </si>
  <si>
    <t>Skogsväg, ny</t>
  </si>
  <si>
    <t>Metsätie, perusparannus</t>
  </si>
  <si>
    <t>Skogsväg, grundförbättring</t>
  </si>
  <si>
    <t>Metsätie, kunnossapito</t>
  </si>
  <si>
    <t>Skogsväg, underhåll</t>
  </si>
  <si>
    <t>Piennartie, uusi</t>
  </si>
  <si>
    <t>Väg på dikesren, ny</t>
  </si>
  <si>
    <t>Piennartie, perusparannus</t>
  </si>
  <si>
    <t>Väg på dikesren, grundförbättring</t>
  </si>
  <si>
    <t>Piennartie, kunnossapito</t>
  </si>
  <si>
    <t>Väg på dikesren, underhåll</t>
  </si>
  <si>
    <t>Talvitien rakentaminen</t>
  </si>
  <si>
    <t>Byggande av vinterväg</t>
  </si>
  <si>
    <t>Winter road building</t>
  </si>
  <si>
    <t>Jäätien teko</t>
  </si>
  <si>
    <t>Byggande av isväg</t>
  </si>
  <si>
    <t>Pohjan vahvistus (esim. suodatinkankaan asennus)</t>
  </si>
  <si>
    <t>Förstärkning av grunden (t.ex. med fiberduk)</t>
  </si>
  <si>
    <t>Sorastus</t>
  </si>
  <si>
    <t>Grusning</t>
  </si>
  <si>
    <t>Höyläys</t>
  </si>
  <si>
    <t>Hyvling</t>
  </si>
  <si>
    <t>Lanaus</t>
  </si>
  <si>
    <t>Sladdning</t>
  </si>
  <si>
    <t>Kivien poisto</t>
  </si>
  <si>
    <t>Avlägsnande av stenar</t>
  </si>
  <si>
    <t>Pintamaan poisto</t>
  </si>
  <si>
    <t>Avlägsnande av ytjord</t>
  </si>
  <si>
    <t>Rungon tiivistys</t>
  </si>
  <si>
    <t>Packning av vägkroppen</t>
  </si>
  <si>
    <t>Pengerrys</t>
  </si>
  <si>
    <t>Terrassering</t>
  </si>
  <si>
    <t>Leikkaus</t>
  </si>
  <si>
    <t>Skärning</t>
  </si>
  <si>
    <t>Kantavuuden parantaminen</t>
  </si>
  <si>
    <t>Förbättrande av bärighet</t>
  </si>
  <si>
    <t>Rumpu, uusi</t>
  </si>
  <si>
    <t>Rummun vaihto</t>
  </si>
  <si>
    <t>Rummun sulatus</t>
  </si>
  <si>
    <t>Kaiteen rakentaminen</t>
  </si>
  <si>
    <t>Tien sivuoja, uusi</t>
  </si>
  <si>
    <t>Tien sivuoja, perkaus</t>
  </si>
  <si>
    <t>Laskuoja, uusi</t>
  </si>
  <si>
    <t>Laskuoja, perkaus</t>
  </si>
  <si>
    <t>Metsäliittymä rummulla</t>
  </si>
  <si>
    <t>Kohtaamispaikka</t>
  </si>
  <si>
    <t>Varastopaikan rakentaminen</t>
  </si>
  <si>
    <t>Ympyräkääntöpaikan rakentaminen</t>
  </si>
  <si>
    <t>I-haarakääntöpaikan (pisto) rakentaminen</t>
  </si>
  <si>
    <t>I-fork turning bay construction</t>
  </si>
  <si>
    <t>Y-haarakääntöpaikan rakentaminen</t>
  </si>
  <si>
    <t>Y-fork turning bay construction</t>
  </si>
  <si>
    <t>Tienvarsivesakonraivaus</t>
  </si>
  <si>
    <t>Aurausviitoitus</t>
  </si>
  <si>
    <t>Auraus (lumityöt)</t>
  </si>
  <si>
    <t>Lumipalteiden kaato</t>
  </si>
  <si>
    <t>Tien kuntokartoitus</t>
  </si>
  <si>
    <t>Poltto (mm. säästöpuuryhmien poltto)</t>
  </si>
  <si>
    <t>Bränning (bl.a. svedning av grupper med naturvårdsträd)</t>
  </si>
  <si>
    <t>Ennallistaminen</t>
  </si>
  <si>
    <t>Iståndsättning</t>
  </si>
  <si>
    <t>Protection against heterobasidion</t>
  </si>
  <si>
    <t>Raivaussahatyö</t>
  </si>
  <si>
    <t>Niitto ja haravointi</t>
  </si>
  <si>
    <t>Rajalinjan avaus</t>
  </si>
  <si>
    <t>Muu moottorisahatyö</t>
  </si>
  <si>
    <t>Other chainsaw work</t>
  </si>
  <si>
    <t>Muu työ</t>
  </si>
  <si>
    <t>Other work</t>
  </si>
  <si>
    <t>Lohkon maastosuunnittelu</t>
  </si>
  <si>
    <t>Työnjohto</t>
  </si>
  <si>
    <t>Taimikon tarkastus</t>
  </si>
  <si>
    <t>Control of recently planted forest</t>
  </si>
  <si>
    <t>Korjuun laadunseuranta</t>
  </si>
  <si>
    <t>Logging quality control</t>
  </si>
  <si>
    <t>Hakkuukoneen mittalaitteen tarkastusmittaus</t>
  </si>
  <si>
    <t>Control of harvesters measurement equipment</t>
  </si>
  <si>
    <t>Metsänhoidon laadunseuranta</t>
  </si>
  <si>
    <t>Silviculture quality control</t>
  </si>
  <si>
    <t>Urakanantajakohtainen koodi 1</t>
  </si>
  <si>
    <t>Mandators own code 1</t>
  </si>
  <si>
    <t>Urakanantajakohtainen koodi 2</t>
  </si>
  <si>
    <t>Mandators own code 2</t>
  </si>
  <si>
    <t>WorkCodeQualifierType1</t>
  </si>
  <si>
    <t>Työlajin lisämääre1</t>
  </si>
  <si>
    <t>Kemiallinen</t>
  </si>
  <si>
    <t>Mekaanis-kemiallinen</t>
  </si>
  <si>
    <t>WorkCodeQualifierType2</t>
  </si>
  <si>
    <t>Työlajin lisämääre2 (Käsittelytapa)</t>
  </si>
  <si>
    <t>Välialueen käsittely</t>
  </si>
  <si>
    <t>Reuna-alueen käsittely</t>
  </si>
  <si>
    <t>Säästöpuuhakkuu</t>
  </si>
  <si>
    <t>Talvitiehakkuu</t>
  </si>
  <si>
    <t>Rajalinjan aukaisu</t>
  </si>
  <si>
    <t>Ojalinjan aukaisu</t>
  </si>
  <si>
    <t>Tielinjan hakkuu</t>
  </si>
  <si>
    <t>Tuulenkaato hakkuu</t>
  </si>
  <si>
    <t>Luonnonhoito</t>
  </si>
  <si>
    <t>Maisemanhoito</t>
  </si>
  <si>
    <t>Vesitalouden hoito</t>
  </si>
  <si>
    <t>Water caring</t>
  </si>
  <si>
    <t>Riistanhoito</t>
  </si>
  <si>
    <t>Täydennys</t>
  </si>
  <si>
    <t>WorkCodeQualifierType3</t>
  </si>
  <si>
    <t>Työlajin lisämääre3</t>
  </si>
  <si>
    <t>Light</t>
  </si>
  <si>
    <t>Ei käsittelyä</t>
  </si>
  <si>
    <t>No treatment</t>
  </si>
  <si>
    <t>WorkCodeQualifierType4</t>
  </si>
  <si>
    <t>Työlajin lisämääre4</t>
  </si>
  <si>
    <t>Joukkokäsittely</t>
  </si>
  <si>
    <t>Kokorunkokorjuu</t>
  </si>
  <si>
    <t>Whole trunk logging</t>
  </si>
  <si>
    <t>Integroitu korjuu</t>
  </si>
  <si>
    <t>Integrated logging</t>
  </si>
  <si>
    <t>WorkCodeQualifierType5</t>
  </si>
  <si>
    <t>Työlajin lisämääre5</t>
  </si>
  <si>
    <t>Jäävän puuston mittaus</t>
  </si>
  <si>
    <t>Latvusmassan kasoille hakkuu</t>
  </si>
  <si>
    <t>Konekylvö</t>
  </si>
  <si>
    <t>Uudistusalan raivaus</t>
  </si>
  <si>
    <t>Välppäys</t>
  </si>
  <si>
    <t>WorkingQualityType</t>
  </si>
  <si>
    <t>Työn laadun arviointi</t>
  </si>
  <si>
    <t>Heikko</t>
  </si>
  <si>
    <t>Erinomainen</t>
  </si>
  <si>
    <t>Ei toteutettu</t>
  </si>
  <si>
    <t>ThinningDistrictType</t>
  </si>
  <si>
    <t>Harvennuskoalojen laskennassa käytettävä alue</t>
  </si>
  <si>
    <t>Etelä-Suomi</t>
  </si>
  <si>
    <t>Väli-Suomi</t>
  </si>
  <si>
    <t>OrderStatusType</t>
  </si>
  <si>
    <t>Tilauksen status</t>
  </si>
  <si>
    <t>DryingClassType</t>
  </si>
  <si>
    <t>Kuiva (0-34.9%)</t>
  </si>
  <si>
    <t>Kostea (35.0-44.9%)</t>
  </si>
  <si>
    <t>Tuore (45.0-99.9%)</t>
  </si>
  <si>
    <t>StorageDryingClassType</t>
  </si>
  <si>
    <t>Varastopaikan luokitus metsäenergian kuivumiselle</t>
  </si>
  <si>
    <t>good</t>
  </si>
  <si>
    <t>Medelgod</t>
  </si>
  <si>
    <t>average</t>
  </si>
  <si>
    <t>Försvarlig</t>
  </si>
  <si>
    <t>below average</t>
  </si>
  <si>
    <t>Huono</t>
  </si>
  <si>
    <t>Dålig</t>
  </si>
  <si>
    <t>weak</t>
  </si>
  <si>
    <t>TransportAccessibilityType</t>
  </si>
  <si>
    <t>Kuljetuskelpoisuus (varastopaikan)</t>
  </si>
  <si>
    <t>Aina</t>
  </si>
  <si>
    <t>Alltid</t>
  </si>
  <si>
    <t>Hyvä kesätie</t>
  </si>
  <si>
    <t>Bra sommarväg</t>
  </si>
  <si>
    <t>Kesä</t>
  </si>
  <si>
    <t>Sommar</t>
  </si>
  <si>
    <t>Talvi</t>
  </si>
  <si>
    <t>Vinter</t>
  </si>
  <si>
    <t>PeripheralCodeType</t>
  </si>
  <si>
    <t>Resurssin lisälaitteet</t>
  </si>
  <si>
    <t>Kannonnostolaite</t>
  </si>
  <si>
    <t>Stubbrytningsaggregat</t>
  </si>
  <si>
    <t>Istutuslaite</t>
  </si>
  <si>
    <t>Planteringsaggregat</t>
  </si>
  <si>
    <t>Kylvölaite</t>
  </si>
  <si>
    <t>Såddaggregat</t>
  </si>
  <si>
    <t>Äes</t>
  </si>
  <si>
    <t>Harv</t>
  </si>
  <si>
    <t>Jatkuvatoiminen mätästyslaite</t>
  </si>
  <si>
    <t>Apulannan levitin</t>
  </si>
  <si>
    <t>Gödselspridare</t>
  </si>
  <si>
    <t>Tuhkan levitin</t>
  </si>
  <si>
    <t>Askspridare</t>
  </si>
  <si>
    <t>Torjunta-aine levitin</t>
  </si>
  <si>
    <t>Bekämpningsmedelsspridare</t>
  </si>
  <si>
    <t>Raivauspää</t>
  </si>
  <si>
    <t>Röjningsaggregat</t>
  </si>
  <si>
    <t>Joukkokäsittely hakkuupää</t>
  </si>
  <si>
    <t>Avverkningsaggregat med flerträdshantering</t>
  </si>
  <si>
    <t>Kantokäsittelylaite</t>
  </si>
  <si>
    <t>Stubbehandlingsaggregat</t>
  </si>
  <si>
    <t>Laajennettu kuormatila</t>
  </si>
  <si>
    <t>Förstorat lastutrymme</t>
  </si>
  <si>
    <t>Extended trailer</t>
  </si>
  <si>
    <t>Raivauslaite</t>
  </si>
  <si>
    <t>Mekaaninen kitkemislaite</t>
  </si>
  <si>
    <t>Slyryckare</t>
  </si>
  <si>
    <t>Värimerkintä</t>
  </si>
  <si>
    <t>Färgmärkning</t>
  </si>
  <si>
    <t>Colour mark</t>
  </si>
  <si>
    <t>Palstahakkuri</t>
  </si>
  <si>
    <t>Beståndsgående flismaskin</t>
  </si>
  <si>
    <t>Kaivinkoneen hakkuuvarustus</t>
  </si>
  <si>
    <t>Avverkningsutrustning för grävmaskin</t>
  </si>
  <si>
    <t>MeasurerTypeType</t>
  </si>
  <si>
    <t>Kontrollimittauksen tekijän tyyppi</t>
  </si>
  <si>
    <t>Kuljettaja</t>
  </si>
  <si>
    <t>Yrittäjä</t>
  </si>
  <si>
    <t>Urakanantaja</t>
  </si>
  <si>
    <t>ImageCategoryType</t>
  </si>
  <si>
    <t>Valokuvan luokittelu</t>
  </si>
  <si>
    <t>Lohko</t>
  </si>
  <si>
    <t>Lagringsplats</t>
  </si>
  <si>
    <t>Laadunseuranta</t>
  </si>
  <si>
    <t>Kvalitetsuppföljning</t>
  </si>
  <si>
    <t>Ympäristökohteet</t>
  </si>
  <si>
    <t>Environmental habitats</t>
  </si>
  <si>
    <t>Työturvallisuus</t>
  </si>
  <si>
    <t>Arbetssäkerhet</t>
  </si>
  <si>
    <t>Work safety</t>
  </si>
  <si>
    <t>Säästöpuut ja maisema</t>
  </si>
  <si>
    <t>Muut karttamerkit</t>
  </si>
  <si>
    <t>Andra kartmärken</t>
  </si>
  <si>
    <t>Other map features</t>
  </si>
  <si>
    <t>Taksalisät</t>
  </si>
  <si>
    <t>Taxatillägg</t>
  </si>
  <si>
    <t>rate add-ons</t>
  </si>
  <si>
    <t>stand</t>
  </si>
  <si>
    <t>Motomitan tarkastus</t>
  </si>
  <si>
    <t>Kontrolla av skördarmätning</t>
  </si>
  <si>
    <t>harvester measurement control</t>
  </si>
  <si>
    <t>Muut kohteet</t>
  </si>
  <si>
    <t>Andra objekt</t>
  </si>
  <si>
    <t>Other targets</t>
  </si>
  <si>
    <t>Keskeytetty lohko</t>
  </si>
  <si>
    <t>Avbrutet arbetsblock</t>
  </si>
  <si>
    <t>Paused working site section</t>
  </si>
  <si>
    <t>ImageSubCategoryType</t>
  </si>
  <si>
    <t>Valokuvan alaluokitus</t>
  </si>
  <si>
    <t>Runkovaurio</t>
  </si>
  <si>
    <t>Stamskada</t>
  </si>
  <si>
    <t>road groud damage</t>
  </si>
  <si>
    <t>Painuma</t>
  </si>
  <si>
    <t>Körskada</t>
  </si>
  <si>
    <t>depression</t>
  </si>
  <si>
    <t>Ajamattomat puut</t>
  </si>
  <si>
    <t>Okört virke</t>
  </si>
  <si>
    <t>trees with out haulage?</t>
  </si>
  <si>
    <t>Säästö- ja lahopuut</t>
  </si>
  <si>
    <t>Naturvårdträd och död ved</t>
  </si>
  <si>
    <t>saving and rotten trees</t>
  </si>
  <si>
    <t>Skydsszon</t>
  </si>
  <si>
    <t>Varastopaikalle johtavan tien kunto</t>
  </si>
  <si>
    <t>Kondition på vägen som leder till lagringsplatsen</t>
  </si>
  <si>
    <t>forest depot road condition</t>
  </si>
  <si>
    <t>WorkingWeightType</t>
  </si>
  <si>
    <t>Koneen painoluokitus</t>
  </si>
  <si>
    <t>alle 10 000 kg</t>
  </si>
  <si>
    <t>under 10 000 kg</t>
  </si>
  <si>
    <t>alle 15 000 kg</t>
  </si>
  <si>
    <t>under 15 000 kg</t>
  </si>
  <si>
    <t>alle 18 000 kg</t>
  </si>
  <si>
    <t>under 18 000 kg</t>
  </si>
  <si>
    <t>alle 21 000 kg</t>
  </si>
  <si>
    <t>under 21 000 kg</t>
  </si>
  <si>
    <t>alle 25 000 kg</t>
  </si>
  <si>
    <t>under 25 000 kg</t>
  </si>
  <si>
    <t>alle 30 000 kg</t>
  </si>
  <si>
    <t>under 30 000 kg</t>
  </si>
  <si>
    <t>yli 30 000 kg</t>
  </si>
  <si>
    <t>över 30 000 kg</t>
  </si>
  <si>
    <t>over 30 000 kg</t>
  </si>
  <si>
    <t>FinalAuditTypeType</t>
  </si>
  <si>
    <t>Loppuarvioinnin tyyppi (laaja/suppea)</t>
  </si>
  <si>
    <t>Suppea</t>
  </si>
  <si>
    <t>Laaja</t>
  </si>
  <si>
    <t>FinalAuditerTypeType</t>
  </si>
  <si>
    <t>Loppuarvioinnin tekijän tyyppi</t>
  </si>
  <si>
    <t>Työntekijä/kuljettaja</t>
  </si>
  <si>
    <t>Toimihenkilö</t>
  </si>
  <si>
    <t>Ulkopuolinen palveluntarjoaja</t>
  </si>
  <si>
    <t>VehicleType</t>
  </si>
  <si>
    <t>Kulkuväline</t>
  </si>
  <si>
    <t>Auto</t>
  </si>
  <si>
    <t>Moottorivene</t>
  </si>
  <si>
    <t>Motor boat</t>
  </si>
  <si>
    <t>Moottoripyörä</t>
  </si>
  <si>
    <t>Mopo</t>
  </si>
  <si>
    <t>Jalan</t>
  </si>
  <si>
    <t>Soutaen</t>
  </si>
  <si>
    <t>Hiihtäen</t>
  </si>
  <si>
    <t>CompanyModeType</t>
  </si>
  <si>
    <t>Yrittäjämuoto</t>
  </si>
  <si>
    <t>Alueyrittäjä</t>
  </si>
  <si>
    <t>Områdesföretagare</t>
  </si>
  <si>
    <t>area entrepreneur</t>
  </si>
  <si>
    <t>Osayrittäjä</t>
  </si>
  <si>
    <t>Deltidsföretagare</t>
  </si>
  <si>
    <t>part entrepreneur</t>
  </si>
  <si>
    <t>Osakasyrittäjä</t>
  </si>
  <si>
    <t>Företagspartner</t>
  </si>
  <si>
    <t>partner entrepreneur</t>
  </si>
  <si>
    <t>Företagare</t>
  </si>
  <si>
    <t>entrepreneur</t>
  </si>
  <si>
    <t>CompanyTypeType</t>
  </si>
  <si>
    <t>Yritysmuoto</t>
  </si>
  <si>
    <t>Osakeyhtiö</t>
  </si>
  <si>
    <t>Aktiebolag</t>
  </si>
  <si>
    <t>ltd.</t>
  </si>
  <si>
    <t>Avoin yhtiö</t>
  </si>
  <si>
    <t>Öppet bolag</t>
  </si>
  <si>
    <t>general partnership</t>
  </si>
  <si>
    <t>Kommandiittiyhtiö</t>
  </si>
  <si>
    <t>Kommanditbolag</t>
  </si>
  <si>
    <t>limited partnership</t>
  </si>
  <si>
    <t>Yksityinen elinkeinon harjoittaja</t>
  </si>
  <si>
    <t>Enskild näringsidkare</t>
  </si>
  <si>
    <t>private entrepreneur</t>
  </si>
  <si>
    <t>Yhteismetsä</t>
  </si>
  <si>
    <t>Samfälld skog</t>
  </si>
  <si>
    <t>joint property forest</t>
  </si>
  <si>
    <t>Metsänhoitoyhdistys</t>
  </si>
  <si>
    <t>Skogsvårdsförening</t>
  </si>
  <si>
    <t>forest management association</t>
  </si>
  <si>
    <t>Valtion liikelaitos</t>
  </si>
  <si>
    <t>business entity which is owned by state</t>
  </si>
  <si>
    <t>Osuuskunta</t>
  </si>
  <si>
    <t>Andelslag</t>
  </si>
  <si>
    <t>cooperative</t>
  </si>
  <si>
    <t>Julkinen osakeyhtiö</t>
  </si>
  <si>
    <t>Publikt aktiebolag</t>
  </si>
  <si>
    <t>Public Limited Liability Company</t>
  </si>
  <si>
    <t>Ulkomaisen elinkeinon harjoittajan sivuliike</t>
  </si>
  <si>
    <t>Filial för utländsk näringsidkare</t>
  </si>
  <si>
    <t>doughter company of foreing entrepreneur</t>
  </si>
  <si>
    <t>Säätiö</t>
  </si>
  <si>
    <t>Stiftelse</t>
  </si>
  <si>
    <t>foundation</t>
  </si>
  <si>
    <t>taxation union</t>
  </si>
  <si>
    <t>Yhdistys</t>
  </si>
  <si>
    <t>Förening</t>
  </si>
  <si>
    <t>association</t>
  </si>
  <si>
    <t>estate</t>
  </si>
  <si>
    <t>QualitySystemType</t>
  </si>
  <si>
    <t>Laatujärjestelmä</t>
  </si>
  <si>
    <t>ISO9000-standardi</t>
  </si>
  <si>
    <t>ISO9000-standard</t>
  </si>
  <si>
    <t>ISO9001-standardi</t>
  </si>
  <si>
    <t>ISO9001-standard</t>
  </si>
  <si>
    <t>Oma laatukäsikirja</t>
  </si>
  <si>
    <t>Egen kvalitetshandbok</t>
  </si>
  <si>
    <t>Own quality manual</t>
  </si>
  <si>
    <t>Muu laatujärjestelmä</t>
  </si>
  <si>
    <t>Annat kvalitetssystem</t>
  </si>
  <si>
    <t>Other quality system</t>
  </si>
  <si>
    <t>Ei ole</t>
  </si>
  <si>
    <t>Saknas</t>
  </si>
  <si>
    <t>Is not</t>
  </si>
  <si>
    <t>WorkingSiteStatusType</t>
  </si>
  <si>
    <t>Lohkon tila (status)</t>
  </si>
  <si>
    <t>Lohko julkaistu työsuunnitelmalle</t>
  </si>
  <si>
    <t>Arbetsblocket har publicerats i arbetsplanen</t>
  </si>
  <si>
    <t>Working site section published in entrepreneur</t>
  </si>
  <si>
    <t>Ennakkoilmoitus lähetetty</t>
  </si>
  <si>
    <t>Förhandsanmälan skickad</t>
  </si>
  <si>
    <t>Lohko lähetetty resurssille</t>
  </si>
  <si>
    <t>Arbetsblocket har skickats till resursen</t>
  </si>
  <si>
    <t>Lohko siirretty mittalaitteelle</t>
  </si>
  <si>
    <t>Arbetsblocket har flyttats till mätdonet</t>
  </si>
  <si>
    <t>Working site section moved to measuring device</t>
  </si>
  <si>
    <t>Aloitusilmoitus lähetetty</t>
  </si>
  <si>
    <t>Begynnelseanmälan skickad</t>
  </si>
  <si>
    <t>Työt aloitettu</t>
  </si>
  <si>
    <t>Arbetet påbörjat</t>
  </si>
  <si>
    <t>Work started</t>
  </si>
  <si>
    <t>Metsäkuljetus aloitettu</t>
  </si>
  <si>
    <t>Terrängtransporten påbörjad</t>
  </si>
  <si>
    <t>Forest haulage started</t>
  </si>
  <si>
    <t>Keskeytetty päättyneenä</t>
  </si>
  <si>
    <t>Avbruten och avslutad</t>
  </si>
  <si>
    <t>Stopped and finished</t>
  </si>
  <si>
    <t>Tauko</t>
  </si>
  <si>
    <t>Paus</t>
  </si>
  <si>
    <t>Pause</t>
  </si>
  <si>
    <t>Hakkuu päättynyt</t>
  </si>
  <si>
    <t>Avverkningen avslutad</t>
  </si>
  <si>
    <t>Cutting finished</t>
  </si>
  <si>
    <t>Metsäkuljetus päättynyt päättynyt</t>
  </si>
  <si>
    <t>Terrängtransporten avslutad</t>
  </si>
  <si>
    <t>Forest haulage finished</t>
  </si>
  <si>
    <t>Loppuarviointi lähetetty</t>
  </si>
  <si>
    <t>Slutgranskning skickad</t>
  </si>
  <si>
    <t>Päättymisilmoitus lähetetty</t>
  </si>
  <si>
    <t>Avslutningsanmälan skickad</t>
  </si>
  <si>
    <t>Lohko lopetettu</t>
  </si>
  <si>
    <t>Arbetsblocket har avslutats</t>
  </si>
  <si>
    <t>Lohko päättynyt (Metsäjärjestelmässä)</t>
  </si>
  <si>
    <t>Arbetsblocket avslutat (i skogssystemet)</t>
  </si>
  <si>
    <t>Lohko tilitetty</t>
  </si>
  <si>
    <t>Likvid har betalats för arbetsblocket</t>
  </si>
  <si>
    <t>Working site section accounted</t>
  </si>
  <si>
    <t>Toteutunut varanto</t>
  </si>
  <si>
    <t>Verkställt utfall</t>
  </si>
  <si>
    <t>Tilitykseen vaikuttavat muutokset ei sallittu</t>
  </si>
  <si>
    <t>Förändringar som påverkar likviden tillåts inte</t>
  </si>
  <si>
    <t>Removed</t>
  </si>
  <si>
    <t>Ennakkoilmoitus toimitettu vastaanottajalle</t>
  </si>
  <si>
    <t>Förhandsanmälan skickad till mottagaren</t>
  </si>
  <si>
    <t>Predeclaration delivered to receiver</t>
  </si>
  <si>
    <t>Aloitusilmoitus toimitettu vastaanottajalle</t>
  </si>
  <si>
    <t>Begynnelseanmälan skickad till mottagaren</t>
  </si>
  <si>
    <t>Starting declaration delivered to receiver</t>
  </si>
  <si>
    <t>MaterialCodeType</t>
  </si>
  <si>
    <t>Materiaali koodi</t>
  </si>
  <si>
    <t>Taimi</t>
  </si>
  <si>
    <t>Taimi, havupuu</t>
  </si>
  <si>
    <t>Taimi, mänty</t>
  </si>
  <si>
    <t>Taimi, mänty, 1-v</t>
  </si>
  <si>
    <t>Männyn taimi 1 v, minipaakku</t>
  </si>
  <si>
    <t>Pine plant 1 y, minimum clod</t>
  </si>
  <si>
    <t>Männyn taimi 1 v, pikkupaakku</t>
  </si>
  <si>
    <t>pine plant 1 y, small clod</t>
  </si>
  <si>
    <t>Männyn taimi 1 v, keskipaakku</t>
  </si>
  <si>
    <t>pine plant 1 y, medium clod</t>
  </si>
  <si>
    <t>Männyn taimi 1 v, isopaakku</t>
  </si>
  <si>
    <t>pine plant 1 y, large clod</t>
  </si>
  <si>
    <t>Männyn taimi 1 v, avojuurinen</t>
  </si>
  <si>
    <t>pine plant 1 y, open roots</t>
  </si>
  <si>
    <t>Taimi, mänty, 2-v</t>
  </si>
  <si>
    <t>Männyn taimi 2 v, pikkupaakku</t>
  </si>
  <si>
    <t>pine plant 2 y, small clod</t>
  </si>
  <si>
    <t>Männyn taimi 2 v, keskipaakku</t>
  </si>
  <si>
    <t>pine plant 2 y, medium clod</t>
  </si>
  <si>
    <t>Männyn taimi 2 v, isopaakku</t>
  </si>
  <si>
    <t>pine plant 2 y, large clod</t>
  </si>
  <si>
    <t>Männyn taimi 2 v, avojuurinen</t>
  </si>
  <si>
    <t>pine plant 2 y, open roots</t>
  </si>
  <si>
    <t>Taimi, mänty, 3-v</t>
  </si>
  <si>
    <t>Männyn taimi 3 v, pikkupaakku</t>
  </si>
  <si>
    <t>pine plant 3 y, small clod</t>
  </si>
  <si>
    <t>Männyn taimi 3 v, keskipaakku</t>
  </si>
  <si>
    <t>pine plant 3 y, medium clod</t>
  </si>
  <si>
    <t>Männyn taimi 3 v, isopaakku</t>
  </si>
  <si>
    <t>pine plant 3 y, large clod</t>
  </si>
  <si>
    <t>Männyn taimi 3 v, avojuurinen</t>
  </si>
  <si>
    <t>pine plant 3 y, open roots</t>
  </si>
  <si>
    <t>Taimi, kuusi</t>
  </si>
  <si>
    <t>Taimi, kuusi, 1-v</t>
  </si>
  <si>
    <t>Kuusen taimi 1 v, minipaakku</t>
  </si>
  <si>
    <t>Kuusen taimi 1 v, pikkupaakku</t>
  </si>
  <si>
    <t>spruce plant 1 y, small clod</t>
  </si>
  <si>
    <t>Kuusen taimi 1 v, keskipaakku</t>
  </si>
  <si>
    <t>spruce plant 1 y, medium clod</t>
  </si>
  <si>
    <t>Kuusen taimi 1 v, isopaakku</t>
  </si>
  <si>
    <t>spruce plant 1 y, large clod</t>
  </si>
  <si>
    <t>Kuusen taimi 1 v, avojuurinen</t>
  </si>
  <si>
    <t>spruce plant 1 y, open roots</t>
  </si>
  <si>
    <t>Taimi, kuusi 2-v</t>
  </si>
  <si>
    <t>Kuusen taimi 2 v, pikkupaakku</t>
  </si>
  <si>
    <t>spruce plant 2 y, small clod</t>
  </si>
  <si>
    <t>Kuusen taimi 2 v, keskipaakku</t>
  </si>
  <si>
    <t>spruce plant 2 y, medium clod</t>
  </si>
  <si>
    <t>Kuusen taimi 2 v, isopaakku</t>
  </si>
  <si>
    <t>spruce plant 2 y, large clod</t>
  </si>
  <si>
    <t>Kuusen taimi 2 v, avojuurinen</t>
  </si>
  <si>
    <t>spruce plant 2 y, open roots</t>
  </si>
  <si>
    <t>Taimi, kuusi, 3-v</t>
  </si>
  <si>
    <t>Kuusen taimi 3 v, pikkupaakku</t>
  </si>
  <si>
    <t>spruce plant 3 y, small clod</t>
  </si>
  <si>
    <t>Kuusen taimi 3 v, keskipaakku</t>
  </si>
  <si>
    <t>spruce plant 3 y, medium clod</t>
  </si>
  <si>
    <t>Kuusen taimi 3 v, isopaakku</t>
  </si>
  <si>
    <t>spruce plant 3 y, large clod</t>
  </si>
  <si>
    <t>Kuusen taimi 3 v, avojuurinen</t>
  </si>
  <si>
    <t>spruce plant 3 y, open roots</t>
  </si>
  <si>
    <t>Taimi, Lehtikuusi</t>
  </si>
  <si>
    <t>Taimi, lehtikuusi, 1-v</t>
  </si>
  <si>
    <t>Lehtikuusen taimi 1 v, minipaakku</t>
  </si>
  <si>
    <t>Lehtikuusen taimi 1 v, pikkupaakku</t>
  </si>
  <si>
    <t>larch plant 1 y, small clod</t>
  </si>
  <si>
    <t>Lehtikuusen taimi 1 v, keskipaakku</t>
  </si>
  <si>
    <t>larch plant 1 y, medium clod</t>
  </si>
  <si>
    <t>Lehtikuusen taimi 1 v, isopaakku</t>
  </si>
  <si>
    <t>larch plant 1 y, large clod</t>
  </si>
  <si>
    <t>Lehtikuusen taimi 1 v, avojuurinen</t>
  </si>
  <si>
    <t>larch plant 1 y, open roots</t>
  </si>
  <si>
    <t>Taimi, Lehtikuusi, 2-v</t>
  </si>
  <si>
    <t>Lehtikuusen taimi 2 v, pikkupaakku</t>
  </si>
  <si>
    <t>larch plant 2 y, small clod</t>
  </si>
  <si>
    <t>Lehtikuusen taimi 2 v, keskipaakku</t>
  </si>
  <si>
    <t>larch plant 2 y, medium clod</t>
  </si>
  <si>
    <t>Lehtikuusen taimi 2 v, isopaakku</t>
  </si>
  <si>
    <t>larch plant 2 y, large clod</t>
  </si>
  <si>
    <t>Lehtikuusen taimi 2 v, avojuurinen</t>
  </si>
  <si>
    <t>larch plant 2 y, open roots</t>
  </si>
  <si>
    <t>Taimi, Lehtikuusi, 3-v</t>
  </si>
  <si>
    <t>Lehtikuusen taimi 3 v, pikkupaakku</t>
  </si>
  <si>
    <t>larch plant 3 y, small clod</t>
  </si>
  <si>
    <t>Lehtikuusen taimi 3 v, keskipaakku</t>
  </si>
  <si>
    <t>larch plant 3 y, medium clod</t>
  </si>
  <si>
    <t>Lehtikuusen taimi 3 v, isopaakku</t>
  </si>
  <si>
    <t>larch plant 3 y, large clod</t>
  </si>
  <si>
    <t>Lehtikuusen taimi 3 v, avojuurinen</t>
  </si>
  <si>
    <t>larch plant 3 y, open roots</t>
  </si>
  <si>
    <t>Taimi, Lehtikuusi, 4-v</t>
  </si>
  <si>
    <t>Lehtikuusen taimi 4 v, pikkupaakku</t>
  </si>
  <si>
    <t>Lehtikuusen taimi 4 v, keskipaakku</t>
  </si>
  <si>
    <t>Lehtikuusen taimi 4 v, isopaakku</t>
  </si>
  <si>
    <t>Lehtikuusen taimi 4 v, avojuurinen</t>
  </si>
  <si>
    <t>Taimi, muu havupuu</t>
  </si>
  <si>
    <t>Taimi, muu havupuu, 1-v</t>
  </si>
  <si>
    <t>Muun havupuun taimi 1 v, minipaakku</t>
  </si>
  <si>
    <t>Muun havupuun taimi 1 v, pikkupaakku</t>
  </si>
  <si>
    <t>Other coniferous tree plant 1 y, small clod</t>
  </si>
  <si>
    <t>Muun havupuun taimi 1 v, keskipaakku</t>
  </si>
  <si>
    <t>Other coniferous tree plant 1 y, medium clod</t>
  </si>
  <si>
    <t>Muun havupuun taimi 1 v, isopaakku</t>
  </si>
  <si>
    <t>Other coniferous tree plant 1 y, large clod</t>
  </si>
  <si>
    <t>Muun havupuun taimi 1 v, avojuurinen</t>
  </si>
  <si>
    <t>Other coniferous tree plant 1 y, open roots</t>
  </si>
  <si>
    <t>Taimi, muu havupuu, 2-v</t>
  </si>
  <si>
    <t>Muun havupuun taimi 2 v, pikkupaakku</t>
  </si>
  <si>
    <t>Other coniferous tree 2 y, small clod</t>
  </si>
  <si>
    <t>Muun havupuun taimi 2 v, keskipaakku</t>
  </si>
  <si>
    <t>Other coniferous tree 2 y, medium clod</t>
  </si>
  <si>
    <t>Muun havupuun taimi 2 v, isopaakku</t>
  </si>
  <si>
    <t>Other coniferous tree 2 y, large clod</t>
  </si>
  <si>
    <t>Muun havupuun taimi 2 v, avojuurinen</t>
  </si>
  <si>
    <t>Other coniferous tree 2 y, open roots</t>
  </si>
  <si>
    <t>Taimi, muu havupuu, 3-v</t>
  </si>
  <si>
    <t>Muun havupuun taimi 3 v, pikkupaakku</t>
  </si>
  <si>
    <t>Other coniferous tree 3 y, small clod</t>
  </si>
  <si>
    <t>Muun havupuun taimi 3 v, keskipaakku</t>
  </si>
  <si>
    <t>Other coniferous tree 3 y, medium clod</t>
  </si>
  <si>
    <t>Muun havupuun taimi 3 v, isopaakku</t>
  </si>
  <si>
    <t>Other coniferous tree 3 y, large clod</t>
  </si>
  <si>
    <t>Muun havupuun taimi 3 v, avojuurinen</t>
  </si>
  <si>
    <t>Other coniferous tree 3 y, open roots</t>
  </si>
  <si>
    <t>Taimi, muu havupuu, 4-v</t>
  </si>
  <si>
    <t>Muun havupuun taimi 4 v, pikkupaakku</t>
  </si>
  <si>
    <t>Muun havupuun taimi 4 v, keskipaakku</t>
  </si>
  <si>
    <t>Muun havupuun taimi 4 v, isopaakku</t>
  </si>
  <si>
    <t>Muun havupuun taimi 4 v, avojuurinen</t>
  </si>
  <si>
    <t>Taimi, lehtipuut</t>
  </si>
  <si>
    <t>Taimi, koivu</t>
  </si>
  <si>
    <t>Taimi, koivu, 1-v</t>
  </si>
  <si>
    <t>Koivun taimi 1 v, minipaakku</t>
  </si>
  <si>
    <t>Koivun taimi 1 v, pikkupaakku</t>
  </si>
  <si>
    <t>birch plant 1 y, small clod</t>
  </si>
  <si>
    <t>Koivun taimi 1 v, keskipaakku</t>
  </si>
  <si>
    <t>birch plant 1 y, medium clod</t>
  </si>
  <si>
    <t>Koivun taimi 1 v, isopaakku</t>
  </si>
  <si>
    <t>birch plant 1 y, large clod</t>
  </si>
  <si>
    <t>Koivun taimi 1 v, avojuurinen</t>
  </si>
  <si>
    <t>birch plant 1 y, open roots</t>
  </si>
  <si>
    <t>Taimi, Koivu, 2-v</t>
  </si>
  <si>
    <t>Koivun taimi 2 v, pikkupaakku</t>
  </si>
  <si>
    <t>birch plant 2 y, small clod</t>
  </si>
  <si>
    <t>Koivun taimi 2 v, keskipaakku</t>
  </si>
  <si>
    <t>birch plant 2 y, medium clod</t>
  </si>
  <si>
    <t>Koivun taimi 2 v, isopaakku</t>
  </si>
  <si>
    <t>birch plant 2 y, large clod</t>
  </si>
  <si>
    <t>Koivun taimi 2 v, avojuurinen</t>
  </si>
  <si>
    <t>birch plant 2 y, open roots</t>
  </si>
  <si>
    <t>Taimi, Koivu, 3-v</t>
  </si>
  <si>
    <t>Koivun taimi 3 v, pikkupaakku</t>
  </si>
  <si>
    <t>birch plant 3 y, small clod</t>
  </si>
  <si>
    <t>Koivun taimi 3 v, keskipaakku</t>
  </si>
  <si>
    <t>birch plant 3 y, medium clod</t>
  </si>
  <si>
    <t>Koivun taimi 3 v, isopaakku</t>
  </si>
  <si>
    <t>birch plant 3 y, large clod</t>
  </si>
  <si>
    <t>Koivun taimi 3 v, avojuurinen</t>
  </si>
  <si>
    <t>birch plant 3 y, open roots</t>
  </si>
  <si>
    <t>Taimi, Koivu, 4-v</t>
  </si>
  <si>
    <t>Koivun taimi 4 v, pikkupaakku</t>
  </si>
  <si>
    <t>birch plant 4 y, small clod</t>
  </si>
  <si>
    <t>Koivun taimi 4 v, keskipaakku</t>
  </si>
  <si>
    <t>birch plant 4 y, medium clod</t>
  </si>
  <si>
    <t>Koivun taimi 4 v, isopaakku</t>
  </si>
  <si>
    <t>birch plant 4 y, large clod</t>
  </si>
  <si>
    <t>Koivun taimi 4 v, avojuurinen</t>
  </si>
  <si>
    <t>birch plant 4 y, open roots</t>
  </si>
  <si>
    <t>Taimi, tervaleppä</t>
  </si>
  <si>
    <t>Taimi, tervaleppä, 1-v</t>
  </si>
  <si>
    <t>Tervalepän taimi 1 v, minipaakku</t>
  </si>
  <si>
    <t>Tervalepän taimi 1 v, pikkupaakku</t>
  </si>
  <si>
    <t>black alder plant 1 y, small clod</t>
  </si>
  <si>
    <t>Tervalepän taimi 1 v, keskipaakku</t>
  </si>
  <si>
    <t>black alder 1 y, medium clod</t>
  </si>
  <si>
    <t>Tervalepän taimi 1 v, isopaakku</t>
  </si>
  <si>
    <t>black alder 1 y, large clod</t>
  </si>
  <si>
    <t>Tervalepän taimi 1 v, avojuurinen</t>
  </si>
  <si>
    <t>black alder 1 y, open roots</t>
  </si>
  <si>
    <t>Taimi, tervaleppä, 2-v</t>
  </si>
  <si>
    <t>Tervalepän taimi 2 v, pikkupaakku</t>
  </si>
  <si>
    <t>black alder 2 y, small clod</t>
  </si>
  <si>
    <t>Tervalepän taimi 2 v, keskipaakku</t>
  </si>
  <si>
    <t>black alder 2 y, medium clod</t>
  </si>
  <si>
    <t>Tervalepän taimi 2 v, isopaakku</t>
  </si>
  <si>
    <t>black alder 2 y, large clod</t>
  </si>
  <si>
    <t>Tervalepän taimi 2 v, avojuurinen</t>
  </si>
  <si>
    <t>black alder 2 y, open roots</t>
  </si>
  <si>
    <t>Taimi, tervaleppä, 3-v</t>
  </si>
  <si>
    <t>Tervalepän taimi 3 v, pikkupaakku</t>
  </si>
  <si>
    <t>black alder 3 y, small clod</t>
  </si>
  <si>
    <t>Tervalepän taimi 3 v, keskipaakku</t>
  </si>
  <si>
    <t>black alder 3 y, medium clod</t>
  </si>
  <si>
    <t>Tervalepän taimi 3 v, isopaakku</t>
  </si>
  <si>
    <t>black alder 3 y, large clod</t>
  </si>
  <si>
    <t>Tervalepän taimi 3 v, avojuurinen</t>
  </si>
  <si>
    <t>black alder 3 y, open roots</t>
  </si>
  <si>
    <t>Taimi, tervaleppä, 4-v</t>
  </si>
  <si>
    <t>Tervalepän taimi 4 v, pikkupaakku</t>
  </si>
  <si>
    <t>black alder 4 y, small clod</t>
  </si>
  <si>
    <t>Tervalepän taimi 4 v, keskipaakku</t>
  </si>
  <si>
    <t>black alder 4 y, medium clod</t>
  </si>
  <si>
    <t>Tervalepän taimi 4 v, isopaakku</t>
  </si>
  <si>
    <t>black alder 4 y, large clod</t>
  </si>
  <si>
    <t>Tervalepän taimi 4 v, avojuurinen</t>
  </si>
  <si>
    <t>black alder 4 y, open roots</t>
  </si>
  <si>
    <t>Taimi, muu lehtipuu</t>
  </si>
  <si>
    <t>Taimi, muu lehtipuu, 1-v</t>
  </si>
  <si>
    <t>Muun lehtipuun taimi 1 v, minipaakku</t>
  </si>
  <si>
    <t>Muun lehtipuun taimi 1 v, pikkupaakku</t>
  </si>
  <si>
    <t>other deciduous tree plant 1 y, small clod</t>
  </si>
  <si>
    <t>Muun lehtipuun taimi 1 v, keskipaakku</t>
  </si>
  <si>
    <t>other deciduous tree plant 1 y, medium clod</t>
  </si>
  <si>
    <t>Muun lehtipuun taimi 1 v, isopaakku</t>
  </si>
  <si>
    <t>other deciduous tree plant 1 y, large clod</t>
  </si>
  <si>
    <t>Muun lehtipuun taimi 1 v, avojuurinen</t>
  </si>
  <si>
    <t>other deciduous tree plant 1 y, open roots</t>
  </si>
  <si>
    <t>Taimi, muu lehtipuu, 2-v</t>
  </si>
  <si>
    <t>Muun lehtipuun taimi 2 v, pikkupaakku</t>
  </si>
  <si>
    <t>other deciduous tree plant 2 y, small clod</t>
  </si>
  <si>
    <t>Muun lehtipuun taimi 2 v, keskipaakku</t>
  </si>
  <si>
    <t>other deciduous tree plant 2 y, medium clod</t>
  </si>
  <si>
    <t>Muun lehtipuun taimi 2 v, isopaakku</t>
  </si>
  <si>
    <t>other deciduous tree plant 2 y, large clod</t>
  </si>
  <si>
    <t>Muun lehtipuun taimi 2 v, avojuurinen</t>
  </si>
  <si>
    <t>other deciduous tree plant 2 y, open roots</t>
  </si>
  <si>
    <t>Taimi, muu lehtipuu, 3-v</t>
  </si>
  <si>
    <t>Muun lehtipuun taimi 3 v, pikkupaakku</t>
  </si>
  <si>
    <t>other deciduous tree plant 3 y, small clod</t>
  </si>
  <si>
    <t>Muun lehtipuun taimi 3 v, keskipaakku</t>
  </si>
  <si>
    <t>other deciduous tree plant 3 y, medium clod</t>
  </si>
  <si>
    <t>Muun lehtipuun taimi 3 v, isopaakku</t>
  </si>
  <si>
    <t>other deciduous tree plant 3 y, large clod</t>
  </si>
  <si>
    <t>Muun lehtipuun taimi 3 v, avojuurinen</t>
  </si>
  <si>
    <t>other deciduous tree plant 3 y, open roots</t>
  </si>
  <si>
    <t>Taimi, muu lehtipuu, 4-v</t>
  </si>
  <si>
    <t>Muun lehtipuun taimi 4 v, pikkupaakku</t>
  </si>
  <si>
    <t>other deciduous tree plant 4 y, small clod</t>
  </si>
  <si>
    <t>Muun lehtipuun taimi 4 v, keskipaakku</t>
  </si>
  <si>
    <t>other deciduous tree plant 4 y, medium clod</t>
  </si>
  <si>
    <t>Muun lehtipuun taimi 4 v, isopaakku</t>
  </si>
  <si>
    <t>other deciduous tree plant 4 y, large clod</t>
  </si>
  <si>
    <t>Muun lehtipuun taimi 4 v, avojuurinen</t>
  </si>
  <si>
    <t>other deciduous tree plant 4 y, open roots</t>
  </si>
  <si>
    <t>Siemen</t>
  </si>
  <si>
    <t>Siemen, havupuut</t>
  </si>
  <si>
    <t>Siemen, mänty</t>
  </si>
  <si>
    <t>Pine seed</t>
  </si>
  <si>
    <t>siemen, mä</t>
  </si>
  <si>
    <t>siemen, mä, metsikkökeräys</t>
  </si>
  <si>
    <t>Siemen, kuusi</t>
  </si>
  <si>
    <t>Spruce seed</t>
  </si>
  <si>
    <t>Siemen, ku</t>
  </si>
  <si>
    <t>Siemen, ku, siemenviljelty</t>
  </si>
  <si>
    <t>Siemen, ku, metsikkökeräys</t>
  </si>
  <si>
    <t>Siemen, lehtikuusi</t>
  </si>
  <si>
    <t>Larch seed</t>
  </si>
  <si>
    <t>Siemen, leku</t>
  </si>
  <si>
    <t>Siemen, leku, siemenviljelty</t>
  </si>
  <si>
    <t>Siemen, leku, metsikkökeräys</t>
  </si>
  <si>
    <t>Siemen, muu havupuu</t>
  </si>
  <si>
    <t>Other coniferous tree seed</t>
  </si>
  <si>
    <t>Siemen, muu havup</t>
  </si>
  <si>
    <t>Siemen, muu havup, siemenviljelty</t>
  </si>
  <si>
    <t>Siemen, muu havup, metsikkökeräys</t>
  </si>
  <si>
    <t>Siemen, lehtipuut</t>
  </si>
  <si>
    <t>Siemen, koivu</t>
  </si>
  <si>
    <t>Birch seed</t>
  </si>
  <si>
    <t>Siemen, ko</t>
  </si>
  <si>
    <t>Siemen, ko, siemenviljelty</t>
  </si>
  <si>
    <t>Siemen, ko, metsikkökeräys</t>
  </si>
  <si>
    <t>Siemen, tervaleppä</t>
  </si>
  <si>
    <t>Black alder seed</t>
  </si>
  <si>
    <t>Siemen, tlep</t>
  </si>
  <si>
    <t>Siemen, tlep, siemenviljelty</t>
  </si>
  <si>
    <t>Siemen, tlep, metsikkökeräys</t>
  </si>
  <si>
    <t>Siemen, muu lehtipuu</t>
  </si>
  <si>
    <t>Other deciduous tree seed</t>
  </si>
  <si>
    <t>Siemen, muu lehtip</t>
  </si>
  <si>
    <t>Siemen, muu lehtip, siemenviljelty</t>
  </si>
  <si>
    <t>Siemen, muu lehtip, metsikkökeräys</t>
  </si>
  <si>
    <t>Lannoite</t>
  </si>
  <si>
    <t>Urea</t>
  </si>
  <si>
    <t>Tienarakennus- ja ojitustarvike</t>
  </si>
  <si>
    <t>Maa-ainekset</t>
  </si>
  <si>
    <t>Välppäkivi</t>
  </si>
  <si>
    <t>sparstone?</t>
  </si>
  <si>
    <t>Tuhka</t>
  </si>
  <si>
    <t>Moreeni</t>
  </si>
  <si>
    <t>Louhe</t>
  </si>
  <si>
    <t>Murske</t>
  </si>
  <si>
    <t>Rummut ja putket</t>
  </si>
  <si>
    <t>Tierumpu, muovi</t>
  </si>
  <si>
    <t>Tierumpu, teräs</t>
  </si>
  <si>
    <t>Tierumpu, betoni</t>
  </si>
  <si>
    <t>Tierumpu, erittelemätön materiaali</t>
  </si>
  <si>
    <t>Putki</t>
  </si>
  <si>
    <t>Pipe</t>
  </si>
  <si>
    <t>Ylivuotoputki</t>
  </si>
  <si>
    <t>Overflow pipe</t>
  </si>
  <si>
    <t>Supistaja</t>
  </si>
  <si>
    <t>Reducer</t>
  </si>
  <si>
    <t>Suodatinmateriaalit</t>
  </si>
  <si>
    <t>Risumatto</t>
  </si>
  <si>
    <t>twig mat</t>
  </si>
  <si>
    <t>Näretela</t>
  </si>
  <si>
    <t>spruce roller</t>
  </si>
  <si>
    <t>Telalava</t>
  </si>
  <si>
    <t>roller stage</t>
  </si>
  <si>
    <t>Suodatinkangas</t>
  </si>
  <si>
    <t>Fiberduk</t>
  </si>
  <si>
    <t>filter fabric</t>
  </si>
  <si>
    <t>Geoverkko</t>
  </si>
  <si>
    <t>Geonät</t>
  </si>
  <si>
    <t>Geonet</t>
  </si>
  <si>
    <t>Kasvinsuojeluaineet</t>
  </si>
  <si>
    <t>Harmaaorvakka</t>
  </si>
  <si>
    <t>Työsuojelutarvikkeet</t>
  </si>
  <si>
    <t>Työsuojelutarvike erittelemätön</t>
  </si>
  <si>
    <t>Poltto- ja voiteluaineet</t>
  </si>
  <si>
    <t>Poltto- ja voiteluaine erittelemätön</t>
  </si>
  <si>
    <t>Peitteet</t>
  </si>
  <si>
    <t>Peitepaperi 4m</t>
  </si>
  <si>
    <t>Peitepaperi 6m</t>
  </si>
  <si>
    <t>MachineManufacturerType</t>
  </si>
  <si>
    <t>Koneen valmistaja</t>
  </si>
  <si>
    <t>Ponsse</t>
  </si>
  <si>
    <t>Komatsu (Valmet)</t>
  </si>
  <si>
    <t>John Deere (Timberjack)</t>
  </si>
  <si>
    <t>Logset</t>
  </si>
  <si>
    <t>ProSilva (Ässä)</t>
  </si>
  <si>
    <t>Sampo</t>
  </si>
  <si>
    <t>Profi (Nokka)</t>
  </si>
  <si>
    <t>Ecolog (Caterpillar)</t>
  </si>
  <si>
    <t>Logman</t>
  </si>
  <si>
    <t>Nisula</t>
  </si>
  <si>
    <t>Valtra</t>
  </si>
  <si>
    <t>Rottne</t>
  </si>
  <si>
    <t>Sampo-Rosenlew</t>
  </si>
  <si>
    <t>Pika</t>
  </si>
  <si>
    <t>Annann</t>
  </si>
  <si>
    <t>other</t>
  </si>
  <si>
    <t>WorkCodeUnitType</t>
  </si>
  <si>
    <t>Työlajin yksikkö</t>
  </si>
  <si>
    <t>ha</t>
  </si>
  <si>
    <t>kpl</t>
  </si>
  <si>
    <t>st</t>
  </si>
  <si>
    <t>pcs</t>
  </si>
  <si>
    <t>jm</t>
  </si>
  <si>
    <t>lm (löpmeter)</t>
  </si>
  <si>
    <t>lm (lineal meter)</t>
  </si>
  <si>
    <t>m3</t>
  </si>
  <si>
    <t>m³</t>
  </si>
  <si>
    <t>tn</t>
  </si>
  <si>
    <t>ton</t>
  </si>
  <si>
    <t>kg</t>
  </si>
  <si>
    <t>ltr</t>
  </si>
  <si>
    <t>litre</t>
  </si>
  <si>
    <t>g</t>
  </si>
  <si>
    <t>h</t>
  </si>
  <si>
    <t>km</t>
  </si>
  <si>
    <t>LanguageCodeType</t>
  </si>
  <si>
    <t>Kielikoodit</t>
  </si>
  <si>
    <t>en</t>
  </si>
  <si>
    <t>englanti</t>
  </si>
  <si>
    <t>engelska</t>
  </si>
  <si>
    <t>english</t>
  </si>
  <si>
    <t>fi</t>
  </si>
  <si>
    <t>suomi</t>
  </si>
  <si>
    <t>finska</t>
  </si>
  <si>
    <t>finnish</t>
  </si>
  <si>
    <t>sv</t>
  </si>
  <si>
    <t>ruotsi</t>
  </si>
  <si>
    <t>svenska</t>
  </si>
  <si>
    <t>swedish</t>
  </si>
  <si>
    <t>est</t>
  </si>
  <si>
    <t>viro</t>
  </si>
  <si>
    <t>estniska</t>
  </si>
  <si>
    <t>estonian</t>
  </si>
  <si>
    <t>lat</t>
  </si>
  <si>
    <t>latvia</t>
  </si>
  <si>
    <t>lettiska</t>
  </si>
  <si>
    <t>latvian</t>
  </si>
  <si>
    <t>muu</t>
  </si>
  <si>
    <t>annat</t>
  </si>
  <si>
    <t>rus</t>
  </si>
  <si>
    <t>venäjä</t>
  </si>
  <si>
    <t>ryska</t>
  </si>
  <si>
    <t>russian</t>
  </si>
  <si>
    <t>PlacementType</t>
  </si>
  <si>
    <t>Kohteen paikka</t>
  </si>
  <si>
    <t>Oikea</t>
  </si>
  <si>
    <t>Vasen</t>
  </si>
  <si>
    <t>Molemmat</t>
  </si>
  <si>
    <t>SamplePlotType</t>
  </si>
  <si>
    <t>Koealamittauksen tyyppi</t>
  </si>
  <si>
    <t>Runkolukukoeala</t>
  </si>
  <si>
    <t>ppa koeala</t>
  </si>
  <si>
    <t>MaterialUnitType</t>
  </si>
  <si>
    <t>Materiaalin yksikön tyyppi</t>
  </si>
  <si>
    <t>i-m3</t>
  </si>
  <si>
    <t>lös-m³</t>
  </si>
  <si>
    <t>loose m3</t>
  </si>
  <si>
    <t>dm3 (litra)</t>
  </si>
  <si>
    <t>dm³</t>
  </si>
  <si>
    <t>dm3 (litre)</t>
  </si>
  <si>
    <t>cm</t>
  </si>
  <si>
    <t>m</t>
  </si>
  <si>
    <t>FeeBasisValueType</t>
  </si>
  <si>
    <t>Taksatekijän tyyppi</t>
  </si>
  <si>
    <t>Valintalista</t>
  </si>
  <si>
    <t>YesNoType (Valintaruutu)</t>
  </si>
  <si>
    <t>Numero</t>
  </si>
  <si>
    <t>Teksti</t>
  </si>
  <si>
    <t>PreviousBlockStatusType</t>
  </si>
  <si>
    <t>Edeltävän lohkon suorituksen tila</t>
  </si>
  <si>
    <t>Aloittamatta</t>
  </si>
  <si>
    <t>Not started</t>
  </si>
  <si>
    <t>In progress</t>
  </si>
  <si>
    <t>Finished</t>
  </si>
  <si>
    <t>ForestDamageQualifierType</t>
  </si>
  <si>
    <t>Tuhon laatu.</t>
  </si>
  <si>
    <t>HabitatCodeType</t>
  </si>
  <si>
    <t>Erityisen tärkeä elinympäristö, metsälaki.</t>
  </si>
  <si>
    <t>Kuviolla ei ole metsälain erityisen tärkeää elinympäristöä.</t>
  </si>
  <si>
    <t>På figuren finns inga i skogslagen definierade särskilt viktiga livsmiljöer</t>
  </si>
  <si>
    <t>Pienveden lähiympäristö</t>
  </si>
  <si>
    <t>Närmiljö till småvatten</t>
  </si>
  <si>
    <t>Rehevä korpi ja letto</t>
  </si>
  <si>
    <t>Bördiga kärr och brunmossar (rikkärr)</t>
  </si>
  <si>
    <t>Rehevä lehtolaikku</t>
  </si>
  <si>
    <t>Bördiga mindre lundområden</t>
  </si>
  <si>
    <t>Kangasmetsäsaareke suolla</t>
  </si>
  <si>
    <t>Skogsholme med fastmarksskog på torvmark</t>
  </si>
  <si>
    <t>Rotko, kuru</t>
  </si>
  <si>
    <t>Klyfta, ravin</t>
  </si>
  <si>
    <t>Jyrkänteen alusmetsä</t>
  </si>
  <si>
    <t>Skog nedanför stup</t>
  </si>
  <si>
    <t>Vähäpuustoinen kallio, suo, ym.</t>
  </si>
  <si>
    <t>Trädfattig torvmark, berg i dagen, mm</t>
  </si>
  <si>
    <t>Louhikko, kivikko</t>
  </si>
  <si>
    <t>Blockfält, stenfält</t>
  </si>
  <si>
    <t>Brunmosse (rikkärr)</t>
  </si>
  <si>
    <t>Trädfattig tovmark</t>
  </si>
  <si>
    <t>Tjärn</t>
  </si>
  <si>
    <t>Luhta</t>
  </si>
  <si>
    <t>Fräkenkärr</t>
  </si>
  <si>
    <t>Hjortronkärr</t>
  </si>
  <si>
    <t>OtherHabitatCodeType</t>
  </si>
  <si>
    <t>Muu luontokohde.</t>
  </si>
  <si>
    <t>Niitty, lehdesniitty</t>
  </si>
  <si>
    <t>Äng, löväng</t>
  </si>
  <si>
    <t>Vanha havu-tai sekametsä</t>
  </si>
  <si>
    <t>Gammal barrskog eller blandskog</t>
  </si>
  <si>
    <t>Ädel lövskog</t>
  </si>
  <si>
    <t>Vanha lehtimetsä, kaskimetsä</t>
  </si>
  <si>
    <t>Gammal lövskog, svedjeskog</t>
  </si>
  <si>
    <t>Solexponerad sluttning</t>
  </si>
  <si>
    <t>Ravin, klyfta</t>
  </si>
  <si>
    <t>Berg i dagen med näringsrika bergarter</t>
  </si>
  <si>
    <t>Områden med berg i dagen</t>
  </si>
  <si>
    <t>Brandrefugie</t>
  </si>
  <si>
    <t>Havsstrandsområde</t>
  </si>
  <si>
    <t>Anmärkningsvärt barrträd</t>
  </si>
  <si>
    <t>Anmärkningsvärt lövträd</t>
  </si>
  <si>
    <t>DeclarationRegenerationOperationType</t>
  </si>
  <si>
    <t>Uudistamistapa ja puulaji.</t>
  </si>
  <si>
    <t>Luontainen, mänty</t>
  </si>
  <si>
    <t>Naturlig, tall</t>
  </si>
  <si>
    <t>Luontainen, kuusi</t>
  </si>
  <si>
    <t>Naturlig, gran</t>
  </si>
  <si>
    <t>Luontainen, rauduskoivu</t>
  </si>
  <si>
    <t>Naturlig, vårtbjörk</t>
  </si>
  <si>
    <t>Luontainen, hieskoivu</t>
  </si>
  <si>
    <t>Naturlig, glasbjörk</t>
  </si>
  <si>
    <t>Luontainen, haapa</t>
  </si>
  <si>
    <t>Naturlig, asp</t>
  </si>
  <si>
    <t>Luontainen, harm.leppä</t>
  </si>
  <si>
    <t>Naturlig, gråal</t>
  </si>
  <si>
    <t>Luontainen, tervaleppä</t>
  </si>
  <si>
    <t>Naturlig, klibbal</t>
  </si>
  <si>
    <t>Luontainen, muu havup.</t>
  </si>
  <si>
    <t>Naturlig, annat barrträd</t>
  </si>
  <si>
    <t>Luontainen, muu lehtip.</t>
  </si>
  <si>
    <t>Naturlig, annat lövträd</t>
  </si>
  <si>
    <t>Luontainen, Douglaskuusi</t>
  </si>
  <si>
    <t>Naturlig, douglasgran</t>
  </si>
  <si>
    <t>Luontainen, Kataja</t>
  </si>
  <si>
    <t>Naturlig, en</t>
  </si>
  <si>
    <t>Luontainen, Kontortamänty</t>
  </si>
  <si>
    <t>Naturlig, kontortatall</t>
  </si>
  <si>
    <t>Luontainen, Kynäjalava</t>
  </si>
  <si>
    <t>Naturlig, vresalm</t>
  </si>
  <si>
    <t>Luontainen, Lehtikuusi</t>
  </si>
  <si>
    <t>Naturlig, lärk</t>
  </si>
  <si>
    <t>Luontainen, Metsälehmus</t>
  </si>
  <si>
    <t>Naturlig, skogslind</t>
  </si>
  <si>
    <t>Luontainen, Mustakuusi</t>
  </si>
  <si>
    <t>Naturlig, svartgran</t>
  </si>
  <si>
    <t>Luontainen, Paju</t>
  </si>
  <si>
    <t>Naturlig, vide</t>
  </si>
  <si>
    <t>Luontainen, Pihlaja</t>
  </si>
  <si>
    <t>Naturlig, rönn</t>
  </si>
  <si>
    <t>Luontainen, Pihta</t>
  </si>
  <si>
    <t>Naturling, ädelgran</t>
  </si>
  <si>
    <t>Luontainen, Raita</t>
  </si>
  <si>
    <t>Naturlig, sälg</t>
  </si>
  <si>
    <t>Luontainen, Saarni</t>
  </si>
  <si>
    <t>Naturlig, ask</t>
  </si>
  <si>
    <t>Luontainen, Sembramänty</t>
  </si>
  <si>
    <t>Naturlig, cembratall</t>
  </si>
  <si>
    <t>Luontainen, Serbiankuusi</t>
  </si>
  <si>
    <t>Naturlig, serbgran</t>
  </si>
  <si>
    <t>Luontainen, Tammi</t>
  </si>
  <si>
    <t>Naturlig, ek</t>
  </si>
  <si>
    <t>Luontainen, Tuomi</t>
  </si>
  <si>
    <t>Naturling, hägg</t>
  </si>
  <si>
    <t>Luontainen, Vaahtera</t>
  </si>
  <si>
    <t>Naturlig, lönn</t>
  </si>
  <si>
    <t>Luontainen, Visakoivu</t>
  </si>
  <si>
    <t>Naturlig, masurbjörk</t>
  </si>
  <si>
    <t>Luontainen, Vuorijalava</t>
  </si>
  <si>
    <t>Naturlig, skogsalm</t>
  </si>
  <si>
    <t>Kylvö, mänty</t>
  </si>
  <si>
    <t>Sådd, tall</t>
  </si>
  <si>
    <t>Kylvö, kuusi</t>
  </si>
  <si>
    <t>Sådd, gran</t>
  </si>
  <si>
    <t>Kylvö, rauduskoivu</t>
  </si>
  <si>
    <t>Sådd, vårtbjörk</t>
  </si>
  <si>
    <t>Kylvö, hieskoivu</t>
  </si>
  <si>
    <t>Sådd, glasbjörk</t>
  </si>
  <si>
    <t>MKylvö, haapa</t>
  </si>
  <si>
    <t>Sådd, asp</t>
  </si>
  <si>
    <t>Kylvö, harmaaleppä</t>
  </si>
  <si>
    <t>Sådd, gråal</t>
  </si>
  <si>
    <t>Kylvö, tervaleppä</t>
  </si>
  <si>
    <t>Sådd, klibbal</t>
  </si>
  <si>
    <t>Kylvö, muu havupuu</t>
  </si>
  <si>
    <t>Sådd, annat barrträd</t>
  </si>
  <si>
    <t>Kylvö, muu lehtipuu</t>
  </si>
  <si>
    <t>Sådd, annat lövträd</t>
  </si>
  <si>
    <t>MKylvö, Douglaskuusi</t>
  </si>
  <si>
    <t>Sådd, douglasgran</t>
  </si>
  <si>
    <t>Kylvö, Kataja</t>
  </si>
  <si>
    <t>Sådd, en</t>
  </si>
  <si>
    <t>Kylvö,Kontortamänty</t>
  </si>
  <si>
    <t>Sådd, kontortatall</t>
  </si>
  <si>
    <t>Kylvö, Kynäjalava</t>
  </si>
  <si>
    <t>Sådd, vresalm</t>
  </si>
  <si>
    <t>Kylvö, Lehtikuusi</t>
  </si>
  <si>
    <t>Sådd, lärk</t>
  </si>
  <si>
    <t>Kylvö, Metsälehmus</t>
  </si>
  <si>
    <t>Sådd, skogslind</t>
  </si>
  <si>
    <t>Kylvö, Mustakuusi</t>
  </si>
  <si>
    <t>Sådd, svartgran</t>
  </si>
  <si>
    <t>Kylvö, Paju</t>
  </si>
  <si>
    <t>Sådd, vide</t>
  </si>
  <si>
    <t>Kylvö, Pihlaja</t>
  </si>
  <si>
    <t>Sådd, rönn</t>
  </si>
  <si>
    <t>Kylvö, Pihta</t>
  </si>
  <si>
    <t>Sådd, ädelgran</t>
  </si>
  <si>
    <t>Kylvö, Raita</t>
  </si>
  <si>
    <t>Sådd, sälg</t>
  </si>
  <si>
    <t>Kylvö,Saarni</t>
  </si>
  <si>
    <t>Sådd, ask</t>
  </si>
  <si>
    <t>Kylvö, Sembramänty</t>
  </si>
  <si>
    <t>Sådd, cembratall</t>
  </si>
  <si>
    <t>Kylvö, Serbiankuusi</t>
  </si>
  <si>
    <t>Sådd, serbgran</t>
  </si>
  <si>
    <t>Kylvö, Tammi</t>
  </si>
  <si>
    <t>Sådd, ek</t>
  </si>
  <si>
    <t>Kylvö, Tuomi</t>
  </si>
  <si>
    <t>Sådd, hägg</t>
  </si>
  <si>
    <t>Kylvö, Vaahtera</t>
  </si>
  <si>
    <t>Sådd, lönn</t>
  </si>
  <si>
    <t>Kylvö, Visakoivu</t>
  </si>
  <si>
    <t>Sådd, masurbjörk</t>
  </si>
  <si>
    <t>Kylvö, Vuorijalava</t>
  </si>
  <si>
    <t>Sådd, skogsalm</t>
  </si>
  <si>
    <t>Istutus, mänty</t>
  </si>
  <si>
    <t>Plantering , tall</t>
  </si>
  <si>
    <t>Istutus, kuusi</t>
  </si>
  <si>
    <t>Plantering, gran</t>
  </si>
  <si>
    <t>Istutus, rauduskoivu</t>
  </si>
  <si>
    <t>Plantering, vårtbjörk</t>
  </si>
  <si>
    <t>Istutus, hieskoivu</t>
  </si>
  <si>
    <t>Plantering, glasbjörk</t>
  </si>
  <si>
    <t>Istutus, haapa</t>
  </si>
  <si>
    <t>Plantering, asp</t>
  </si>
  <si>
    <t>Istutus, harmaaleppä</t>
  </si>
  <si>
    <t>Pantering, gråal</t>
  </si>
  <si>
    <t>Istutus, tervaleppä</t>
  </si>
  <si>
    <t>Plantering, klibbal</t>
  </si>
  <si>
    <t>Istutus, muu havupuu</t>
  </si>
  <si>
    <t>Plantering, annat barrträd</t>
  </si>
  <si>
    <t>Istutus, muu lehtipuu</t>
  </si>
  <si>
    <t>Plantering, annat lövträd</t>
  </si>
  <si>
    <t>Istutus, Douglaskuusi</t>
  </si>
  <si>
    <t>Plantering, douglasgran</t>
  </si>
  <si>
    <t>Istutus, Kataja</t>
  </si>
  <si>
    <t>Plantering, en</t>
  </si>
  <si>
    <t>Istutus, Kontortamänty</t>
  </si>
  <si>
    <t>Plantering, kontortatall</t>
  </si>
  <si>
    <t>Istutus, Kynäjalava</t>
  </si>
  <si>
    <t>Plantering, vresalm</t>
  </si>
  <si>
    <t>Istutus, Lehtikuusi</t>
  </si>
  <si>
    <t>Plantering, lärl</t>
  </si>
  <si>
    <t>Istutus, Metsälehmus</t>
  </si>
  <si>
    <t>Plantering, skogslind</t>
  </si>
  <si>
    <t>Istutus, Mustakuusi</t>
  </si>
  <si>
    <t>Plantering, svartgran</t>
  </si>
  <si>
    <t>Istutus, Paju</t>
  </si>
  <si>
    <t>Plantering, vide</t>
  </si>
  <si>
    <t>Istutus, Pihlaja</t>
  </si>
  <si>
    <t>Plantering, rönn</t>
  </si>
  <si>
    <t>Istutus, Pihta</t>
  </si>
  <si>
    <t>Plantering, ädelgran</t>
  </si>
  <si>
    <t>Istutus, Raita</t>
  </si>
  <si>
    <t>Plantering, sälg</t>
  </si>
  <si>
    <t>Istutus, Saarni</t>
  </si>
  <si>
    <t>Plantering, ask</t>
  </si>
  <si>
    <t>Istutus, Sembramänty</t>
  </si>
  <si>
    <t>Plantering, cembratall</t>
  </si>
  <si>
    <t>Istutus, Serbiankuusi</t>
  </si>
  <si>
    <t>Plantering, serbgran</t>
  </si>
  <si>
    <t>Istutus, Tammi</t>
  </si>
  <si>
    <t>Plantering, ek</t>
  </si>
  <si>
    <t>Istutus, Tuomi</t>
  </si>
  <si>
    <t>Plantering, hägg</t>
  </si>
  <si>
    <t>Istutus, Vaahtera</t>
  </si>
  <si>
    <t>Plantering, lönn</t>
  </si>
  <si>
    <t>Istutus, Visakoivu</t>
  </si>
  <si>
    <t>Plantering, masurbjörk</t>
  </si>
  <si>
    <t>Istutus, Vuorijalava</t>
  </si>
  <si>
    <t>Plantering, skogsalm</t>
  </si>
  <si>
    <t>DeclarationSoilPreparationOperationType</t>
  </si>
  <si>
    <t>Behövs inte</t>
  </si>
  <si>
    <t>--</t>
  </si>
  <si>
    <t>Muokkaus kantoja nostamalla.</t>
  </si>
  <si>
    <t>Markberedning genom stubbrytning</t>
  </si>
  <si>
    <t>DeclarationOtherOperationType</t>
  </si>
  <si>
    <t>Muu perustamistoimenpide.</t>
  </si>
  <si>
    <t>Förhandsröjning</t>
  </si>
  <si>
    <t>Ruohon ja heinäntorjunta</t>
  </si>
  <si>
    <t>Bekämpning av gräs och örter</t>
  </si>
  <si>
    <t>Mekanisk slyröjning</t>
  </si>
  <si>
    <t>Vesakon torjunta</t>
  </si>
  <si>
    <t>Slybekämpning</t>
  </si>
  <si>
    <t>Mekanisk-kemisk slyröjning</t>
  </si>
  <si>
    <t>Vesitalouden järjestely</t>
  </si>
  <si>
    <t>Reglering av vattenhushållningen</t>
  </si>
  <si>
    <t>Bekämning av rotticka</t>
  </si>
  <si>
    <t>Muu perustamistoimenpide</t>
  </si>
  <si>
    <t>Annan anläggningsmetod</t>
  </si>
  <si>
    <t>RegenerationCommitmentType</t>
  </si>
  <si>
    <t>Uudistamisvelvoite.</t>
  </si>
  <si>
    <t>Uudistamisvelvoite voimassa.</t>
  </si>
  <si>
    <t>Förnyelseskyldighet i kraft</t>
  </si>
  <si>
    <t>Heikosti kasvaneet ojitetut suot.</t>
  </si>
  <si>
    <t>Dikade torvmarker med låg tillväxt</t>
  </si>
  <si>
    <t>Ennallistettavat kohteet.</t>
  </si>
  <si>
    <t>Iståndsättningsobjekt</t>
  </si>
  <si>
    <t>HabitatOperationsType</t>
  </si>
  <si>
    <t>Erityisen tärkeä elinympäristö (mtsälaki), muu toimenpide</t>
  </si>
  <si>
    <t>Upptagning av enstaka fläckar med hacka</t>
  </si>
  <si>
    <t>Suomen luontaiseen lajistoon kuuluvien puiden taimien istut-taminen ja siementen kylväminen</t>
  </si>
  <si>
    <t>Plantering och sådd av träd som till Finlands naturliga flora</t>
  </si>
  <si>
    <t>Virkestransport</t>
  </si>
  <si>
    <t>Överfart över bäckfåra</t>
  </si>
  <si>
    <t>Suunnitelmalliset luonnonhoitotoimet</t>
  </si>
  <si>
    <t>Luonnontilan ennallistamistoimet</t>
  </si>
  <si>
    <t>Varovaiset poimintaluonteiset hakkuut</t>
  </si>
  <si>
    <t>Muu toimenpide</t>
  </si>
  <si>
    <t>ForestOwnerGroupType</t>
  </si>
  <si>
    <t>Tilaston lähtötietojen luokittelu metsänomistajaryhmän mukaan</t>
  </si>
  <si>
    <t>Yksityiset</t>
  </si>
  <si>
    <t>Metsäteollisuus</t>
  </si>
  <si>
    <t>Valtio</t>
  </si>
  <si>
    <t>Julkisyhteisö</t>
  </si>
  <si>
    <t>StatisticsQuantityUnitType</t>
  </si>
  <si>
    <t>Tilastoitavan määrän yksikkö</t>
  </si>
  <si>
    <t>Metri (m)</t>
  </si>
  <si>
    <t>Hehtaari (ha)</t>
  </si>
  <si>
    <t>Euroa / metri (euro / m)</t>
  </si>
  <si>
    <t>Euroa / hehtaari (euro / ha)</t>
  </si>
  <si>
    <t>StatisticsOperationType</t>
  </si>
  <si>
    <t>Kasvatushakkuiden ennakkoraivaus</t>
  </si>
  <si>
    <t>Kylvö, käsityönä</t>
  </si>
  <si>
    <t>Istutus, käsityönä</t>
  </si>
  <si>
    <t>Koivun istutus</t>
  </si>
  <si>
    <t>Muu kotimainen puulaji</t>
  </si>
  <si>
    <t>Muu ulkomainen puulaji</t>
  </si>
  <si>
    <t>Taimikon varhaisperkaus, raivaussahalla</t>
  </si>
  <si>
    <t>Taimikon varhaisperkaus, koneellinen (koneellinen kitkentä)</t>
  </si>
  <si>
    <t>Taimikonharvennus, raivaussahalla</t>
  </si>
  <si>
    <t>Taimikonharvennus, koneellinen</t>
  </si>
  <si>
    <t>Terveyslannoistus</t>
  </si>
  <si>
    <t>LanguageType</t>
  </si>
  <si>
    <t>Kielikoodi</t>
  </si>
  <si>
    <t>TreeSpeciesConciseType</t>
  </si>
  <si>
    <t>OwnerShipTypeCodeType</t>
  </si>
  <si>
    <t>OmistusSuhde</t>
  </si>
  <si>
    <t>Jakamaton kuolinpesä</t>
  </si>
  <si>
    <t>Aviopuolisot omistajina</t>
  </si>
  <si>
    <t>OtherPublicSubstituteType</t>
  </si>
  <si>
    <t>Onko hakija hakenut tai saanut toimenpiteeseen muuta julkista tukea.</t>
  </si>
  <si>
    <t>On saanut</t>
  </si>
  <si>
    <t>On hakenut</t>
  </si>
  <si>
    <t>Ei ole saanut eikä hakenut.</t>
  </si>
  <si>
    <t>RemovalClassType</t>
  </si>
  <si>
    <t>Poistuma</t>
  </si>
  <si>
    <t>Taimikon varhaishoito, Etelä-Suomi, poistuma alle 3000 kpl/ha</t>
  </si>
  <si>
    <t>Taimikon varhaishoito, Etelä-Suomi, poistuma yli 3000 kpl/ha</t>
  </si>
  <si>
    <t>Taimikon varhaishoito, Pohjois-Suomi, poistuma alle 2000 kpl/ha</t>
  </si>
  <si>
    <t>Taimikon varhaishoito, Pohjois-Suomi, poistuma yli 2000 kpl/ha</t>
  </si>
  <si>
    <t>Nuoren metsän hoito, Etelä-Suomi, poistuma alle 1000 kpl/ha</t>
  </si>
  <si>
    <t>Nuoren metsän hoito, Etelä-Suomi, poistuma yli 1000 kpl/ha</t>
  </si>
  <si>
    <t>Nuoren metsän hoito, Pohjois-Suomi, poistuma alle 800 kpl/ha</t>
  </si>
  <si>
    <t>Nuoren metsän hoito, Pohjois-Suomi, poistuma yli 800 kpl/ha</t>
  </si>
  <si>
    <t>HeightClassType</t>
  </si>
  <si>
    <t>Pituus</t>
  </si>
  <si>
    <t>Pituus on yli 3 m</t>
  </si>
  <si>
    <t>Pituus ei ole yli 3 m</t>
  </si>
  <si>
    <t>SmallWoodRemovalClassType</t>
  </si>
  <si>
    <t>Pienpuunkeruu</t>
  </si>
  <si>
    <t>Etelä-Suomi, pienpuunkeruu vähintään 35 kiintokuutiota/ha</t>
  </si>
  <si>
    <t>Pohjois-Suomi, pienpuunkeruu vähintään 25 kiintokuutiota/ha</t>
  </si>
  <si>
    <t>NotDefinedType</t>
  </si>
  <si>
    <t>IdentifierTypeType</t>
  </si>
  <si>
    <t>Tunnisteen laji. Tiedonsiirron osapuolet määrittelevät tyyppien 101 - 110 merkitykset tapauskohtaisesti.</t>
  </si>
  <si>
    <t>Alue. Aluetunniste.</t>
  </si>
  <si>
    <t>Lohko. Lohkotunniste.</t>
  </si>
  <si>
    <t>Metsäsuunnitelma. Metsäsuunnitelman tunniste.</t>
  </si>
  <si>
    <t>Inventointialue. Inventointialuetunniste. Inventointialueen tai muun vastaavan tiedon tuottajaosapuolen aluejaon tunniste.</t>
  </si>
  <si>
    <t>Tiedon tuottaja. Tallentajatunniste. Tiedon tallentajaan, inventoijaan tai suunnittelijaan viittaava tunniste.</t>
  </si>
  <si>
    <t>Kuvion / tunnuspisteen kuvaustapa / laji.</t>
  </si>
  <si>
    <t>Kuvion tilaa kuvaava tunnus.</t>
  </si>
  <si>
    <t>MessageType</t>
  </si>
  <si>
    <t>Sähköisten Metsäkeskusviestien tunnisteet. Viestityyppi-elementin määrittely.</t>
  </si>
  <si>
    <t>MKI</t>
  </si>
  <si>
    <t>Forest use declaration</t>
  </si>
  <si>
    <t>MKP</t>
  </si>
  <si>
    <t>Metsäkeskusviestin palauteviesti</t>
  </si>
  <si>
    <t>Forest Centre reply message</t>
  </si>
  <si>
    <t>KMRHA</t>
  </si>
  <si>
    <t>Kemera rahoitushakemus</t>
  </si>
  <si>
    <t>Financing act application</t>
  </si>
  <si>
    <t>KMRTI</t>
  </si>
  <si>
    <t>Kemera toteutusilmoitus</t>
  </si>
  <si>
    <t>Financing act completion declaration</t>
  </si>
  <si>
    <t>PointLocationType</t>
  </si>
  <si>
    <t>Sijainti.</t>
  </si>
  <si>
    <t>Keskipiste</t>
  </si>
  <si>
    <t>Vasen alakulma</t>
  </si>
  <si>
    <t>Vasen yläkulma</t>
  </si>
  <si>
    <t>Oikea alakulma</t>
  </si>
  <si>
    <t>Oikea yläkulma</t>
  </si>
  <si>
    <t>ISO639char2LanguageType</t>
  </si>
  <si>
    <t>ISO 639-1 standardin mukaiset kielikoodit (2 merkkiä)</t>
  </si>
  <si>
    <t>aa</t>
  </si>
  <si>
    <t>afar</t>
  </si>
  <si>
    <t>Afar (language family: Afro-Asiatic)</t>
  </si>
  <si>
    <t>ab</t>
  </si>
  <si>
    <t>abhaasi</t>
  </si>
  <si>
    <t>Abkhaz (language family: Northwest Caucasian)</t>
  </si>
  <si>
    <t>ae</t>
  </si>
  <si>
    <t>avesta</t>
  </si>
  <si>
    <t>Avestan (language family: Indo-European)</t>
  </si>
  <si>
    <t>af</t>
  </si>
  <si>
    <t>afrikaans</t>
  </si>
  <si>
    <t>Afrikaans (language family: Indo-European)</t>
  </si>
  <si>
    <t>ak</t>
  </si>
  <si>
    <t>akan (twi-fante)</t>
  </si>
  <si>
    <t>Akan (language family: Niger–Congo)</t>
  </si>
  <si>
    <t>am</t>
  </si>
  <si>
    <t>amhara</t>
  </si>
  <si>
    <t>Amharic (language family: Afro-Asiatic)</t>
  </si>
  <si>
    <t>an</t>
  </si>
  <si>
    <t>aragonia</t>
  </si>
  <si>
    <t>Aragonese (language family: Indo-European)</t>
  </si>
  <si>
    <t>ar</t>
  </si>
  <si>
    <t>arabia</t>
  </si>
  <si>
    <t>Arabic (language family: Afro-Asiatic)</t>
  </si>
  <si>
    <t>as</t>
  </si>
  <si>
    <t>assami</t>
  </si>
  <si>
    <t>Assamese (language family: Indo-European)</t>
  </si>
  <si>
    <t>av</t>
  </si>
  <si>
    <t>avaari</t>
  </si>
  <si>
    <t>Avaric (language family: Northeast Caucasian)</t>
  </si>
  <si>
    <t>ay</t>
  </si>
  <si>
    <t>aimara</t>
  </si>
  <si>
    <t>Aymara (language family: Aymaran)</t>
  </si>
  <si>
    <t>az</t>
  </si>
  <si>
    <t>azeri</t>
  </si>
  <si>
    <t>Azerbaijani (language family: Turkic)</t>
  </si>
  <si>
    <t>ba</t>
  </si>
  <si>
    <t>baškiiri</t>
  </si>
  <si>
    <t>Bashkir (language family: Turkic)</t>
  </si>
  <si>
    <t>be</t>
  </si>
  <si>
    <t>valko-venäjä</t>
  </si>
  <si>
    <t>Belarusian (language family: Indo-European)</t>
  </si>
  <si>
    <t>bg</t>
  </si>
  <si>
    <t>bulgaria</t>
  </si>
  <si>
    <t>Bulgarian (language family: Indo-European)</t>
  </si>
  <si>
    <t>bh</t>
  </si>
  <si>
    <t>bihar-kielet</t>
  </si>
  <si>
    <t>Bihari (language family: Indo-European)</t>
  </si>
  <si>
    <t>bi</t>
  </si>
  <si>
    <t>bislama</t>
  </si>
  <si>
    <t>Bislama (language family: Creole)</t>
  </si>
  <si>
    <t>bm</t>
  </si>
  <si>
    <t>bambara</t>
  </si>
  <si>
    <t>Bambara (language family: Niger–Congo)</t>
  </si>
  <si>
    <t>bn</t>
  </si>
  <si>
    <t>bengali</t>
  </si>
  <si>
    <t>Bengali, Bangla (language family: Indo-European)</t>
  </si>
  <si>
    <t>bo</t>
  </si>
  <si>
    <t>tiibet</t>
  </si>
  <si>
    <t>Tibetan Standard, Tibetan, Central (language family: Sino-Tibetan)</t>
  </si>
  <si>
    <t>br</t>
  </si>
  <si>
    <t>bretoni</t>
  </si>
  <si>
    <t>Breton (language family: Indo-European)</t>
  </si>
  <si>
    <t>bs</t>
  </si>
  <si>
    <t>bosnia</t>
  </si>
  <si>
    <t>Bosnian (language family: Indo-European)</t>
  </si>
  <si>
    <t>ca</t>
  </si>
  <si>
    <t>katalaani</t>
  </si>
  <si>
    <t>Catalan (language family: Indo-European)</t>
  </si>
  <si>
    <t>ce</t>
  </si>
  <si>
    <t>tšetšeeni</t>
  </si>
  <si>
    <t>Chechen (language family: Northeast Caucasian)</t>
  </si>
  <si>
    <t>ch</t>
  </si>
  <si>
    <t>tšamorro</t>
  </si>
  <si>
    <t>Chamorro (language family: Austronesian)</t>
  </si>
  <si>
    <t>co</t>
  </si>
  <si>
    <t>korsika</t>
  </si>
  <si>
    <t>Corsican (language family: Indo-European)</t>
  </si>
  <si>
    <t>cr</t>
  </si>
  <si>
    <t>cree</t>
  </si>
  <si>
    <t>Cree (language family: Algonquian)</t>
  </si>
  <si>
    <t>cs</t>
  </si>
  <si>
    <t>tsekki</t>
  </si>
  <si>
    <t>Czech (language family: Indo-European)</t>
  </si>
  <si>
    <t>cu</t>
  </si>
  <si>
    <t>muinaiskirkkoslaavi (muinaisbulgaria)</t>
  </si>
  <si>
    <t>Old Church Slavonic, Church Slavonic, Old Bulgarian (language family: Indo-European)</t>
  </si>
  <si>
    <t>cv</t>
  </si>
  <si>
    <t>tšuvassi</t>
  </si>
  <si>
    <t>Chuvash (language family: Turkic)</t>
  </si>
  <si>
    <t>cy</t>
  </si>
  <si>
    <t>kymri (wales)</t>
  </si>
  <si>
    <t>Welsh (language family: Indo-European)</t>
  </si>
  <si>
    <t>da</t>
  </si>
  <si>
    <t>tanska</t>
  </si>
  <si>
    <t>Danish (language family: Indo-European)</t>
  </si>
  <si>
    <t>de</t>
  </si>
  <si>
    <t>saksa</t>
  </si>
  <si>
    <t>German (language family: Indo-European)</t>
  </si>
  <si>
    <t>dv</t>
  </si>
  <si>
    <t>divehi</t>
  </si>
  <si>
    <t>Divehi, Dhivehi, Maldivian (language family: Indo-European)</t>
  </si>
  <si>
    <t>dz</t>
  </si>
  <si>
    <t>dzongkha</t>
  </si>
  <si>
    <t>Dzongkha (language family: Sino-Tibetan)</t>
  </si>
  <si>
    <t>ee</t>
  </si>
  <si>
    <t>ewe</t>
  </si>
  <si>
    <t>Ewe (language family: Niger–Congo)</t>
  </si>
  <si>
    <t>el</t>
  </si>
  <si>
    <t>kreikka</t>
  </si>
  <si>
    <t>Greek (modern) (language family: Indo-European)</t>
  </si>
  <si>
    <t>English (language family: Indo-European)</t>
  </si>
  <si>
    <t>eo</t>
  </si>
  <si>
    <t>esperanto</t>
  </si>
  <si>
    <t>Esperanto (language family: Constructed)</t>
  </si>
  <si>
    <t>es</t>
  </si>
  <si>
    <t>espanja</t>
  </si>
  <si>
    <t>Spanish (language family: Indo-European)</t>
  </si>
  <si>
    <t>et</t>
  </si>
  <si>
    <t>Estonian (language family: Uralic)</t>
  </si>
  <si>
    <t>eu</t>
  </si>
  <si>
    <t>baski</t>
  </si>
  <si>
    <t>Basque (language family: Language isolate)</t>
  </si>
  <si>
    <t>fa</t>
  </si>
  <si>
    <t>persia (farsi)</t>
  </si>
  <si>
    <t>Persian (Farsi) (language family: Indo-European)</t>
  </si>
  <si>
    <t>ff</t>
  </si>
  <si>
    <t>fulani (fulfulde)</t>
  </si>
  <si>
    <t>Fula, Fulah, Pulaar, Pular (language family: Niger–Congo)</t>
  </si>
  <si>
    <t>Finnish (language family: Uralic)</t>
  </si>
  <si>
    <t>fj</t>
  </si>
  <si>
    <t>fidži</t>
  </si>
  <si>
    <t>Fijian (language family: Austronesian)</t>
  </si>
  <si>
    <t>fo</t>
  </si>
  <si>
    <t>fääri</t>
  </si>
  <si>
    <t>Faroese (language family: Indo-European)</t>
  </si>
  <si>
    <t>fr</t>
  </si>
  <si>
    <t>ranska</t>
  </si>
  <si>
    <t>French (language family: Indo-European)</t>
  </si>
  <si>
    <t>fy</t>
  </si>
  <si>
    <t>friisi</t>
  </si>
  <si>
    <t>Western Frisian (language family: Indo-European)</t>
  </si>
  <si>
    <t>ga</t>
  </si>
  <si>
    <t>iiri</t>
  </si>
  <si>
    <t>Irish (language family: Indo-European)</t>
  </si>
  <si>
    <t>gd</t>
  </si>
  <si>
    <t>gaeli</t>
  </si>
  <si>
    <t>Scottish Gaelic, Gaelic (language family: Indo-European)</t>
  </si>
  <si>
    <t>gl</t>
  </si>
  <si>
    <t>galicia (galego)</t>
  </si>
  <si>
    <t>Galician (language family: Indo-European)</t>
  </si>
  <si>
    <t>gn</t>
  </si>
  <si>
    <t>guarani</t>
  </si>
  <si>
    <t>Guaraní (language family: Tupian)</t>
  </si>
  <si>
    <t>gu</t>
  </si>
  <si>
    <t>gudžarati (gujarati)</t>
  </si>
  <si>
    <t>Gujarati (language family: Indo-European)</t>
  </si>
  <si>
    <t>gv</t>
  </si>
  <si>
    <t>manksi</t>
  </si>
  <si>
    <t>Manx (language family: Indo-European)</t>
  </si>
  <si>
    <t>hausa</t>
  </si>
  <si>
    <t>Hausa (language family: Afro-Asiatic)</t>
  </si>
  <si>
    <t>he</t>
  </si>
  <si>
    <t>heprea</t>
  </si>
  <si>
    <t>Hebrew (modern) (language family: Afro-Asiatic)</t>
  </si>
  <si>
    <t>hi</t>
  </si>
  <si>
    <t>hindi</t>
  </si>
  <si>
    <t>Hindi (language family: Indo-European)</t>
  </si>
  <si>
    <t>ho</t>
  </si>
  <si>
    <t>hiri-motu</t>
  </si>
  <si>
    <t>Hiri Motu (language family: Austronesian)</t>
  </si>
  <si>
    <t>hr</t>
  </si>
  <si>
    <t>kroatia</t>
  </si>
  <si>
    <t>Croatian (language family: Indo-European)</t>
  </si>
  <si>
    <t>ht</t>
  </si>
  <si>
    <t>haiti</t>
  </si>
  <si>
    <t>Haitian, Haitian Creole (language family: Creole)</t>
  </si>
  <si>
    <t>hu</t>
  </si>
  <si>
    <t>unkari</t>
  </si>
  <si>
    <t>Hungarian (language family: Uralic)</t>
  </si>
  <si>
    <t>hy</t>
  </si>
  <si>
    <t>armenia</t>
  </si>
  <si>
    <t>Armenian (language family: Indo-European)</t>
  </si>
  <si>
    <t>hz</t>
  </si>
  <si>
    <t>herero</t>
  </si>
  <si>
    <t>Herero (language family: Niger–Congo)</t>
  </si>
  <si>
    <t>ia</t>
  </si>
  <si>
    <t>interlingua</t>
  </si>
  <si>
    <t>Interlingua (language family: Constructed)</t>
  </si>
  <si>
    <t>id</t>
  </si>
  <si>
    <t>indonesia</t>
  </si>
  <si>
    <t>Indonesian (language family: Austronesian)</t>
  </si>
  <si>
    <t>ie</t>
  </si>
  <si>
    <t>interlingue (alkujaan occidental)</t>
  </si>
  <si>
    <t>Interlingue (language family: Constructed)</t>
  </si>
  <si>
    <t>ig</t>
  </si>
  <si>
    <t>igbo (ibo)</t>
  </si>
  <si>
    <t>Igbo (language family: Niger–Congo)</t>
  </si>
  <si>
    <t>ii</t>
  </si>
  <si>
    <t>sichuanin-yi (pohjois-yi)</t>
  </si>
  <si>
    <t>Nuosu (language family: Sino-Tibetan)</t>
  </si>
  <si>
    <t>ik</t>
  </si>
  <si>
    <t>inupiatun</t>
  </si>
  <si>
    <t>Inupiaq (language family: Eskimo–Aleut)</t>
  </si>
  <si>
    <t>io</t>
  </si>
  <si>
    <t>ido</t>
  </si>
  <si>
    <t>Ido (language family: Constructed)</t>
  </si>
  <si>
    <t>is</t>
  </si>
  <si>
    <t>islanti</t>
  </si>
  <si>
    <t>Icelandic (language family: Indo-European)</t>
  </si>
  <si>
    <t>it</t>
  </si>
  <si>
    <t>italia</t>
  </si>
  <si>
    <t>Italian (language family: Indo-European)</t>
  </si>
  <si>
    <t>iu</t>
  </si>
  <si>
    <t>inuktitut</t>
  </si>
  <si>
    <t>Inuktitut (language family: Eskimo–Aleut)</t>
  </si>
  <si>
    <t>ja</t>
  </si>
  <si>
    <t>japani</t>
  </si>
  <si>
    <t>Japanese (language family: Japonic)</t>
  </si>
  <si>
    <t>jv</t>
  </si>
  <si>
    <t>jaava</t>
  </si>
  <si>
    <t>Javanese (language family: Austronesian)</t>
  </si>
  <si>
    <t>ka</t>
  </si>
  <si>
    <t>georgia</t>
  </si>
  <si>
    <t>Georgian (language family: South Caucasian)</t>
  </si>
  <si>
    <t>kongo (kikongo)</t>
  </si>
  <si>
    <t>Kongo (language family: Niger–Congo)</t>
  </si>
  <si>
    <t>ki</t>
  </si>
  <si>
    <t>kikuju</t>
  </si>
  <si>
    <t>Kikuyu, Gikuyu (language family: Niger–Congo)</t>
  </si>
  <si>
    <t>kj</t>
  </si>
  <si>
    <t>kuanyama</t>
  </si>
  <si>
    <t>Kwanyama, Kuanyama (language family: Niger–Congo)</t>
  </si>
  <si>
    <t>kk</t>
  </si>
  <si>
    <t>kazakki</t>
  </si>
  <si>
    <t>Kazakh (language family: Turkic)</t>
  </si>
  <si>
    <t>kl</t>
  </si>
  <si>
    <t>grönlanti (kalaallisut)</t>
  </si>
  <si>
    <t>Kalaallisut, Greenlandic (language family: Eskimo–Aleut)</t>
  </si>
  <si>
    <t>khmer</t>
  </si>
  <si>
    <t>Khmer (language family: Austroasiatic)</t>
  </si>
  <si>
    <t>kn</t>
  </si>
  <si>
    <t>kannada</t>
  </si>
  <si>
    <t>Kannada (language family: Dravidian)</t>
  </si>
  <si>
    <t>ko</t>
  </si>
  <si>
    <t>korea</t>
  </si>
  <si>
    <t>Korean (language family: Koreanic)</t>
  </si>
  <si>
    <t>kr</t>
  </si>
  <si>
    <t>kanuri</t>
  </si>
  <si>
    <t>Kanuri (language family: Nilo-Saharan)</t>
  </si>
  <si>
    <t>ks</t>
  </si>
  <si>
    <t>kašmiri</t>
  </si>
  <si>
    <t>Kashmiri (language family: Indo-European)</t>
  </si>
  <si>
    <t>ku</t>
  </si>
  <si>
    <t>kurdi</t>
  </si>
  <si>
    <t>Kurdish (language family: Indo-European)</t>
  </si>
  <si>
    <t>kv</t>
  </si>
  <si>
    <t>komi</t>
  </si>
  <si>
    <t>Komi (language family: Uralic)</t>
  </si>
  <si>
    <t>kw</t>
  </si>
  <si>
    <t>korni</t>
  </si>
  <si>
    <t>Cornish (language family: Indo-European)</t>
  </si>
  <si>
    <t>ky</t>
  </si>
  <si>
    <t>kirgiisi</t>
  </si>
  <si>
    <t>Kyrgyz (language family: Turkic)</t>
  </si>
  <si>
    <t>la</t>
  </si>
  <si>
    <t>latina</t>
  </si>
  <si>
    <t>Latin (language family: Indo-European)</t>
  </si>
  <si>
    <t>lb</t>
  </si>
  <si>
    <t>luxemburg</t>
  </si>
  <si>
    <t>Luxembourgish, Letzeburgesch (language family: Indo-European)</t>
  </si>
  <si>
    <t>lg</t>
  </si>
  <si>
    <t>ganda</t>
  </si>
  <si>
    <t>Ganda (language family: Niger–Congo)</t>
  </si>
  <si>
    <t>li</t>
  </si>
  <si>
    <t>limburg</t>
  </si>
  <si>
    <t>Limburgish, Limburgan, Limburger (language family: Indo-European)</t>
  </si>
  <si>
    <t>ln</t>
  </si>
  <si>
    <t>lingala</t>
  </si>
  <si>
    <t>Lingala (language family: Niger–Congo)</t>
  </si>
  <si>
    <t>lo</t>
  </si>
  <si>
    <t>lao</t>
  </si>
  <si>
    <t>Lao (language family: Tai–Kadai)</t>
  </si>
  <si>
    <t>lt</t>
  </si>
  <si>
    <t>liettua</t>
  </si>
  <si>
    <t>Lithuanian (language family: Indo-European)</t>
  </si>
  <si>
    <t>lu</t>
  </si>
  <si>
    <t>katanganluba</t>
  </si>
  <si>
    <t>Luba-Katanga (language family: Niger–Congo)</t>
  </si>
  <si>
    <t>lv</t>
  </si>
  <si>
    <t>Latvian (language family: Indo-European)</t>
  </si>
  <si>
    <t>mg</t>
  </si>
  <si>
    <t>malagassi (malagasi)</t>
  </si>
  <si>
    <t>Malagasy (language family: Austronesian)</t>
  </si>
  <si>
    <t>mh</t>
  </si>
  <si>
    <t>marshallin kieli</t>
  </si>
  <si>
    <t>Marshallese (language family: Austronesian)</t>
  </si>
  <si>
    <t>mi</t>
  </si>
  <si>
    <t>maori</t>
  </si>
  <si>
    <t>Maori (language family: Austronesian)</t>
  </si>
  <si>
    <t>mk</t>
  </si>
  <si>
    <t>makedonia</t>
  </si>
  <si>
    <t>Macedonian (language family: Indo-European)</t>
  </si>
  <si>
    <t>ml</t>
  </si>
  <si>
    <t>malajalam</t>
  </si>
  <si>
    <t>Malayalam (language family: Dravidian)</t>
  </si>
  <si>
    <t>mn</t>
  </si>
  <si>
    <t>mongoli</t>
  </si>
  <si>
    <t>Mongolian (language family: Mongolic)</t>
  </si>
  <si>
    <t>mr</t>
  </si>
  <si>
    <t>marathi</t>
  </si>
  <si>
    <t>Marathi (language family: Indo-European)</t>
  </si>
  <si>
    <t>ms</t>
  </si>
  <si>
    <t>malaiji</t>
  </si>
  <si>
    <t>Malay (language family: Austronesian)</t>
  </si>
  <si>
    <t>mt</t>
  </si>
  <si>
    <t>malta</t>
  </si>
  <si>
    <t>Maltese (language family: Afro-Asiatic)</t>
  </si>
  <si>
    <t>my</t>
  </si>
  <si>
    <t>burma</t>
  </si>
  <si>
    <t>Burmese (language family: Sino-Tibetan)</t>
  </si>
  <si>
    <t>na</t>
  </si>
  <si>
    <t>nauru</t>
  </si>
  <si>
    <t>Nauru (language family: Austronesian)</t>
  </si>
  <si>
    <t>nb</t>
  </si>
  <si>
    <t>norja, kirjakieli</t>
  </si>
  <si>
    <t>Norwegian Bokmål (language family: Indo-European)</t>
  </si>
  <si>
    <t>nd</t>
  </si>
  <si>
    <t>pohjois-ndebele</t>
  </si>
  <si>
    <t>Northern Ndebele (language family: Niger–Congo)</t>
  </si>
  <si>
    <t>ne</t>
  </si>
  <si>
    <t>nepal</t>
  </si>
  <si>
    <t>Nepali (language family: Indo-European)</t>
  </si>
  <si>
    <t>ng</t>
  </si>
  <si>
    <t>ndonga</t>
  </si>
  <si>
    <t>Ndonga (language family: Niger–Congo)</t>
  </si>
  <si>
    <t>nl</t>
  </si>
  <si>
    <t>hollanti</t>
  </si>
  <si>
    <t>Dutch (language family: Indo-European)</t>
  </si>
  <si>
    <t>nn</t>
  </si>
  <si>
    <t>norja, uusnorja</t>
  </si>
  <si>
    <t>Norwegian Nynorsk (language family: Indo-European)</t>
  </si>
  <si>
    <t>no</t>
  </si>
  <si>
    <t>norja</t>
  </si>
  <si>
    <t>Norwegian (language family: Indo-European)</t>
  </si>
  <si>
    <t>nr</t>
  </si>
  <si>
    <t>etelä-ndebele (nrebele)</t>
  </si>
  <si>
    <t>Southern Ndebele (language family: Niger–Congo)</t>
  </si>
  <si>
    <t>nv</t>
  </si>
  <si>
    <t>navajo</t>
  </si>
  <si>
    <t>Navajo, Navaho (language family: Dené–Yeniseian)</t>
  </si>
  <si>
    <t>ny</t>
  </si>
  <si>
    <t>njandža</t>
  </si>
  <si>
    <t>Chichewa, Chewa, Nyanja (language family: Niger–Congo)</t>
  </si>
  <si>
    <t>oc</t>
  </si>
  <si>
    <t>oksitaani</t>
  </si>
  <si>
    <t>Occitan (language family: Indo-European)</t>
  </si>
  <si>
    <t>oj</t>
  </si>
  <si>
    <t>odžibwa</t>
  </si>
  <si>
    <t>Ojibwe, Ojibwa (language family: Algonquian)</t>
  </si>
  <si>
    <t>om</t>
  </si>
  <si>
    <t>oromo</t>
  </si>
  <si>
    <t>Oromo (language family: Afro-Asiatic)</t>
  </si>
  <si>
    <t>or</t>
  </si>
  <si>
    <t>orija</t>
  </si>
  <si>
    <t>Oriya (language family: Indo-European)</t>
  </si>
  <si>
    <t>os</t>
  </si>
  <si>
    <t>osseetti</t>
  </si>
  <si>
    <t>Ossetian, Ossetic (language family: Indo-European)</t>
  </si>
  <si>
    <t>pa</t>
  </si>
  <si>
    <t>pandžabi</t>
  </si>
  <si>
    <t>Panjabi, Punjabi (language family: Indo-European)</t>
  </si>
  <si>
    <t>pi</t>
  </si>
  <si>
    <t>paali</t>
  </si>
  <si>
    <t>Pali (language family: Indo-European)</t>
  </si>
  <si>
    <t>pl</t>
  </si>
  <si>
    <t>puola</t>
  </si>
  <si>
    <t>Polish (language family: Indo-European)</t>
  </si>
  <si>
    <t>ps</t>
  </si>
  <si>
    <t>paštun kieli (pataani, afgaani)</t>
  </si>
  <si>
    <t>Pashto, Pushto (language family: Indo-European)</t>
  </si>
  <si>
    <t>pt</t>
  </si>
  <si>
    <t>portugali</t>
  </si>
  <si>
    <t>Portuguese (language family: Indo-European)</t>
  </si>
  <si>
    <t>qu</t>
  </si>
  <si>
    <t>runa simi (kichwa)</t>
  </si>
  <si>
    <t>Quechua (language family: Quechuan)</t>
  </si>
  <si>
    <t>rm</t>
  </si>
  <si>
    <t>retoromaani</t>
  </si>
  <si>
    <t>Romansh (language family: Indo-European)</t>
  </si>
  <si>
    <t>rn</t>
  </si>
  <si>
    <t>kirundi (rundi)</t>
  </si>
  <si>
    <t>Kirundi (language family: Niger–Congo)</t>
  </si>
  <si>
    <t>ro</t>
  </si>
  <si>
    <t>romania</t>
  </si>
  <si>
    <t>Romanian (language family: Indo-European)</t>
  </si>
  <si>
    <t>ru</t>
  </si>
  <si>
    <t>Russian (language family: Indo-European)</t>
  </si>
  <si>
    <t>rw</t>
  </si>
  <si>
    <t>ruanda</t>
  </si>
  <si>
    <t>Kinyarwanda (language family: Niger–Congo)</t>
  </si>
  <si>
    <t>sa</t>
  </si>
  <si>
    <t>sanskrit</t>
  </si>
  <si>
    <t>Sanskrit (language family: Indo-European)</t>
  </si>
  <si>
    <t>sc</t>
  </si>
  <si>
    <t>sardi</t>
  </si>
  <si>
    <t>Sardinian (language family: Indo-European)</t>
  </si>
  <si>
    <t>sd</t>
  </si>
  <si>
    <t>Sindhi</t>
  </si>
  <si>
    <t>Sindhi (language family: Indo-European)</t>
  </si>
  <si>
    <t>se</t>
  </si>
  <si>
    <t>pohjoissaame</t>
  </si>
  <si>
    <t>Northern Sami (language family: Uralic)</t>
  </si>
  <si>
    <t>sg</t>
  </si>
  <si>
    <t>sango</t>
  </si>
  <si>
    <t>Sango (language family: Creole)</t>
  </si>
  <si>
    <t>si</t>
  </si>
  <si>
    <t>sinhali (singaleesi, sinhala)</t>
  </si>
  <si>
    <t>Sinhala, Sinhalese (language family: Indo-European)</t>
  </si>
  <si>
    <t>sk</t>
  </si>
  <si>
    <t>slovakki</t>
  </si>
  <si>
    <t>Slovak (language family: Indo-European)</t>
  </si>
  <si>
    <t>sl</t>
  </si>
  <si>
    <t>sloveeni</t>
  </si>
  <si>
    <t>Slovene (language family: Indo-European)</t>
  </si>
  <si>
    <t>sm</t>
  </si>
  <si>
    <t>samoa</t>
  </si>
  <si>
    <t>Samoan (language family: Austronesian)</t>
  </si>
  <si>
    <t>sn</t>
  </si>
  <si>
    <t>šona (shona)</t>
  </si>
  <si>
    <t>Shona (language family: Niger–Congo)</t>
  </si>
  <si>
    <t>so</t>
  </si>
  <si>
    <t>somali</t>
  </si>
  <si>
    <t>Somali (language family: Afro-Asiatic)</t>
  </si>
  <si>
    <t>sq</t>
  </si>
  <si>
    <t>albania</t>
  </si>
  <si>
    <t>Albanian (language family: Indo-European)</t>
  </si>
  <si>
    <t>sr</t>
  </si>
  <si>
    <t>serbia</t>
  </si>
  <si>
    <t>Serbian (language family: Indo-European)</t>
  </si>
  <si>
    <t>ss</t>
  </si>
  <si>
    <t>swazi (swati)</t>
  </si>
  <si>
    <t>Swati (language family: Niger–Congo)</t>
  </si>
  <si>
    <t>eteläsotho</t>
  </si>
  <si>
    <t>Southern Sotho (language family: Niger–Congo)</t>
  </si>
  <si>
    <t>su</t>
  </si>
  <si>
    <t>sunda</t>
  </si>
  <si>
    <t>Sundanese (language family: Austronesian)</t>
  </si>
  <si>
    <t>Swedish (language family: Indo-European)</t>
  </si>
  <si>
    <t>sw</t>
  </si>
  <si>
    <t>swahili</t>
  </si>
  <si>
    <t>Swahili (language family: Niger–Congo)</t>
  </si>
  <si>
    <t>ta</t>
  </si>
  <si>
    <t>tamili</t>
  </si>
  <si>
    <t>Tamil (language family: Dravidian)</t>
  </si>
  <si>
    <t>te</t>
  </si>
  <si>
    <t>telugu</t>
  </si>
  <si>
    <t>Telugu (language family: Dravidian)</t>
  </si>
  <si>
    <t>tg</t>
  </si>
  <si>
    <t>tadžikki</t>
  </si>
  <si>
    <t>Tajik (language family: Indo-European)</t>
  </si>
  <si>
    <t>th</t>
  </si>
  <si>
    <t>thai</t>
  </si>
  <si>
    <t>Thai (language family: Tai–Kadai)</t>
  </si>
  <si>
    <t>ti</t>
  </si>
  <si>
    <t>tigrinja</t>
  </si>
  <si>
    <t>Tigrinya (language family: Afro-Asiatic)</t>
  </si>
  <si>
    <t>tk</t>
  </si>
  <si>
    <t>turkmeeni</t>
  </si>
  <si>
    <t>Turkmen (language family: Turkic)</t>
  </si>
  <si>
    <t>tl</t>
  </si>
  <si>
    <t>tagalog</t>
  </si>
  <si>
    <t>Tagalog (language family: Austronesian)</t>
  </si>
  <si>
    <t>tswana (setswana)</t>
  </si>
  <si>
    <t>Tswana (language family: Niger–Congo)</t>
  </si>
  <si>
    <t>to</t>
  </si>
  <si>
    <t>tonga</t>
  </si>
  <si>
    <t>Tonga (Tonga Islands) (language family: Austronesian)</t>
  </si>
  <si>
    <t>tr</t>
  </si>
  <si>
    <t>turkki</t>
  </si>
  <si>
    <t>Turkish (language family: Turkic)</t>
  </si>
  <si>
    <t>ts</t>
  </si>
  <si>
    <t>tsonga</t>
  </si>
  <si>
    <t>Tsonga (language family: Niger–Congo)</t>
  </si>
  <si>
    <t>tt</t>
  </si>
  <si>
    <t>tataari</t>
  </si>
  <si>
    <t>Tatar (language family: Turkic)</t>
  </si>
  <si>
    <t>tw</t>
  </si>
  <si>
    <t>twi</t>
  </si>
  <si>
    <t>Twi (language family: Niger–Congo)</t>
  </si>
  <si>
    <t>ty</t>
  </si>
  <si>
    <t>tahiti</t>
  </si>
  <si>
    <t>Tahitian (language family: Austronesian)</t>
  </si>
  <si>
    <t>ug</t>
  </si>
  <si>
    <t>uiguuri</t>
  </si>
  <si>
    <t>Uyghur (language family: Turkic)</t>
  </si>
  <si>
    <t>uk</t>
  </si>
  <si>
    <t>ukraina</t>
  </si>
  <si>
    <t>Ukrainian (language family: Indo-European)</t>
  </si>
  <si>
    <t>ur</t>
  </si>
  <si>
    <t>urdu</t>
  </si>
  <si>
    <t>Urdu (language family: Indo-European)</t>
  </si>
  <si>
    <t>uz</t>
  </si>
  <si>
    <t>uzbekki</t>
  </si>
  <si>
    <t>Uzbek (language family: Turkic)</t>
  </si>
  <si>
    <t>wa</t>
  </si>
  <si>
    <t>valloni</t>
  </si>
  <si>
    <t>Walloon (language family: Indo-European)</t>
  </si>
  <si>
    <t>ve</t>
  </si>
  <si>
    <t>venda</t>
  </si>
  <si>
    <t>Venda (language family: Niger–Congo)</t>
  </si>
  <si>
    <t>vi</t>
  </si>
  <si>
    <t>vietnam</t>
  </si>
  <si>
    <t>Vietnamese (language family: Austroasiatic)</t>
  </si>
  <si>
    <t>vo</t>
  </si>
  <si>
    <t>volapük</t>
  </si>
  <si>
    <t>Volapük (language family: Constructed)</t>
  </si>
  <si>
    <t>wo</t>
  </si>
  <si>
    <t>wolof</t>
  </si>
  <si>
    <t>Wolof (language family: Niger–Congo)</t>
  </si>
  <si>
    <t>xh</t>
  </si>
  <si>
    <t>xhosa (isiXhosa)</t>
  </si>
  <si>
    <t>Xhosa (language family: Niger–Congo)</t>
  </si>
  <si>
    <t>yi</t>
  </si>
  <si>
    <t>jiddiš</t>
  </si>
  <si>
    <t>Yiddish (language family: Indo-European)</t>
  </si>
  <si>
    <t>yo</t>
  </si>
  <si>
    <t>joruba</t>
  </si>
  <si>
    <t>Yoruba (language family: Niger–Congo)</t>
  </si>
  <si>
    <t>za</t>
  </si>
  <si>
    <t>zhuang (tšuang)</t>
  </si>
  <si>
    <t>Zhuang, Chuang (language family: Tai–Kadai)</t>
  </si>
  <si>
    <t>zh</t>
  </si>
  <si>
    <t>kiina</t>
  </si>
  <si>
    <t>Chinese (language family: Sino-Tibetan)</t>
  </si>
  <si>
    <t>zu</t>
  </si>
  <si>
    <t>zulu</t>
  </si>
  <si>
    <t>Zulu (language family: Niger–Congo)</t>
  </si>
  <si>
    <t>ISO3166char2CountryType</t>
  </si>
  <si>
    <t>ISO 3166-1 alpha-2 standardin mukaiset maa- ja aluekoodit (2 merkkiä)</t>
  </si>
  <si>
    <t>AD</t>
  </si>
  <si>
    <t>Andorra (Subdivision code: ISO 3166-2:AD)</t>
  </si>
  <si>
    <t>AE</t>
  </si>
  <si>
    <t>United Arab Emirates (the) (Subdivision code: ISO 3166-2:AE)</t>
  </si>
  <si>
    <t>AF</t>
  </si>
  <si>
    <t>Afghanistan (Subdivision code: ISO 3166-2:AF)</t>
  </si>
  <si>
    <t>AG</t>
  </si>
  <si>
    <t>Antigua and Barbuda (Subdivision code: ISO 3166-2:AG)</t>
  </si>
  <si>
    <t>AI</t>
  </si>
  <si>
    <t>Anguilla (Subdivision code: ISO 3166-2:AI)</t>
  </si>
  <si>
    <t>AL</t>
  </si>
  <si>
    <t>Albania (Subdivision code: ISO 3166-2:AL)</t>
  </si>
  <si>
    <t>AM</t>
  </si>
  <si>
    <t>Armenia (Subdivision code: ISO 3166-2:AM)</t>
  </si>
  <si>
    <t>AN</t>
  </si>
  <si>
    <t>Netherlands Antilles (Subdivision code: ISO 3166-2:AN)</t>
  </si>
  <si>
    <t>AO</t>
  </si>
  <si>
    <t>Angola (Subdivision code: ISO 3166-2:AO)</t>
  </si>
  <si>
    <t>AQ</t>
  </si>
  <si>
    <t>Antarctica (Subdivision code: ISO 3166-2:AQ)</t>
  </si>
  <si>
    <t>AR</t>
  </si>
  <si>
    <t>Argentina (Subdivision code: ISO 3166-2:AR)</t>
  </si>
  <si>
    <t>AS</t>
  </si>
  <si>
    <t>American Samoa (Subdivision code: ISO 3166-2:AS)</t>
  </si>
  <si>
    <t>AT</t>
  </si>
  <si>
    <t>Austria (Subdivision code: ISO 3166-2:AT)</t>
  </si>
  <si>
    <t>AU</t>
  </si>
  <si>
    <t>Australia (Subdivision code: ISO 3166-2:AU)</t>
  </si>
  <si>
    <t>AW</t>
  </si>
  <si>
    <t>Aruba (Subdivision code: ISO 3166-2:AW)</t>
  </si>
  <si>
    <t>AX</t>
  </si>
  <si>
    <t>Åland Islands (Subdivision code: ISO 3166-2:AX)</t>
  </si>
  <si>
    <t>AZ</t>
  </si>
  <si>
    <t>Azerbaijan (Subdivision code: ISO 3166-2:AZ)</t>
  </si>
  <si>
    <t>BA</t>
  </si>
  <si>
    <t>Bosnia and Herzegovina (Subdivision code: ISO 3166-2:BA)</t>
  </si>
  <si>
    <t>BB</t>
  </si>
  <si>
    <t>Barbados (Subdivision code: ISO 3166-2:BB)</t>
  </si>
  <si>
    <t>BD</t>
  </si>
  <si>
    <t>Bangladesh (Subdivision code: ISO 3166-2:BD)</t>
  </si>
  <si>
    <t>BE</t>
  </si>
  <si>
    <t>Belgium (Subdivision code: ISO 3166-2:BE)</t>
  </si>
  <si>
    <t>BF</t>
  </si>
  <si>
    <t>Burkina Faso (Subdivision code: ISO 3166-2:BF)</t>
  </si>
  <si>
    <t>BG</t>
  </si>
  <si>
    <t>Bulgaria (Subdivision code: ISO 3166-2:BG)</t>
  </si>
  <si>
    <t>BH</t>
  </si>
  <si>
    <t>Bahrain (Subdivision code: ISO 3166-2:BH)</t>
  </si>
  <si>
    <t>BI</t>
  </si>
  <si>
    <t>Burundi (Subdivision code: ISO 3166-2:BD)</t>
  </si>
  <si>
    <t>BJ</t>
  </si>
  <si>
    <t>Benin (Subdivision code: ISO 3166-2:BJ)</t>
  </si>
  <si>
    <t>BL</t>
  </si>
  <si>
    <t xml:space="preserve"> (Aluekoodi: )</t>
  </si>
  <si>
    <t>Saint Barthélemy (Subdivision code: )</t>
  </si>
  <si>
    <t>BM</t>
  </si>
  <si>
    <t>Bermuda (Subdivision code: ISO 3166-2:BM)</t>
  </si>
  <si>
    <t>BN</t>
  </si>
  <si>
    <t>Brunei Darussalam (Subdivision code: ISO 3166-2:BN)</t>
  </si>
  <si>
    <t>BO</t>
  </si>
  <si>
    <t>Bolivia (Plurinational State of) (Subdivision code: ISO 3166-2:BO)</t>
  </si>
  <si>
    <t>BQ</t>
  </si>
  <si>
    <t>Bonaire, Sint Eustatius and Saba (Subdivision code: )</t>
  </si>
  <si>
    <t>BR</t>
  </si>
  <si>
    <t>Brazil (Subdivision code: ISO 3166-2:BR)</t>
  </si>
  <si>
    <t>BS</t>
  </si>
  <si>
    <t>Bahamas (the) (Subdivision code: ISO 3166-2:BS)</t>
  </si>
  <si>
    <t>BT</t>
  </si>
  <si>
    <t>Bhutan (Subdivision code: ISO 3166-2:BT)</t>
  </si>
  <si>
    <t>BV</t>
  </si>
  <si>
    <t>Bouvet Island (Subdivision code: ISO 3166-2:BV)</t>
  </si>
  <si>
    <t>BW</t>
  </si>
  <si>
    <t>Botswana (Subdivision code: ISO 3166-2:BW)</t>
  </si>
  <si>
    <t>BY</t>
  </si>
  <si>
    <t>Belarus (Subdivision code: ISO 3166-2:BY)</t>
  </si>
  <si>
    <t>BZ</t>
  </si>
  <si>
    <t>Belize (Subdivision code: ISO 3166-2:BL)</t>
  </si>
  <si>
    <t>CA</t>
  </si>
  <si>
    <t>Canada (Subdivision code: ISO 3166-2:CA)</t>
  </si>
  <si>
    <t>CC</t>
  </si>
  <si>
    <t>Cocos (Keeling) Islands (the) (Subdivision code: ISO 3166-2:CC)</t>
  </si>
  <si>
    <t>CD</t>
  </si>
  <si>
    <t>Congo (the Democratic Republic of the) (Subdivision code: ISO 3166-2:CD)</t>
  </si>
  <si>
    <t>CF</t>
  </si>
  <si>
    <t>Central African Republic (the) (Subdivision code: ISO 3166-2:CF)</t>
  </si>
  <si>
    <t>CG</t>
  </si>
  <si>
    <t>Congo (the) (Subdivision code: ISO 3166-2:CG)</t>
  </si>
  <si>
    <t>CH</t>
  </si>
  <si>
    <t>Switzerland (Subdivision code: ISO 3166-2:CH)</t>
  </si>
  <si>
    <t>CI</t>
  </si>
  <si>
    <t>Côte d'Ivoire (Subdivision code: ISO 3166-2:CI)</t>
  </si>
  <si>
    <t>CK</t>
  </si>
  <si>
    <t>Cook Islands (the) (Subdivision code: ISO 3166-2:CK)</t>
  </si>
  <si>
    <t>CL</t>
  </si>
  <si>
    <t>Chile (Subdivision code: ISO 3166-2:CL)</t>
  </si>
  <si>
    <t>CM</t>
  </si>
  <si>
    <t>Cameroon (Subdivision code: ISO 3166-2:CM)</t>
  </si>
  <si>
    <t>CN</t>
  </si>
  <si>
    <t>China (Subdivision code: ISO 3166-2:CN)</t>
  </si>
  <si>
    <t>CO</t>
  </si>
  <si>
    <t>Colombia (Subdivision code: ISO 3166-2:CO)</t>
  </si>
  <si>
    <t>CR</t>
  </si>
  <si>
    <t>Costa Rica (Subdivision code: ISO 3166-2:CR)</t>
  </si>
  <si>
    <t>CU</t>
  </si>
  <si>
    <t>Cuba (Subdivision code: ISO 3166-2:CU)</t>
  </si>
  <si>
    <t>CV</t>
  </si>
  <si>
    <t>Cabo Verde (Subdivision code: ISO 3166-2:CV)</t>
  </si>
  <si>
    <t>CW</t>
  </si>
  <si>
    <t>Curaçao (Subdivision code: )</t>
  </si>
  <si>
    <t>CX</t>
  </si>
  <si>
    <t>Christmas Island (Subdivision code: ISO 3166-2:CX)</t>
  </si>
  <si>
    <t>CY</t>
  </si>
  <si>
    <t>Cyprus (Subdivision code: ISO 3166-2:CY)</t>
  </si>
  <si>
    <t>CZ</t>
  </si>
  <si>
    <t>Czech Republic (the) (Subdivision code: ISO 3166-2:CZ)</t>
  </si>
  <si>
    <t>DE</t>
  </si>
  <si>
    <t>Germany (Subdivision code: ISO 3166-2:DE)</t>
  </si>
  <si>
    <t>DJ</t>
  </si>
  <si>
    <t>Djibouti (Subdivision code: ISO 3166-2:DJ)</t>
  </si>
  <si>
    <t>DK</t>
  </si>
  <si>
    <t>Denmark (Subdivision code: ISO 3166-2:DK)</t>
  </si>
  <si>
    <t>DM</t>
  </si>
  <si>
    <t>Dominica (Subdivision code: ISO 3166-2:DM)</t>
  </si>
  <si>
    <t>DO</t>
  </si>
  <si>
    <t>Dominican Republic (the) (Subdivision code: ISO 3166-2:DO)</t>
  </si>
  <si>
    <t>DZ</t>
  </si>
  <si>
    <t>Algeria (Subdivision code: ISO 3166-2:DZ)</t>
  </si>
  <si>
    <t>EC</t>
  </si>
  <si>
    <t>Ecuador (Subdivision code: ISO 3166-2:EC)</t>
  </si>
  <si>
    <t>EE</t>
  </si>
  <si>
    <t>Estonia (Subdivision code: ISO 3166-2:EE)</t>
  </si>
  <si>
    <t>EG</t>
  </si>
  <si>
    <t>Egypt (Subdivision code: ISO 3166-2:EG)</t>
  </si>
  <si>
    <t>EH</t>
  </si>
  <si>
    <t>Western Sahara* (Subdivision code: ISO 3166-2:EH)</t>
  </si>
  <si>
    <t>Eritrea (Subdivision code: ISO 3166-2:ER)</t>
  </si>
  <si>
    <t>ES</t>
  </si>
  <si>
    <t>Spain (Subdivision code: ISO 3166-2:ES)</t>
  </si>
  <si>
    <t>ET</t>
  </si>
  <si>
    <t>Ethiopia (Subdivision code: ISO 3166-2:ET)</t>
  </si>
  <si>
    <t>FI</t>
  </si>
  <si>
    <t>Finland (Subdivision code: ISO 3166-2:FI)</t>
  </si>
  <si>
    <t>FJ</t>
  </si>
  <si>
    <t>Fiji (Subdivision code: ISO 3166-2:FJ)</t>
  </si>
  <si>
    <t>FK</t>
  </si>
  <si>
    <t>Falkland Islands (the) [Malvinas] (Subdivision code: ISO 3166-2:FK)</t>
  </si>
  <si>
    <t>FM</t>
  </si>
  <si>
    <t>Micronesia (Federated States of) (Subdivision code: ISO 3166-2:FM)</t>
  </si>
  <si>
    <t>FO</t>
  </si>
  <si>
    <t>Faroe Islands (the) (Subdivision code: ISO 3166-2:FO)</t>
  </si>
  <si>
    <t>FR</t>
  </si>
  <si>
    <t>France (Subdivision code: ISO 3166-2:FR)</t>
  </si>
  <si>
    <t>GA</t>
  </si>
  <si>
    <t>Gabon (Subdivision code: ISO 3166-2:GA)</t>
  </si>
  <si>
    <t>GB</t>
  </si>
  <si>
    <t>United Kingdom of Great Britain and Northern Ireland (the) (Subdivision code: ISO 3166-2:GB)</t>
  </si>
  <si>
    <t>GD</t>
  </si>
  <si>
    <t>Grenada (Subdivision code: ISO 3166-2:GD)</t>
  </si>
  <si>
    <t>GE</t>
  </si>
  <si>
    <t>Georgia (Subdivision code: ISO 3166-2:GE)</t>
  </si>
  <si>
    <t>GF</t>
  </si>
  <si>
    <t>French Guiana (Subdivision code: ISO 3166-2:GF)</t>
  </si>
  <si>
    <t>GG</t>
  </si>
  <si>
    <t>Guernsey (Subdivision code: ISO 3166-2:GG)</t>
  </si>
  <si>
    <t>GH</t>
  </si>
  <si>
    <t>Ghana (Subdivision code: ISO 3166-2:GH)</t>
  </si>
  <si>
    <t>GI</t>
  </si>
  <si>
    <t>Gibraltar (Subdivision code: ISO 3166-2:GI)</t>
  </si>
  <si>
    <t>GL</t>
  </si>
  <si>
    <t>Greenland (Subdivision code: ISO 3166-2:GL)</t>
  </si>
  <si>
    <t>GM</t>
  </si>
  <si>
    <t>Gambia (the) (Subdivision code: ISO 3166-2:GM)</t>
  </si>
  <si>
    <t>GN</t>
  </si>
  <si>
    <t>Guinea (Subdivision code: ISO 3166-2:GN)</t>
  </si>
  <si>
    <t>GP</t>
  </si>
  <si>
    <t>Guadeloupe (Subdivision code: ISO 3166-2:GP)</t>
  </si>
  <si>
    <t>GQ</t>
  </si>
  <si>
    <t>Equatorial Guinea (Subdivision code: ISO 3166-2:GQ)</t>
  </si>
  <si>
    <t>GR</t>
  </si>
  <si>
    <t>Greece (Subdivision code: ISO 3166-2:GR)</t>
  </si>
  <si>
    <t>GS</t>
  </si>
  <si>
    <t>South Georgia and the South Sandwich Islands (Subdivision code: ISO 3166-2:GS)</t>
  </si>
  <si>
    <t>GT</t>
  </si>
  <si>
    <t>Guatemala (Subdivision code: ISO 3166-2:GT)</t>
  </si>
  <si>
    <t>GU</t>
  </si>
  <si>
    <t>Guam (Subdivision code: ISO 3166-2:GU)</t>
  </si>
  <si>
    <t>GW</t>
  </si>
  <si>
    <t>Guinea-Bissau (Subdivision code: ISO 3166-2:GW)</t>
  </si>
  <si>
    <t>GY</t>
  </si>
  <si>
    <t>Guyana (Subdivision code: ISO 3166-2:GY)</t>
  </si>
  <si>
    <t>HK</t>
  </si>
  <si>
    <t>Hong Kong (Subdivision code: ISO 3166-2:HK)</t>
  </si>
  <si>
    <t>HM</t>
  </si>
  <si>
    <t>Heard Island and McDonald Islands (Subdivision code: ISO 3166-2:HM)</t>
  </si>
  <si>
    <t>HN</t>
  </si>
  <si>
    <t>Honduras (Subdivision code: ISO 3166-2:HN)</t>
  </si>
  <si>
    <t>HR</t>
  </si>
  <si>
    <t>Croatia (Subdivision code: ISO 3166-2:HR)</t>
  </si>
  <si>
    <t>HT</t>
  </si>
  <si>
    <t>Haiti (Subdivision code: ISO 3166-2:HT)</t>
  </si>
  <si>
    <t>HU</t>
  </si>
  <si>
    <t>Hungary (Subdivision code: ISO 3166-2:HU)</t>
  </si>
  <si>
    <t>ID</t>
  </si>
  <si>
    <t>Indonesia (Subdivision code: ISO 3166-2:ID)</t>
  </si>
  <si>
    <t>IE</t>
  </si>
  <si>
    <t>Ireland (Subdivision code: ISO 3166-2:IE)</t>
  </si>
  <si>
    <t>IL</t>
  </si>
  <si>
    <t>Israel (Subdivision code: ISO 3166-2:IL)</t>
  </si>
  <si>
    <t>IM</t>
  </si>
  <si>
    <t>Isle of Man (Subdivision code: ISO 3166-2:IM)</t>
  </si>
  <si>
    <t>IN</t>
  </si>
  <si>
    <t>India (Subdivision code: ISO 3166-2:IN)</t>
  </si>
  <si>
    <t>IO</t>
  </si>
  <si>
    <t>British Indian Ocean Territory (the) (Subdivision code: ISO 3166-2:IO)</t>
  </si>
  <si>
    <t>IQ</t>
  </si>
  <si>
    <t>Iraq (Subdivision code: ISO 3166-2:IQ)</t>
  </si>
  <si>
    <t>IR</t>
  </si>
  <si>
    <t>Iran (Islamic Republic of) (Subdivision code: ISO 3166-2:IR)</t>
  </si>
  <si>
    <t>IS</t>
  </si>
  <si>
    <t>Iceland (Subdivision code: ISO 3166-2:IS)</t>
  </si>
  <si>
    <t>IT</t>
  </si>
  <si>
    <t>Italy (Subdivision code: ISO 3166-2:IT)</t>
  </si>
  <si>
    <t>JE</t>
  </si>
  <si>
    <t>Jersey (Subdivision code: ISO 3166-2:JE)</t>
  </si>
  <si>
    <t>JM</t>
  </si>
  <si>
    <t>Jamaica (Subdivision code: ISO 3166-2:JM)</t>
  </si>
  <si>
    <t>JO</t>
  </si>
  <si>
    <t>Jordan (Subdivision code: ISO 3166-2:JO)</t>
  </si>
  <si>
    <t>JP</t>
  </si>
  <si>
    <t>Japan (Subdivision code: ISO 3166-2:JP)</t>
  </si>
  <si>
    <t>KE</t>
  </si>
  <si>
    <t>Kenya (Subdivision code: ISO 3166-2:KE)</t>
  </si>
  <si>
    <t>KG</t>
  </si>
  <si>
    <t>Kyrgyzstan (Subdivision code: ISO 3166-2:KG)</t>
  </si>
  <si>
    <t>KH</t>
  </si>
  <si>
    <t>Cambodia (Subdivision code: ISO 3166-2:KH)</t>
  </si>
  <si>
    <t>KI</t>
  </si>
  <si>
    <t>Kiribati (Subdivision code: ISO 3166-2:KI)</t>
  </si>
  <si>
    <t>KM</t>
  </si>
  <si>
    <t>Comoros (the) (Subdivision code: ISO 3166-2:KM)</t>
  </si>
  <si>
    <t>KN</t>
  </si>
  <si>
    <t>Saint Kitts and Nevis (Subdivision code: ISO 3166-2:KN)</t>
  </si>
  <si>
    <t>KP</t>
  </si>
  <si>
    <t>Korea (the Democratic People's Republic of) (Subdivision code: ISO 3166-2:KP)</t>
  </si>
  <si>
    <t>KR</t>
  </si>
  <si>
    <t>Korea (the Republic of) (Subdivision code: ISO 3166-2:KR)</t>
  </si>
  <si>
    <t>KW</t>
  </si>
  <si>
    <t>Kuwait (Subdivision code: ISO 3166-2:KW)</t>
  </si>
  <si>
    <t>KY</t>
  </si>
  <si>
    <t>Cayman Islands (the) (Subdivision code: ISO 3166-2:KY)</t>
  </si>
  <si>
    <t>KZ</t>
  </si>
  <si>
    <t>Kazakhstan (Subdivision code: ISO 3166-2:KZ)</t>
  </si>
  <si>
    <t>LA</t>
  </si>
  <si>
    <t>Lao People's Democratic Republic (the) (Subdivision code: ISO 3166-2:LA)</t>
  </si>
  <si>
    <t>LB</t>
  </si>
  <si>
    <t>Lebanon (Subdivision code: ISO 3166-2:LB)</t>
  </si>
  <si>
    <t>LC</t>
  </si>
  <si>
    <t>Saint Lucia (Subdivision code: ISO 3166-2:LC)</t>
  </si>
  <si>
    <t>LI</t>
  </si>
  <si>
    <t>Liechtenstein (Subdivision code: ISO 3166-2:LI)</t>
  </si>
  <si>
    <t>LK</t>
  </si>
  <si>
    <t>Sri Lanka (Subdivision code: ISO 3166-2:LK)</t>
  </si>
  <si>
    <t>LR</t>
  </si>
  <si>
    <t>Liberia (Subdivision code: ISO 3166-2:LR)</t>
  </si>
  <si>
    <t>LS</t>
  </si>
  <si>
    <t>Lesotho (Subdivision code: ISO 3166-2:LS)</t>
  </si>
  <si>
    <t>LT</t>
  </si>
  <si>
    <t>Lithuania (Subdivision code: ISO 3166-2:LT)</t>
  </si>
  <si>
    <t>LU</t>
  </si>
  <si>
    <t>Luxembourg (Subdivision code: ISO 3166-2:LU)</t>
  </si>
  <si>
    <t>LV</t>
  </si>
  <si>
    <t>Latvia (Subdivision code: ISO 3166-2:LV)</t>
  </si>
  <si>
    <t>LY</t>
  </si>
  <si>
    <t>Libya (Subdivision code: ISO 3166-2:LY)</t>
  </si>
  <si>
    <t>MA</t>
  </si>
  <si>
    <t>Morocco (Subdivision code: ISO 3166-2:MA)</t>
  </si>
  <si>
    <t>MC</t>
  </si>
  <si>
    <t>Monaco (Subdivision code: ISO 3166-2:MC)</t>
  </si>
  <si>
    <t>MD</t>
  </si>
  <si>
    <t>Moldova (the Republic of) (Subdivision code: ISO 3166-2:MD)</t>
  </si>
  <si>
    <t>ME</t>
  </si>
  <si>
    <t>Montenegro (Subdivision code: ISO 3166-2:ME)</t>
  </si>
  <si>
    <t>MF</t>
  </si>
  <si>
    <t>Saint Martin (French part) (Subdivision code: )</t>
  </si>
  <si>
    <t>MG</t>
  </si>
  <si>
    <t>Madagascar (Subdivision code: ISO 3166-2:MG)</t>
  </si>
  <si>
    <t>MH</t>
  </si>
  <si>
    <t>Marshall Islands (the) (Subdivision code: ISO 3166-2:MH)</t>
  </si>
  <si>
    <t>MK</t>
  </si>
  <si>
    <t>Macedonia (the former Yugoslav Republic of) (Subdivision code: ISO 3166-2:MK)</t>
  </si>
  <si>
    <t>ML</t>
  </si>
  <si>
    <t>Mali (Subdivision code: ISO 3166-2:ML)</t>
  </si>
  <si>
    <t>MM</t>
  </si>
  <si>
    <t>Myanmar (Subdivision code: ISO 3166-2:MM)</t>
  </si>
  <si>
    <t>MN</t>
  </si>
  <si>
    <t>Mongolia (Subdivision code: ISO 3166-2:MN)</t>
  </si>
  <si>
    <t>MO</t>
  </si>
  <si>
    <t>Macao (Subdivision code: ISO 3166-2:MO)</t>
  </si>
  <si>
    <t>MP</t>
  </si>
  <si>
    <t>Northern Mariana Islands (the) (Subdivision code: ISO 3166-2:MP)</t>
  </si>
  <si>
    <t>MQ</t>
  </si>
  <si>
    <t>Martinique (Subdivision code: ISO 3166-2:MQ)</t>
  </si>
  <si>
    <t>MR</t>
  </si>
  <si>
    <t>Mauritania (Subdivision code: ISO 3166-2:MR)</t>
  </si>
  <si>
    <t>MS</t>
  </si>
  <si>
    <t>Montserrat (Subdivision code: ISO 3166-2:MS)</t>
  </si>
  <si>
    <t>MT</t>
  </si>
  <si>
    <t>Malta (Subdivision code: ISO 3166-2:MT)</t>
  </si>
  <si>
    <t>MU</t>
  </si>
  <si>
    <t>Mauritius (Subdivision code: ISO 3166-2:MU)</t>
  </si>
  <si>
    <t>MV</t>
  </si>
  <si>
    <t>Maldives (Subdivision code: ISO 3166-2:MV)</t>
  </si>
  <si>
    <t>MW</t>
  </si>
  <si>
    <t>Malawi (Subdivision code: ISO 3166-2:MW)</t>
  </si>
  <si>
    <t>MX</t>
  </si>
  <si>
    <t>Mexico (Subdivision code: ISO 3166-2:MX)</t>
  </si>
  <si>
    <t>MY</t>
  </si>
  <si>
    <t>Malaysia (Subdivision code: ISO 3166-2:MY)</t>
  </si>
  <si>
    <t>MZ</t>
  </si>
  <si>
    <t>Mozambique (Subdivision code: ISO 3166-2:MZ)</t>
  </si>
  <si>
    <t>NA</t>
  </si>
  <si>
    <t>Namibia (Subdivision code: ISO 3166-2:NA)</t>
  </si>
  <si>
    <t>NC</t>
  </si>
  <si>
    <t>New Caledonia (Subdivision code: ISO 3166-2:NC)</t>
  </si>
  <si>
    <t>NE</t>
  </si>
  <si>
    <t>Niger (the) (Subdivision code: ISO 3166-2:NE)</t>
  </si>
  <si>
    <t>NF</t>
  </si>
  <si>
    <t>Norfolk Island (Subdivision code: ISO 3166-2:NF)</t>
  </si>
  <si>
    <t>NG</t>
  </si>
  <si>
    <t>Nigeria (Subdivision code: ISO 3166-2:NG)</t>
  </si>
  <si>
    <t>NI</t>
  </si>
  <si>
    <t>Nicaragua (Subdivision code: ISO 3166-2:NI)</t>
  </si>
  <si>
    <t>NL</t>
  </si>
  <si>
    <t>Netherlands (the) (Subdivision code: ISO 3166-2:NL)</t>
  </si>
  <si>
    <t>NO</t>
  </si>
  <si>
    <t>Norway (Subdivision code: ISO 3166-2:NO)</t>
  </si>
  <si>
    <t>NP</t>
  </si>
  <si>
    <t>Nepal (Subdivision code: ISO 3166-2:NP)</t>
  </si>
  <si>
    <t>NR</t>
  </si>
  <si>
    <t>Nauru (Subdivision code: ISO 3166-2:NR)</t>
  </si>
  <si>
    <t>NU</t>
  </si>
  <si>
    <t>Niue (Subdivision code: ISO 3166-2:NU)</t>
  </si>
  <si>
    <t>NZ</t>
  </si>
  <si>
    <t>New Zealand (Subdivision code: ISO 3166-2:NZ)</t>
  </si>
  <si>
    <t>OM</t>
  </si>
  <si>
    <t>Oman (Subdivision code: ISO 3166-2:OM)</t>
  </si>
  <si>
    <t>PA</t>
  </si>
  <si>
    <t>Panama (Subdivision code: ISO 3166-2:PA)</t>
  </si>
  <si>
    <t>PE</t>
  </si>
  <si>
    <t>Peru (Subdivision code: ISO 3166-2:PE)</t>
  </si>
  <si>
    <t>PF</t>
  </si>
  <si>
    <t>French Polynesia (Subdivision code: ISO 3166-2:PF)</t>
  </si>
  <si>
    <t>PG</t>
  </si>
  <si>
    <t>Papua New Guinea (Subdivision code: ISO 3166-2:PG)</t>
  </si>
  <si>
    <t>PH</t>
  </si>
  <si>
    <t>Philippines (the) (Subdivision code: ISO 3166-2:PH)</t>
  </si>
  <si>
    <t>PK</t>
  </si>
  <si>
    <t>Pakistan (Subdivision code: ISO 3166-2:PK)</t>
  </si>
  <si>
    <t>PL</t>
  </si>
  <si>
    <t>Poland (Subdivision code: ISO 3166-2:PL)</t>
  </si>
  <si>
    <t>PM</t>
  </si>
  <si>
    <t>Saint Pierre and Miquelon (Subdivision code: ISO 3166-2:PM)</t>
  </si>
  <si>
    <t>PN</t>
  </si>
  <si>
    <t>Pitcairn (Subdivision code: ISO 3166-2:PN)</t>
  </si>
  <si>
    <t>PR</t>
  </si>
  <si>
    <t>Puerto Rico (Subdivision code: ISO 3166-2:PR)</t>
  </si>
  <si>
    <t>PS</t>
  </si>
  <si>
    <t>Palestine, State of (Subdivision code: ISO 3166-2:PS)</t>
  </si>
  <si>
    <t>PT</t>
  </si>
  <si>
    <t>Portugal (Subdivision code: ISO 3166-2:PT)</t>
  </si>
  <si>
    <t>PW</t>
  </si>
  <si>
    <t>Palau (Subdivision code: ISO 3166-2:PW)</t>
  </si>
  <si>
    <t>PY</t>
  </si>
  <si>
    <t>Paraguay (Subdivision code: ISO 3166-2:PY)</t>
  </si>
  <si>
    <t>QA</t>
  </si>
  <si>
    <t>Qatar (Subdivision code: ISO 3166-2:QA)</t>
  </si>
  <si>
    <t>RE</t>
  </si>
  <si>
    <t>Réunion (Subdivision code: ISO 3166-2:RE)</t>
  </si>
  <si>
    <t>RO</t>
  </si>
  <si>
    <t>Romania (Subdivision code: ISO 3166-2:RO)</t>
  </si>
  <si>
    <t>RS</t>
  </si>
  <si>
    <t>Serbia (Subdivision code: ISO 3166-2:RS)</t>
  </si>
  <si>
    <t>RU</t>
  </si>
  <si>
    <t>Russian Federation (the) (Subdivision code: ISO 3166-2:RU)</t>
  </si>
  <si>
    <t>RW</t>
  </si>
  <si>
    <t>Rwanda (Subdivision code: ISO 3166-2:RW)</t>
  </si>
  <si>
    <t>SA</t>
  </si>
  <si>
    <t>Saudi Arabia (Subdivision code: ISO 3166-2:SA)</t>
  </si>
  <si>
    <t>SB</t>
  </si>
  <si>
    <t>Solomon Islands (Subdivision code: ISO 3166-2:SB)</t>
  </si>
  <si>
    <t>SC</t>
  </si>
  <si>
    <t>Seychelles (Subdivision code: ISO 3166-2:SC)</t>
  </si>
  <si>
    <t>SD</t>
  </si>
  <si>
    <t>Sudan (the) (Subdivision code: ISO 3166-2:SD)</t>
  </si>
  <si>
    <t>SE</t>
  </si>
  <si>
    <t>Sweden (Subdivision code: ISO 3166-2:SE)</t>
  </si>
  <si>
    <t>SG</t>
  </si>
  <si>
    <t>Singapore (Subdivision code: ISO 3166-2:SG)</t>
  </si>
  <si>
    <t>SH</t>
  </si>
  <si>
    <t>Saint Helena, Ascension and Tristan da Cunha (Subdivision code: ISO 3166-2:SH)</t>
  </si>
  <si>
    <t>SI</t>
  </si>
  <si>
    <t>Slovenia (Subdivision code: ISO 3166-2:SI)</t>
  </si>
  <si>
    <t>SJ</t>
  </si>
  <si>
    <t>Svalbard and Jan Mayen (Subdivision code: ISO 3166-2:SJ)</t>
  </si>
  <si>
    <t>SK</t>
  </si>
  <si>
    <t>Slovakia (Subdivision code: ISO 3166-2:SK)</t>
  </si>
  <si>
    <t>SL</t>
  </si>
  <si>
    <t>Sierra Leone (Subdivision code: ISO 3166-2:SL)</t>
  </si>
  <si>
    <t>SM</t>
  </si>
  <si>
    <t>San Marino (Subdivision code: ISO 3166-2:SM)</t>
  </si>
  <si>
    <t>SN</t>
  </si>
  <si>
    <t>Senegal (Subdivision code: ISO 3166-2:SN)</t>
  </si>
  <si>
    <t>SO</t>
  </si>
  <si>
    <t>Somalia (Subdivision code: ISO 3166-2:SO)</t>
  </si>
  <si>
    <t>SR</t>
  </si>
  <si>
    <t>Suriname (Subdivision code: ISO 3166-2:SR)</t>
  </si>
  <si>
    <t>SS</t>
  </si>
  <si>
    <t>Etelä-Sudan (Aluekoodi: )</t>
  </si>
  <si>
    <t>South Sudan (Subdivision code: )</t>
  </si>
  <si>
    <t>ST</t>
  </si>
  <si>
    <t>Sao Tome and Principe (Subdivision code: ISO 3166-2:ST)</t>
  </si>
  <si>
    <t>SV</t>
  </si>
  <si>
    <t>El Salvador (Subdivision code: ISO 3166-2:SV)</t>
  </si>
  <si>
    <t>SX</t>
  </si>
  <si>
    <t>Sint Maarten (Dutch part) (Subdivision code: )</t>
  </si>
  <si>
    <t>SY</t>
  </si>
  <si>
    <t>Syrian Arab Republic (Subdivision code: ISO 3166-2:SY)</t>
  </si>
  <si>
    <t>SZ</t>
  </si>
  <si>
    <t>Swaziland (Subdivision code: ISO 3166-2:SZ)</t>
  </si>
  <si>
    <t>TC</t>
  </si>
  <si>
    <t>Turks and Caicos Islands (the) (Subdivision code: ISO 3166-2:TC)</t>
  </si>
  <si>
    <t>TD</t>
  </si>
  <si>
    <t>Chad (Subdivision code: ISO 3166-2:TD)</t>
  </si>
  <si>
    <t>TF</t>
  </si>
  <si>
    <t>French Southern Territories (the) (Subdivision code: ISO 3166-2:TF)</t>
  </si>
  <si>
    <t>TG</t>
  </si>
  <si>
    <t>Togo (Subdivision code: ISO 3166-2:TG)</t>
  </si>
  <si>
    <t>TH</t>
  </si>
  <si>
    <t>Thailand (Subdivision code: ISO 3166-2:TH)</t>
  </si>
  <si>
    <t>TJ</t>
  </si>
  <si>
    <t>Tajikistan (Subdivision code: ISO 3166-2:TJ)</t>
  </si>
  <si>
    <t>TK</t>
  </si>
  <si>
    <t>Tokelau (Subdivision code: ISO 3166-2:TK)</t>
  </si>
  <si>
    <t>TL</t>
  </si>
  <si>
    <t>Timor-Leste (Subdivision code: ISO 3166-2:TL)</t>
  </si>
  <si>
    <t>TM</t>
  </si>
  <si>
    <t>Turkmenistan (Subdivision code: ISO 3166-2:TM)</t>
  </si>
  <si>
    <t>TN</t>
  </si>
  <si>
    <t>Tunisia (Subdivision code: ISO 3166-2:TN)</t>
  </si>
  <si>
    <t>TO</t>
  </si>
  <si>
    <t>Tonga (Subdivision code: ISO 3166-2:TO)</t>
  </si>
  <si>
    <t>TR</t>
  </si>
  <si>
    <t>Turkey (Subdivision code: ISO 3166-2:TR)</t>
  </si>
  <si>
    <t>TT</t>
  </si>
  <si>
    <t>Trinidad and Tobago (Subdivision code: ISO 3166-2:TT)</t>
  </si>
  <si>
    <t>TV</t>
  </si>
  <si>
    <t>Tuvalu (Subdivision code: ISO 3166-2:TV)</t>
  </si>
  <si>
    <t>TW</t>
  </si>
  <si>
    <t>Taiwan (Province of China) (Subdivision code: ISO 3166-2:TW)</t>
  </si>
  <si>
    <t>TZ</t>
  </si>
  <si>
    <t>Tanzania, United Republic of (Subdivision code: ISO 3166-2:TZ)</t>
  </si>
  <si>
    <t>UA</t>
  </si>
  <si>
    <t>Ukraine (Subdivision code: ISO 3166-2:UA)</t>
  </si>
  <si>
    <t>UG</t>
  </si>
  <si>
    <t>Uganda (Subdivision code: ISO 3166-2:UG)</t>
  </si>
  <si>
    <t>UM</t>
  </si>
  <si>
    <t>United States Minor Outlying Islands (the) (Subdivision code: ISO 3166-2:UM)</t>
  </si>
  <si>
    <t>US</t>
  </si>
  <si>
    <t>United States of America (the) (Subdivision code: ISO 3166-2:US)</t>
  </si>
  <si>
    <t>UY</t>
  </si>
  <si>
    <t>Uruguay (Subdivision code: ISO 3166-2:UY)</t>
  </si>
  <si>
    <t>UZ</t>
  </si>
  <si>
    <t>Uzbekistan (Subdivision code: ISO 3166-2:UZ)</t>
  </si>
  <si>
    <t>VA</t>
  </si>
  <si>
    <t>Holy See (the) (Subdivision code: )</t>
  </si>
  <si>
    <t>VC</t>
  </si>
  <si>
    <t>Saint Vincent and the Grenadines (Subdivision code: ISO 3166-2:VC)</t>
  </si>
  <si>
    <t>VE</t>
  </si>
  <si>
    <t>Venezuela (Bolivarian Republic of) (Subdivision code: ISO 3166-2:VE)</t>
  </si>
  <si>
    <t>WF</t>
  </si>
  <si>
    <t>Wallis and Futuna (Subdivision code: ISO 3166-2:WF)</t>
  </si>
  <si>
    <t>VG</t>
  </si>
  <si>
    <t>Virgin Islands (British) (Subdivision code: ISO 3166-2:VG)</t>
  </si>
  <si>
    <t>VI</t>
  </si>
  <si>
    <t>Virgin Islands (U.S.) (Subdivision code: ISO 3166-2:VI)</t>
  </si>
  <si>
    <t>VN</t>
  </si>
  <si>
    <t>Viet Nam (Subdivision code: ISO 3166-2:VN)</t>
  </si>
  <si>
    <t>WS</t>
  </si>
  <si>
    <t>Samoa (Subdivision code: ISO 3166-2:WS)</t>
  </si>
  <si>
    <t>VU</t>
  </si>
  <si>
    <t>Vanuatu (Subdivision code: ISO 3166-2:VU)</t>
  </si>
  <si>
    <t>YE</t>
  </si>
  <si>
    <t>Yemen (Subdivision code: ISO 3166-2:YE)</t>
  </si>
  <si>
    <t>YT</t>
  </si>
  <si>
    <t>Mayotte (Subdivision code: ISO 3166-2:YT)</t>
  </si>
  <si>
    <t>ZA</t>
  </si>
  <si>
    <t>South Africa (Subdivision code: ISO 3166-2:ZA)</t>
  </si>
  <si>
    <t>ZM</t>
  </si>
  <si>
    <t>Zambia (Subdivision code: ISO 3166-2:ZM)</t>
  </si>
  <si>
    <t>ZW</t>
  </si>
  <si>
    <t>Zimbabwe (Subdivision code: ISO 3166-2:ZW)</t>
  </si>
  <si>
    <t>ElectronicNotificationType</t>
  </si>
  <si>
    <t>Sähköinen tiedoksianto: Suostun siihen, että metsäkeskus voi antaa päätöksen tai muun asiakirjan tiedoksi sähköisenä viestinä ilmoittamaani sähköpostiosoitteeseen.</t>
  </si>
  <si>
    <t>Annan suostumukseni sähköiseen tiedoksiantoon</t>
  </si>
  <si>
    <t>En anna suostumusta sähköiseen tiedoksiantoon</t>
  </si>
  <si>
    <t>ScaleAssortmentType</t>
  </si>
  <si>
    <t>Kuormainvaakamittauksen ptl-tyyppi</t>
  </si>
  <si>
    <t>Ainespuu</t>
  </si>
  <si>
    <t>Energiaranka</t>
  </si>
  <si>
    <t>CleanlinessClassType</t>
  </si>
  <si>
    <t>Kantojen puhtausluokka kuormainvaakamittauksessa</t>
  </si>
  <si>
    <t>Puhdas, vierasaineiden osuus 0–5 %</t>
  </si>
  <si>
    <t>Hieman epäpuhtauksia, vierasaineiden osuus 5–10 % mittauserän massasta</t>
  </si>
  <si>
    <t>Runsaasti epäpuhtauksia, vierasaineiden osuus 10–15 % mittauserän massasta</t>
  </si>
  <si>
    <t>AssortmentGroupType</t>
  </si>
  <si>
    <t>Puutavaralajiryhmät</t>
  </si>
  <si>
    <t>Sellukuitu</t>
  </si>
  <si>
    <t>Havukuitu</t>
  </si>
  <si>
    <t>Haapakuitu</t>
  </si>
  <si>
    <t>Mäntypikkutukki</t>
  </si>
  <si>
    <t>Kuusipikkutukki</t>
  </si>
  <si>
    <t>Kuusisorvitukki</t>
  </si>
  <si>
    <t>Mäntypylväs</t>
  </si>
  <si>
    <t>Kuusipylväs</t>
  </si>
  <si>
    <t>Karsittu energiaranka</t>
  </si>
  <si>
    <t>Karsimaton energiaranka</t>
  </si>
  <si>
    <t>Metsäenergiahake</t>
  </si>
  <si>
    <t>CostTypeNumberType</t>
  </si>
  <si>
    <t>Kemera-kustannuspaikat</t>
  </si>
  <si>
    <t>Taimikonhoito, työlaji 35</t>
  </si>
  <si>
    <t>Nuoren metsän harvennus + pienpuun korjuu, työlaji 30</t>
  </si>
  <si>
    <t>Nuoren metsän harvennus, työlaji 30</t>
  </si>
  <si>
    <t>Juurikäävän torjunta, työlaji 80</t>
  </si>
  <si>
    <t>ForestDataStandardSchemaPackageVersionType</t>
  </si>
  <si>
    <t>Metsätietostandardin skeemapaketin versio</t>
  </si>
  <si>
    <t>V1</t>
  </si>
  <si>
    <t>Skeemapaketti V1</t>
  </si>
  <si>
    <t>Schema package V1</t>
  </si>
  <si>
    <t>V2</t>
  </si>
  <si>
    <t>Skeemapaketti V2</t>
  </si>
  <si>
    <t>Schema package V2</t>
  </si>
  <si>
    <t>V3</t>
  </si>
  <si>
    <t>Skeemapaketti V3</t>
  </si>
  <si>
    <t>Schema package V3</t>
  </si>
  <si>
    <t>V4</t>
  </si>
  <si>
    <t>Skeemapaketti V4</t>
  </si>
  <si>
    <t>Schema package V4</t>
  </si>
  <si>
    <t>V5</t>
  </si>
  <si>
    <t>Skeemapaketti V5</t>
  </si>
  <si>
    <t>Schema package V5</t>
  </si>
  <si>
    <t>V6</t>
  </si>
  <si>
    <t>Skeemapaketti V6</t>
  </si>
  <si>
    <t>Schema package V6</t>
  </si>
  <si>
    <t>V7</t>
  </si>
  <si>
    <t>Skeemapaketti V7</t>
  </si>
  <si>
    <t>Schema package V7</t>
  </si>
  <si>
    <t>V8</t>
  </si>
  <si>
    <t>Skeemapaketti V8</t>
  </si>
  <si>
    <t>Schema package V8</t>
  </si>
  <si>
    <t>V9</t>
  </si>
  <si>
    <t>Skeemapaketti V9</t>
  </si>
  <si>
    <t>Schema package V9</t>
  </si>
  <si>
    <t>DiameterClassType</t>
  </si>
  <si>
    <t>Läpimittaluokka</t>
  </si>
  <si>
    <t>Keskiläpimitta yli 16 cm</t>
  </si>
  <si>
    <t>Mean diameter greater than 16 cm</t>
  </si>
  <si>
    <t>Keskiläpimitta 16 cm tai alle</t>
  </si>
  <si>
    <t>Mean diameter is 16 cm or less than 16 cm</t>
  </si>
  <si>
    <t>BusinessAcceptanceStatusType</t>
  </si>
  <si>
    <t>Businesskuittauksen status</t>
  </si>
  <si>
    <t>Disagree</t>
  </si>
  <si>
    <t>Agree</t>
  </si>
  <si>
    <t>Peruutettu</t>
  </si>
  <si>
    <t>Cancel</t>
  </si>
  <si>
    <t>ExtraMainGroupType</t>
  </si>
  <si>
    <t>Pääryhmäkoodiston laajennus</t>
  </si>
  <si>
    <t>Road</t>
  </si>
  <si>
    <t>Linja (esim. sähkölinja)</t>
  </si>
  <si>
    <t>Line (eg. power line)</t>
  </si>
  <si>
    <t>koodistonro</t>
  </si>
  <si>
    <t>koodistonimi</t>
  </si>
  <si>
    <t>koodistoselite</t>
  </si>
  <si>
    <t>koodi</t>
  </si>
  <si>
    <t>seliteSuomi</t>
  </si>
  <si>
    <t>seliteRuotsi</t>
  </si>
  <si>
    <t>seliteEnglanti</t>
  </si>
  <si>
    <t>Liikkuminen kielletty</t>
  </si>
  <si>
    <t>Liikkuminen rajoitettu</t>
  </si>
  <si>
    <t>Uppoamisvaara</t>
  </si>
  <si>
    <t>Runkotie, uusi</t>
  </si>
  <si>
    <t>Runkotie, perusparannus</t>
  </si>
  <si>
    <t>Aluetie, uusi</t>
  </si>
  <si>
    <t>Aluetie, perusparannus</t>
  </si>
  <si>
    <t>Varsitie, uusi</t>
  </si>
  <si>
    <t>Varsitie, perusparannus</t>
  </si>
  <si>
    <t>Laskeutusallas (tie)</t>
  </si>
  <si>
    <t>Lietekuoppa (tie)</t>
  </si>
  <si>
    <t>Ympyräkääntöpaikka</t>
  </si>
  <si>
    <t>L-haarakääntöpaikka</t>
  </si>
  <si>
    <t>I-haarakääntöpaikka</t>
  </si>
  <si>
    <t>Varastopaikka (työn toteutus)</t>
  </si>
  <si>
    <t>Maanottopaikka</t>
  </si>
  <si>
    <t>Soranottopaikka</t>
  </si>
  <si>
    <t>Uuden tien suunnittelu</t>
  </si>
  <si>
    <t>Tien peruskorjauksen suunnittelu</t>
  </si>
  <si>
    <t>Reunapalteen poisto</t>
  </si>
  <si>
    <t>Polanteen poisto</t>
  </si>
  <si>
    <t>Tienpidon muut työt</t>
  </si>
  <si>
    <t>Ilmakaapeli</t>
  </si>
  <si>
    <t>Vesijohto (tie)</t>
  </si>
  <si>
    <t>Rajapyykki (tie)</t>
  </si>
  <si>
    <t>Vesiensuojelukuvion raja</t>
  </si>
  <si>
    <t>Sarkaoja</t>
  </si>
  <si>
    <t>Vesiensuojelukohde</t>
  </si>
  <si>
    <t>Ojaluiska</t>
  </si>
  <si>
    <t>Pintavaluntapiste</t>
  </si>
  <si>
    <t>Liestymisvaara</t>
  </si>
  <si>
    <t>Runsaslahopuustoinen metsä</t>
  </si>
  <si>
    <t>Arvokas suoelinympäristö</t>
  </si>
  <si>
    <t>Rehevä elinympäristö</t>
  </si>
  <si>
    <t>Vähäpuustoinen kasvupaikka</t>
  </si>
  <si>
    <t>Poikkeava maastonmuoto</t>
  </si>
  <si>
    <t>Vanha tai runsaslahopuinen metsä</t>
  </si>
  <si>
    <t>Suurpetolinnun pesäpuu</t>
  </si>
  <si>
    <t>Suojeltavan lajin esiintymä</t>
  </si>
  <si>
    <t>Luonnontilaisen suon suojakaista</t>
  </si>
  <si>
    <t>Suojakaista, suo</t>
  </si>
  <si>
    <t>Harvinainen elinympäristö (PEFC, krit. 10 c)</t>
  </si>
  <si>
    <t>Sällsynt livsmiljö (PEFC, krit. 10 c)</t>
  </si>
  <si>
    <t>Urakoitsija ilmoittanut</t>
  </si>
  <si>
    <t>Tiehöylä</t>
  </si>
  <si>
    <t>Tienpito</t>
  </si>
  <si>
    <t>Sorastus, kunnossapito</t>
  </si>
  <si>
    <t>Muu metsurityö</t>
  </si>
  <si>
    <t>Lana</t>
  </si>
  <si>
    <t>Taimi, haapa</t>
  </si>
  <si>
    <t>siemen, mä, siemenviljelty1</t>
  </si>
  <si>
    <t>siemen, mä, siemenviljelty2</t>
  </si>
  <si>
    <t>AssortmentMainGroupType</t>
  </si>
  <si>
    <t>Puutavaralajin pääryhmä-koodisto</t>
  </si>
  <si>
    <t>Pyöreä puu (raaka-aine)</t>
  </si>
  <si>
    <t>Round wood (raw material)</t>
  </si>
  <si>
    <t>Sivutuote</t>
  </si>
  <si>
    <t>Side product</t>
  </si>
  <si>
    <t>CollectingMethodType</t>
  </si>
  <si>
    <t>Geometrian keruumenetelmä</t>
  </si>
  <si>
    <t>GPS</t>
  </si>
  <si>
    <t>Muu mittaus</t>
  </si>
  <si>
    <t>SelfMonitoringTypeType</t>
  </si>
  <si>
    <t>Omavalvonnan tyyppi</t>
  </si>
  <si>
    <t>Omavalvonta</t>
  </si>
  <si>
    <t>Self-monitoring</t>
  </si>
  <si>
    <t>Omavalvonnan kontrolli</t>
  </si>
  <si>
    <t>Control of self-monitoring</t>
  </si>
  <si>
    <t>EvaluationCodeType</t>
  </si>
  <si>
    <t>Omavalvonnan arviointi-koodisto</t>
  </si>
  <si>
    <t>Excellent</t>
  </si>
  <si>
    <t>Good</t>
  </si>
  <si>
    <t>Passable</t>
  </si>
  <si>
    <t>Poor</t>
  </si>
  <si>
    <t>Suunniteltu (työlaji suunniteltu toteutettavaksi)</t>
  </si>
  <si>
    <t>Taimen syntytapa-koodisto</t>
  </si>
  <si>
    <t>Natural</t>
  </si>
  <si>
    <t>Planted seeds</t>
  </si>
  <si>
    <t>Planted seedlings</t>
  </si>
  <si>
    <t>AmountUnitType</t>
  </si>
  <si>
    <t>Määrätiedon yksikkö-koodisto</t>
  </si>
  <si>
    <t>Kpl/ha</t>
  </si>
  <si>
    <t>Pcs/ha</t>
  </si>
  <si>
    <t>Kpl/kohde</t>
  </si>
  <si>
    <t>Pcs/destination</t>
  </si>
  <si>
    <t>MachineCodeType</t>
  </si>
  <si>
    <t>Koodisto käytetyn koneen / laitteen tiedoille</t>
  </si>
  <si>
    <t>Pyörivä kaivinkone</t>
  </si>
  <si>
    <t>Rotating excavator</t>
  </si>
  <si>
    <t>Traktorikaivuri</t>
  </si>
  <si>
    <t>Tractor excavator</t>
  </si>
  <si>
    <t>MachineAccessoryCodeType</t>
  </si>
  <si>
    <t>Käytetty väline / lisälaite- koodisto</t>
  </si>
  <si>
    <t>Mätästyslevy</t>
  </si>
  <si>
    <t>Laikku-/kääntömätästyskauha</t>
  </si>
  <si>
    <t>Ojakauha</t>
  </si>
  <si>
    <t>Tasakärkinen kauha</t>
  </si>
  <si>
    <t>PreventionSubstanceType</t>
  </si>
  <si>
    <t>Käytetyn juurikäävän torjuntatuotteen vaikuttava aine- koodisto</t>
  </si>
  <si>
    <t>CompactSoilTypeType</t>
  </si>
  <si>
    <t>Suppea maalajikoodisto</t>
  </si>
  <si>
    <t>Karkea</t>
  </si>
  <si>
    <t>Hieno</t>
  </si>
  <si>
    <t>Turve</t>
  </si>
  <si>
    <t>TreeDensityClassType</t>
  </si>
  <si>
    <t>Puuston tiheysluokka- koodisto</t>
  </si>
  <si>
    <t>Harva</t>
  </si>
  <si>
    <t>Sparse</t>
  </si>
  <si>
    <t>Tiheä</t>
  </si>
  <si>
    <t>Dense</t>
  </si>
  <si>
    <t>ObjectProtectionOperationCodeType</t>
  </si>
  <si>
    <t>Ympäristön ja vesiensuojelun toimenpiteen koodisto</t>
  </si>
  <si>
    <t>Kaivukatko</t>
  </si>
  <si>
    <t>Pintavalutuskenttä</t>
  </si>
  <si>
    <t>Apukohde</t>
  </si>
  <si>
    <t>Hjälpobjekt</t>
  </si>
  <si>
    <t>Maastomerkintä</t>
  </si>
  <si>
    <t>Terrängmarkning</t>
  </si>
  <si>
    <t>Lähestymissuunta</t>
  </si>
  <si>
    <t>Ankomstrikning</t>
  </si>
  <si>
    <t>Approach direction</t>
  </si>
  <si>
    <t>Uusi tie</t>
  </si>
  <si>
    <t>Uudisoja</t>
  </si>
  <si>
    <t>Nytt dike</t>
  </si>
  <si>
    <t>Kunnostusoja</t>
  </si>
  <si>
    <t>Inståndsättningsdike</t>
  </si>
  <si>
    <t>Overhauled ditch</t>
  </si>
  <si>
    <t>Ajoreitti, hakkuukone</t>
  </si>
  <si>
    <t>Harvester passageway</t>
  </si>
  <si>
    <t>Ajoreitti, metsätraktori</t>
  </si>
  <si>
    <t>Forest tractor passageway</t>
  </si>
  <si>
    <t>Ylityspaikka</t>
  </si>
  <si>
    <t>Huomautus</t>
  </si>
  <si>
    <t>Korkeuseste</t>
  </si>
  <si>
    <t>Toteutunut reitti</t>
  </si>
  <si>
    <t>Pelastautumispaikka</t>
  </si>
  <si>
    <t>Muokkaussuunta</t>
  </si>
  <si>
    <t>Ympärivuotinen</t>
  </si>
  <si>
    <t>Hela året</t>
  </si>
  <si>
    <t>Vård av små träd</t>
  </si>
  <si>
    <t>Tending of small trees</t>
  </si>
  <si>
    <t>Taimi, visakoivu</t>
  </si>
  <si>
    <t>Taimi, visakoivu, 1-v</t>
  </si>
  <si>
    <t>visakoivu 1-v minipaakku</t>
  </si>
  <si>
    <t>visakoivu 1-v pikkupaakku</t>
  </si>
  <si>
    <t>visakoivu 1-v keskipaakku</t>
  </si>
  <si>
    <t>visakoivu 1-v isopaakku</t>
  </si>
  <si>
    <t>visakoivu 1-v avojuurinen</t>
  </si>
  <si>
    <t>Taimi, visakoivu, 2-v</t>
  </si>
  <si>
    <t>visakoivu 2-v minipaakku</t>
  </si>
  <si>
    <t>visakoivu 2-v pikkupaakku</t>
  </si>
  <si>
    <t>visakoivu 2-v keskipaakku</t>
  </si>
  <si>
    <t>visakoivu 2-v isopaakku</t>
  </si>
  <si>
    <t>visakoivu 2-v avojuurinen</t>
  </si>
  <si>
    <t>Taimi, visakoivu, 3-v</t>
  </si>
  <si>
    <t>visakoivu 3-v minipaakku</t>
  </si>
  <si>
    <t>visakoivu 3-v pikkupaakku</t>
  </si>
  <si>
    <t>visakoivu 3-v keskipaakku</t>
  </si>
  <si>
    <t>visakoivu 3-v isopaakku</t>
  </si>
  <si>
    <t>visakoivu 3-v avojuurinen</t>
  </si>
  <si>
    <t>Taimi, visakoivu, 4-v</t>
  </si>
  <si>
    <t>visakoivu 4-v minipaakku</t>
  </si>
  <si>
    <t>visakoivu 4-v pikkupaakku</t>
  </si>
  <si>
    <t>visakoivu 4-v keskipaakku</t>
  </si>
  <si>
    <t>visakoivu 4-v isopaakku</t>
  </si>
  <si>
    <t>visakoivu 4-v avojuurinen</t>
  </si>
  <si>
    <t>haapa 2-v avojuurinen</t>
  </si>
  <si>
    <t>haapa 3-v minipaakku</t>
  </si>
  <si>
    <t>haapa 3-v pikkupaakku</t>
  </si>
  <si>
    <t>haapa 3-v keskipaakku</t>
  </si>
  <si>
    <t>haapa 3-v isopaakku</t>
  </si>
  <si>
    <t>haapa 3-v avojuurinen</t>
  </si>
  <si>
    <t>Taimi, haapa, 4-v</t>
  </si>
  <si>
    <t>haapa 4-v minipaakku</t>
  </si>
  <si>
    <t>haapa 4-v pikkupaakku</t>
  </si>
  <si>
    <t>haapa 4-v keskipaakku</t>
  </si>
  <si>
    <t>haapa 4-v isopaakku</t>
  </si>
  <si>
    <t>haapa 4-v avojuurinen</t>
  </si>
  <si>
    <t>DevelopmentClassExtensionsType</t>
  </si>
  <si>
    <t>Kehitysluokan laajennukset</t>
  </si>
  <si>
    <t>Taimikko</t>
  </si>
  <si>
    <t>Plantbestånd</t>
  </si>
  <si>
    <t>Uudistusvaiheessa oleva metsikkö</t>
  </si>
  <si>
    <t>Vanha metsä</t>
  </si>
  <si>
    <t>Gammal skog</t>
  </si>
  <si>
    <t>forestDepotAccessibility</t>
  </si>
  <si>
    <t>Forest depot accessibility</t>
  </si>
  <si>
    <t>harvestingAccessibility</t>
  </si>
  <si>
    <t>Korjuukelpoisuus</t>
  </si>
  <si>
    <t>Harvesting accessibility</t>
  </si>
  <si>
    <t>Koko maa</t>
  </si>
  <si>
    <t>Whole country</t>
  </si>
  <si>
    <t>Euroa (euro)</t>
  </si>
  <si>
    <t>Muu maanmuokkaus</t>
  </si>
  <si>
    <t>Kylvö, koneellinen</t>
  </si>
  <si>
    <t>Istutus, koneellinen</t>
  </si>
  <si>
    <t>Nuoren metsän kunnostus</t>
  </si>
  <si>
    <t>Metsäteiden rakentaminen</t>
  </si>
  <si>
    <t>Metsäteiden perusparannus</t>
  </si>
  <si>
    <t>Juurikäävän torjunta kantokäsittelyllä</t>
  </si>
  <si>
    <t>Kunnostusojituksen suunnittelu</t>
  </si>
  <si>
    <t>Metsäteiden rakentamisen suunnittelu</t>
  </si>
  <si>
    <t>Metsäteiden perusparannuksen suunnittelu</t>
  </si>
  <si>
    <t>HarvestingAccessibilityType</t>
  </si>
  <si>
    <t>Korjuukelpoisuuden määrittely-koodisto</t>
  </si>
  <si>
    <t>Kelirikko</t>
  </si>
  <si>
    <t>Frost heave</t>
  </si>
  <si>
    <t>Normaali kesä</t>
  </si>
  <si>
    <t>Normal summer</t>
  </si>
  <si>
    <t>Kuiva kesä</t>
  </si>
  <si>
    <t>Dry summer</t>
  </si>
  <si>
    <t>Winter</t>
  </si>
  <si>
    <t>Kesä, turvemaa</t>
  </si>
  <si>
    <t>Summer, peatland</t>
  </si>
  <si>
    <t>ForestDepotAccessibilityType</t>
  </si>
  <si>
    <t>Varastopaikan kaukokuljetuskelpoisuus-koodisto</t>
  </si>
  <si>
    <t>Talvi-/ jäätie</t>
  </si>
  <si>
    <t>Winter or ice road</t>
  </si>
  <si>
    <t>ReportedStatisticsOperationTypeType</t>
  </si>
  <si>
    <t>Ilmoitetun metsänhoitotyön tyyppi</t>
  </si>
  <si>
    <t>Tiedonluovuttajan toteuttamat metsänhoitotyöt</t>
  </si>
  <si>
    <t>Tiedonluovuttajan valvomat metsänhoitotyöt</t>
  </si>
  <si>
    <t>StatisticsPurchaseModeType</t>
  </si>
  <si>
    <t>Tilastoinnin täydentävät puukauppamuodon koodit</t>
  </si>
  <si>
    <t>Ei kauppaa (omat metsät)</t>
  </si>
  <si>
    <t>Metsäenergian kosteusluokitus</t>
  </si>
  <si>
    <t>Nuoren metsän hoito, Etelä-Suomi, poistuma alle 1500 kpl/ha</t>
  </si>
  <si>
    <t>Nuoren metsän hoito, Etelä-Suomi, poistuma yli 1500 kpl/ha</t>
  </si>
  <si>
    <t>Nuoren metsän hoito, Pohjois-Suomi, poistuma alle 1000 kpl/ha</t>
  </si>
  <si>
    <t>Nuoren metsän hoito, Pohjois-Suomi, poistuma yli 1000 kpl/ha</t>
  </si>
  <si>
    <t>GradeCodeType</t>
  </si>
  <si>
    <t>Puutavaralajin laatuluokka</t>
  </si>
  <si>
    <t>Erikoislaatu</t>
  </si>
  <si>
    <t>Raakki</t>
  </si>
  <si>
    <t>Hylky</t>
  </si>
  <si>
    <t>Muu 1</t>
  </si>
  <si>
    <t>Muu 2</t>
  </si>
  <si>
    <t>Muu 3</t>
  </si>
  <si>
    <t>Muu 4</t>
  </si>
  <si>
    <t>Muu 5</t>
  </si>
  <si>
    <t>HVI</t>
  </si>
  <si>
    <t>Hirvivahinkoilmoitus</t>
  </si>
  <si>
    <t>Moose damage declaration</t>
  </si>
  <si>
    <t>V10</t>
  </si>
  <si>
    <t>Skeemapaketti V10</t>
  </si>
  <si>
    <t>Schema package V10</t>
  </si>
  <si>
    <t>AssortmentStatusType</t>
  </si>
  <si>
    <t>PTL/ProductUserId:n status</t>
  </si>
  <si>
    <t>Lisätty, uusi PTL</t>
  </si>
  <si>
    <t>Lisätty poistetun tilalle eli vaihdettu.</t>
  </si>
  <si>
    <t>Poistettu/Korvattu</t>
  </si>
  <si>
    <t>UserRoleType</t>
  </si>
  <si>
    <t>Käyttäjäroolit</t>
  </si>
  <si>
    <t>Järjestelmän pääkäyttäjä</t>
  </si>
  <si>
    <t>System administrator</t>
  </si>
  <si>
    <t>Yrittäjän pääkäyttäjä</t>
  </si>
  <si>
    <t>Contractor administrator</t>
  </si>
  <si>
    <t>Yrittäjän suunnittelija</t>
  </si>
  <si>
    <t>Contractor planner</t>
  </si>
  <si>
    <t>Yrittäjän mobiilikäyttäjä</t>
  </si>
  <si>
    <t>Contractor mobile user</t>
  </si>
  <si>
    <t>Urakanantajan pääkäyttäjä</t>
  </si>
  <si>
    <t>Service Buyer administrator</t>
  </si>
  <si>
    <t>Urakanantajan suunnittelija</t>
  </si>
  <si>
    <t>Service Buyer planner</t>
  </si>
  <si>
    <t>Urakanantajan mobiilikäyttäjä</t>
  </si>
  <si>
    <t>Service Buyer mobile user</t>
  </si>
  <si>
    <t>Urakanantajan laadunseuraja</t>
  </si>
  <si>
    <t>Service Buyer quality controller</t>
  </si>
  <si>
    <t>Ulkopuolinen laaduntarkkailija</t>
  </si>
  <si>
    <t>3rd party quality control user</t>
  </si>
  <si>
    <t>ForestDataStandardSchemaPackageSubversionType</t>
  </si>
  <si>
    <t>Metsätietostandardin skeemapaketin aliversio</t>
  </si>
  <si>
    <t>V1.00</t>
  </si>
  <si>
    <t>Skeemapaketti V1.00</t>
  </si>
  <si>
    <t>Schema package V1.00</t>
  </si>
  <si>
    <t>V2.00</t>
  </si>
  <si>
    <t>Skeemapaketti V2.00</t>
  </si>
  <si>
    <t>Schema package V2.00</t>
  </si>
  <si>
    <t>V3.00</t>
  </si>
  <si>
    <t>Skeemapaketti V3.00</t>
  </si>
  <si>
    <t>Schema package V3.00</t>
  </si>
  <si>
    <t>V4.00</t>
  </si>
  <si>
    <t>Skeemapaketti V4.00</t>
  </si>
  <si>
    <t>Schema package V4.00</t>
  </si>
  <si>
    <t>V5.00</t>
  </si>
  <si>
    <t>Skeemapaketti V5.00</t>
  </si>
  <si>
    <t>Schema package V5.00</t>
  </si>
  <si>
    <t>V6.00</t>
  </si>
  <si>
    <t>Skeemapaketti V6.00</t>
  </si>
  <si>
    <t>Schema package V6.00</t>
  </si>
  <si>
    <t>V7.00</t>
  </si>
  <si>
    <t>Skeemapaketti V7.00</t>
  </si>
  <si>
    <t>Schema package V7.00</t>
  </si>
  <si>
    <t>V8.00</t>
  </si>
  <si>
    <t>Skeemapaketti V8.00</t>
  </si>
  <si>
    <t>Schema package V8.00</t>
  </si>
  <si>
    <t>V8.29</t>
  </si>
  <si>
    <t>Skeemapaketti V8.29</t>
  </si>
  <si>
    <t>Schema package V8.29</t>
  </si>
  <si>
    <t>V8.30</t>
  </si>
  <si>
    <t>Skeemapaketti V8.30</t>
  </si>
  <si>
    <t>Schema package V8.30</t>
  </si>
  <si>
    <t>V8.31</t>
  </si>
  <si>
    <t>Skeemapaketti V8.31</t>
  </si>
  <si>
    <t>Schema package V8.31</t>
  </si>
  <si>
    <t>V8.32</t>
  </si>
  <si>
    <t>Skeemapaketti V8.32</t>
  </si>
  <si>
    <t>Schema package V8.32</t>
  </si>
  <si>
    <t>V8.33</t>
  </si>
  <si>
    <t>Skeemapaketti V8.33</t>
  </si>
  <si>
    <t>Schema package V8.33</t>
  </si>
  <si>
    <t>V8.34</t>
  </si>
  <si>
    <t>Skeemapaketti V8.34</t>
  </si>
  <si>
    <t>Schema package V8.34</t>
  </si>
  <si>
    <t>V9.00</t>
  </si>
  <si>
    <t>Skeemapaketti V9.00</t>
  </si>
  <si>
    <t>Schema package V9.00</t>
  </si>
  <si>
    <t>V9.09</t>
  </si>
  <si>
    <t>Skeemapaketti V9.09</t>
  </si>
  <si>
    <t>Schema package V9.09</t>
  </si>
  <si>
    <t>V9.10</t>
  </si>
  <si>
    <t>Skeemapaketti V9.10</t>
  </si>
  <si>
    <t>Schema package V9.10</t>
  </si>
  <si>
    <t>V9.11</t>
  </si>
  <si>
    <t>Skeemapaketti V9.11</t>
  </si>
  <si>
    <t>Schema package V9.11</t>
  </si>
  <si>
    <t>V9.12</t>
  </si>
  <si>
    <t>Skeemapaketti V9.12</t>
  </si>
  <si>
    <t>Schema package V9.12</t>
  </si>
  <si>
    <t>V9.13</t>
  </si>
  <si>
    <t>Skeemapaketti V9.13</t>
  </si>
  <si>
    <t>Schema package V9.13</t>
  </si>
  <si>
    <t>V9.14</t>
  </si>
  <si>
    <t>Skeemapaketti V9.14</t>
  </si>
  <si>
    <t>Schema package V9.14</t>
  </si>
  <si>
    <t>V9.15</t>
  </si>
  <si>
    <t>Skeemapaketti V9.15</t>
  </si>
  <si>
    <t>Schema package V9.15</t>
  </si>
  <si>
    <t>V9.16</t>
  </si>
  <si>
    <t>Skeemapaketti V9.16</t>
  </si>
  <si>
    <t>Schema package V9.16</t>
  </si>
  <si>
    <t>V9.17</t>
  </si>
  <si>
    <t>Skeemapaketti V9.17</t>
  </si>
  <si>
    <t>Schema package V9.17</t>
  </si>
  <si>
    <t>V9.18</t>
  </si>
  <si>
    <t>Skeemapaketti V9.18</t>
  </si>
  <si>
    <t>Schema package V9.18</t>
  </si>
  <si>
    <t>V9.19</t>
  </si>
  <si>
    <t>Skeemapaketti V9.19</t>
  </si>
  <si>
    <t>Schema package V9.19</t>
  </si>
  <si>
    <t>V9.20</t>
  </si>
  <si>
    <t>Skeemapaketti V9.20</t>
  </si>
  <si>
    <t>Schema package V9.20</t>
  </si>
  <si>
    <t>V9.21</t>
  </si>
  <si>
    <t>Skeemapaketti V9.21</t>
  </si>
  <si>
    <t>Schema package V9.21</t>
  </si>
  <si>
    <t>V9.22</t>
  </si>
  <si>
    <t>Skeemapaketti V9.22</t>
  </si>
  <si>
    <t>Schema package V9.22</t>
  </si>
  <si>
    <t>V9.23</t>
  </si>
  <si>
    <t>Skeemapaketti V9.23</t>
  </si>
  <si>
    <t>Schema package V9.23</t>
  </si>
  <si>
    <t>V9.24</t>
  </si>
  <si>
    <t>Skeemapaketti V9.24</t>
  </si>
  <si>
    <t>Schema package V9.24</t>
  </si>
  <si>
    <t>V10.00</t>
  </si>
  <si>
    <t>Skeemapaketti V10.00</t>
  </si>
  <si>
    <t>Schema package V10.00</t>
  </si>
  <si>
    <t>V10.01</t>
  </si>
  <si>
    <t>Skeemapaketti V10.01</t>
  </si>
  <si>
    <t>Schema package V10.01</t>
  </si>
  <si>
    <t>V10.02</t>
  </si>
  <si>
    <t>Skeemapaketti V10.02</t>
  </si>
  <si>
    <t>Schema package V10.02</t>
  </si>
  <si>
    <t>V10.03</t>
  </si>
  <si>
    <t>Skeemapaketti V10.03</t>
  </si>
  <si>
    <t>Schema package V10.03</t>
  </si>
  <si>
    <t>V10.04</t>
  </si>
  <si>
    <t>Skeemapaketti V10.04</t>
  </si>
  <si>
    <t>Schema package V10.04</t>
  </si>
  <si>
    <t>V10.05</t>
  </si>
  <si>
    <t>Skeemapaketti V10.05</t>
  </si>
  <si>
    <t>Schema package V10.05</t>
  </si>
  <si>
    <t>Nro</t>
  </si>
  <si>
    <t>Sanoma</t>
  </si>
  <si>
    <t>Sanomatunnus</t>
  </si>
  <si>
    <t>Parent-elementti</t>
  </si>
  <si>
    <t>Kohdetyyppi</t>
  </si>
  <si>
    <t>Lapsikohde</t>
  </si>
  <si>
    <t>Kuvaus</t>
  </si>
  <si>
    <t>Kommentit</t>
  </si>
  <si>
    <t>Tietotyyppi</t>
  </si>
  <si>
    <t>Versio 1.0</t>
  </si>
  <si>
    <t>Versio 1.1</t>
  </si>
  <si>
    <t>Versio 1.2</t>
  </si>
  <si>
    <t>Versio 1.3</t>
  </si>
  <si>
    <t>Versio 1.4</t>
  </si>
  <si>
    <t>Versio 1.5</t>
  </si>
  <si>
    <t>Versio 1.6</t>
  </si>
  <si>
    <t>Versio 1.7</t>
  </si>
  <si>
    <t>Metsävarasanoma</t>
  </si>
  <si>
    <t>Element</t>
  </si>
  <si>
    <t>ForestPropertyData</t>
  </si>
  <si>
    <t>Metsävaratiedot</t>
  </si>
  <si>
    <t>X</t>
  </si>
  <si>
    <t>RealEstates</t>
  </si>
  <si>
    <t>Kiinteistöt</t>
  </si>
  <si>
    <t>RealEstate</t>
  </si>
  <si>
    <t>Attribute</t>
  </si>
  <si>
    <t>Kiinteistön id (tunniste)</t>
  </si>
  <si>
    <t>RegisterUnitId</t>
  </si>
  <si>
    <t>Kiinteistötunnus</t>
  </si>
  <si>
    <t>MunicipalityNumber</t>
  </si>
  <si>
    <t>Kiinteistötunnuksen kunta (vanha kuntanumero)</t>
  </si>
  <si>
    <t>MunicipalityName</t>
  </si>
  <si>
    <t>Kiinteistötunnuksen kuntanimi (vanha kuntanimi)</t>
  </si>
  <si>
    <t>AreaNumber</t>
  </si>
  <si>
    <t>Kiinteistötunnuksen kylä</t>
  </si>
  <si>
    <t>GroupNumber</t>
  </si>
  <si>
    <t>Kiinteistötunnuksen talo</t>
  </si>
  <si>
    <t>UnitNumber</t>
  </si>
  <si>
    <t>Kiinteistötunnuksen tila</t>
  </si>
  <si>
    <t>UnseparetedParcelTypeChar</t>
  </si>
  <si>
    <t>Kiinteistön määräalan kirjain</t>
  </si>
  <si>
    <t>UnseparetedParcelNumber</t>
  </si>
  <si>
    <t>Kiinteistön määräalan numero</t>
  </si>
  <si>
    <t>RealEstateName</t>
  </si>
  <si>
    <t>Kiinteistön nimi</t>
  </si>
  <si>
    <t>LocationMunicipalityNumber</t>
  </si>
  <si>
    <t>Kiinteistön sijaintikunnan numero</t>
  </si>
  <si>
    <t>LocationMunicipalityName</t>
  </si>
  <si>
    <t>Kiinteistön sijaintikunnan nimi</t>
  </si>
  <si>
    <t>RealEstateOwners</t>
  </si>
  <si>
    <t>Kiinteistön omistajat</t>
  </si>
  <si>
    <t>RealEstateOwner</t>
  </si>
  <si>
    <t>Kiinteistön omistaja</t>
  </si>
  <si>
    <t>Kiinteistön omistajan id (tunniste)</t>
  </si>
  <si>
    <t>language</t>
  </si>
  <si>
    <t>Kiinteistön omistajan kieli</t>
  </si>
  <si>
    <t>BusinessId</t>
  </si>
  <si>
    <t>Organisaation Y-tunnus</t>
  </si>
  <si>
    <t>PersonId</t>
  </si>
  <si>
    <t>Henkilön henkilötunnus</t>
  </si>
  <si>
    <t>FirstName</t>
  </si>
  <si>
    <t>Henkilön etunimi</t>
  </si>
  <si>
    <t>LastName</t>
  </si>
  <si>
    <t>Henkilön sukunimi</t>
  </si>
  <si>
    <t>WholeName</t>
  </si>
  <si>
    <t>Henkilön koko nimi</t>
  </si>
  <si>
    <t>PersonOrganizationName</t>
  </si>
  <si>
    <t>Henkilön edustaman organisaation nimi</t>
  </si>
  <si>
    <t>OrganizationName</t>
  </si>
  <si>
    <t>Organisaation nimi</t>
  </si>
  <si>
    <t>Address</t>
  </si>
  <si>
    <t>Lähiosoite</t>
  </si>
  <si>
    <t>PostalCode</t>
  </si>
  <si>
    <t>Postinumero</t>
  </si>
  <si>
    <t>PostOffice</t>
  </si>
  <si>
    <t>Postitoimipaikka</t>
  </si>
  <si>
    <t>CountryCode</t>
  </si>
  <si>
    <t>Osoitteen maakoodi</t>
  </si>
  <si>
    <t>CountryText</t>
  </si>
  <si>
    <t>Osoitteen maa</t>
  </si>
  <si>
    <t>PhoneNumber</t>
  </si>
  <si>
    <t>Puhelinnumero</t>
  </si>
  <si>
    <t>MobilePhoneNumber</t>
  </si>
  <si>
    <t>Mobiilipuhelimen numero</t>
  </si>
  <si>
    <t>TelefaxNumber</t>
  </si>
  <si>
    <t>Telefaxin numero</t>
  </si>
  <si>
    <t>EmailAddress</t>
  </si>
  <si>
    <t>Sähköpostiosoite</t>
  </si>
  <si>
    <t>Parcels</t>
  </si>
  <si>
    <t>Kiinteistön palstat</t>
  </si>
  <si>
    <t>Parcel</t>
  </si>
  <si>
    <t>Kiinteistön palsta</t>
  </si>
  <si>
    <t>Kiinteistön palstan id (tunniste)</t>
  </si>
  <si>
    <t>ParcelNumber</t>
  </si>
  <si>
    <t>Palstan numero</t>
  </si>
  <si>
    <t>Stands</t>
  </si>
  <si>
    <t>Palstan metsikkökuviot</t>
  </si>
  <si>
    <t>Lapsielementtejä ei ole kuvattu</t>
  </si>
  <si>
    <t>Metsikkökuviot</t>
  </si>
  <si>
    <t>Stand</t>
  </si>
  <si>
    <t>Metsikkökuvio</t>
  </si>
  <si>
    <t>Metsikkökuvion id (tunniste)</t>
  </si>
  <si>
    <t>parcelId</t>
  </si>
  <si>
    <t>Metsikkökuvion palstan id (tunniste)</t>
  </si>
  <si>
    <t>realEstateId</t>
  </si>
  <si>
    <t>Metsikkökuvion kiinteistön id (tunniste)</t>
  </si>
  <si>
    <t>StandBasicData</t>
  </si>
  <si>
    <t>Metsikkökuvion perustiedot</t>
  </si>
  <si>
    <t>ChangeState</t>
  </si>
  <si>
    <t>Metsikkökuvion muutostila</t>
  </si>
  <si>
    <t>ChangeTime</t>
  </si>
  <si>
    <t>Metsikkökuvion muutosaika</t>
  </si>
  <si>
    <t>CompleteState</t>
  </si>
  <si>
    <t>Metsikkökuvion valmiustila</t>
  </si>
  <si>
    <t>Identifiers</t>
  </si>
  <si>
    <t>Metsikkökuvion tunnisteet</t>
  </si>
  <si>
    <t>Identifier</t>
  </si>
  <si>
    <t>Metsikkökuvion tunniste</t>
  </si>
  <si>
    <t>IdentifierType</t>
  </si>
  <si>
    <t>Tunnisteen tyyppi</t>
  </si>
  <si>
    <t>IdentifierValue</t>
  </si>
  <si>
    <t>Tunnisteen arvo</t>
  </si>
  <si>
    <t>StandNumber</t>
  </si>
  <si>
    <t>Metsikkökuvion numero</t>
  </si>
  <si>
    <t>StandNumberExtension</t>
  </si>
  <si>
    <t>Metsikkökuvion alanumero</t>
  </si>
  <si>
    <t>MainGroup</t>
  </si>
  <si>
    <t>Metsikkökuvion pääryhmä</t>
  </si>
  <si>
    <t>SubGroup</t>
  </si>
  <si>
    <t>Metsikkökuvion alaryhmä</t>
  </si>
  <si>
    <t>FertilityClass</t>
  </si>
  <si>
    <t>Metsikkökuvion kasvupaikkaluokka</t>
  </si>
  <si>
    <t>SoilType</t>
  </si>
  <si>
    <t>Metsikkökuvion maalaji</t>
  </si>
  <si>
    <t>DrainageState</t>
  </si>
  <si>
    <t>Metsikkökuvion kuivatustilanne</t>
  </si>
  <si>
    <t>DitchingYear</t>
  </si>
  <si>
    <t>Metsikkökuvion ojitusvuosi</t>
  </si>
  <si>
    <t>ThinningYear</t>
  </si>
  <si>
    <t>Metsikkökuvion harvennusvuosi</t>
  </si>
  <si>
    <t>DevelopmentClass</t>
  </si>
  <si>
    <t>Metsikkökuvion kehitysluokka</t>
  </si>
  <si>
    <t>StandQuality</t>
  </si>
  <si>
    <t>Metsikkökuvion metsikönlaatu</t>
  </si>
  <si>
    <t>MainTreeSpecies</t>
  </si>
  <si>
    <t>Metsikkökuvion pääpuulaji</t>
  </si>
  <si>
    <t>Accessibility</t>
  </si>
  <si>
    <t>Metsikkökuvion saavutettavuus</t>
  </si>
  <si>
    <t>CuttingRestriction</t>
  </si>
  <si>
    <t>Metsikkökuvion hakkuun rajoitustieto</t>
  </si>
  <si>
    <t>CuttingRestrictionEnds</t>
  </si>
  <si>
    <t>Metsikkökuvion hakkuun rajoituksen päättymisajankohta</t>
  </si>
  <si>
    <t>SilvicultureRestriction</t>
  </si>
  <si>
    <t>Metsikkökuvion metsänhoidon rajoitustieto</t>
  </si>
  <si>
    <t>SilvicultureRestrictionEnds</t>
  </si>
  <si>
    <t>Metsikkökuvion metsänhoidon rajoituksen päättymisajankohta</t>
  </si>
  <si>
    <t>SilvicultureRestrictions</t>
  </si>
  <si>
    <t>Metsikkökuvion metsänhoidon rajoitustiedot</t>
  </si>
  <si>
    <t>SilvicultureRestrictionDetails</t>
  </si>
  <si>
    <t>Metsikkökuvion metsänhoidon yksittäinen rajoitustieto</t>
  </si>
  <si>
    <t>StandBasicDataDate</t>
  </si>
  <si>
    <t>Metsikkökuvion perustietojen inventointi- / muutosajankohta</t>
  </si>
  <si>
    <t>StandInfo</t>
  </si>
  <si>
    <t>Metsikkökuvion teksti</t>
  </si>
  <si>
    <t>DataSource</t>
  </si>
  <si>
    <t>Metsikkökuvion tietolähde</t>
  </si>
  <si>
    <t>GrowthPlaceDataSource</t>
  </si>
  <si>
    <t>Metsikkökuvion kasvupaikkatietojen tietolähde</t>
  </si>
  <si>
    <t>Area</t>
  </si>
  <si>
    <t>Metsikkökuvion kokonaispinta-ala</t>
  </si>
  <si>
    <t>AreaDecrease</t>
  </si>
  <si>
    <t>Metsikkökuvion vähennysala</t>
  </si>
  <si>
    <t>PolygonGeometry</t>
  </si>
  <si>
    <t>Metsikkökuvion alueen sijaintitiedot</t>
  </si>
  <si>
    <t>pointProperty</t>
  </si>
  <si>
    <t>Metsikkökuvion tunnuspiste</t>
  </si>
  <si>
    <t>Point</t>
  </si>
  <si>
    <t>Metsikkökuvion tunnuspisteen pistegeometria</t>
  </si>
  <si>
    <t>polygonProperty</t>
  </si>
  <si>
    <t>Metsikkökuvion aluegeometriatiedot</t>
  </si>
  <si>
    <t>Polygon</t>
  </si>
  <si>
    <t>Metsikkökuvion aluegeometria</t>
  </si>
  <si>
    <t>exterior</t>
  </si>
  <si>
    <t>Metsikkökuvion ulkorajat</t>
  </si>
  <si>
    <t>interior</t>
  </si>
  <si>
    <t>Metsikkökuvion sisärajat</t>
  </si>
  <si>
    <t>MultiPolygonGeometry</t>
  </si>
  <si>
    <t>Metsikkökuvion monialueen sijaintitiedot</t>
  </si>
  <si>
    <t>MultiPolygon</t>
  </si>
  <si>
    <t>Metsikkökuvion monialuegeometria</t>
  </si>
  <si>
    <t>polygonMember</t>
  </si>
  <si>
    <t>Metsikkökuvion monialueen yksittäisen alueen aluegeometriatiedot</t>
  </si>
  <si>
    <t>Metsikkökuvion monialueen yksittäinen aluegeometria</t>
  </si>
  <si>
    <t>Metsikkökuvion monialueen yksittäinen alueen ulkorajat</t>
  </si>
  <si>
    <t>Metsikkökuvion monialueen yksittäinen alueen sisärajat</t>
  </si>
  <si>
    <t>TreeStandData</t>
  </si>
  <si>
    <t>Metsikkökuvion puustotiedot</t>
  </si>
  <si>
    <t>TreeStandDataDate</t>
  </si>
  <si>
    <t>Metsikkökuvion puustotietojen ajankohta</t>
  </si>
  <si>
    <t>date</t>
  </si>
  <si>
    <t>Metsikkökuvion puustotietojen ajankohdan pvm</t>
  </si>
  <si>
    <t>type</t>
  </si>
  <si>
    <t>Metsikkökuvion puustotietojen tyyppi</t>
  </si>
  <si>
    <t>AlternativeIdentifier</t>
  </si>
  <si>
    <t>Metsikkökuvion puustotietojen vaihtoehtoinen id (tunniste)</t>
  </si>
  <si>
    <t>TreeStrata</t>
  </si>
  <si>
    <t>Metsikkökuvion puustotietojen ajankohdan puusto-ositteet</t>
  </si>
  <si>
    <t>TreeStratum</t>
  </si>
  <si>
    <t>Metsikkökuvion puustotietojen ajankohdan puusto-osite</t>
  </si>
  <si>
    <t>Puusto-ositteen id (tunniste)</t>
  </si>
  <si>
    <t>Puusto-ositteen muutostila</t>
  </si>
  <si>
    <t>Puusto-ositteen muutosaika</t>
  </si>
  <si>
    <t>StratumNumber</t>
  </si>
  <si>
    <t>Puusto-ositteen ositenumero</t>
  </si>
  <si>
    <t>TreeSpecies</t>
  </si>
  <si>
    <t>Puusto-ositteen puulaji</t>
  </si>
  <si>
    <t>Storey</t>
  </si>
  <si>
    <t>Puusto-ositteen jakso</t>
  </si>
  <si>
    <t>Age</t>
  </si>
  <si>
    <t>Puusto-ositteen ikä</t>
  </si>
  <si>
    <t>BasalArea</t>
  </si>
  <si>
    <t>Puusto-ositteen pohjapinta-ala</t>
  </si>
  <si>
    <t>StemCount</t>
  </si>
  <si>
    <t>Puusto-ositteen runkoluku</t>
  </si>
  <si>
    <t>MeanDiameter</t>
  </si>
  <si>
    <t>Puusto-ositteen keskiläpimitta</t>
  </si>
  <si>
    <t>MeanHeight</t>
  </si>
  <si>
    <t>Puusto-ositteen keskipituus</t>
  </si>
  <si>
    <t>Volume</t>
  </si>
  <si>
    <t>Puusto-ositteen kokonaistilavuus</t>
  </si>
  <si>
    <t>SawLogPercent</t>
  </si>
  <si>
    <t>Puusto-ositteen tukkiprosentti</t>
  </si>
  <si>
    <t>SawLogVolume</t>
  </si>
  <si>
    <t>Puusto-ositteen tukkitilavuus</t>
  </si>
  <si>
    <t>PulpWoodVolume</t>
  </si>
  <si>
    <t>Puusto-ositteen kuitutilavuus</t>
  </si>
  <si>
    <t>VolumeGrowth</t>
  </si>
  <si>
    <t>Puusto-ositteen tilavuuskasvu</t>
  </si>
  <si>
    <t>LeafBiomass</t>
  </si>
  <si>
    <t>Puusto-ositteen lehtibiomassa</t>
  </si>
  <si>
    <t>BranchBiomass</t>
  </si>
  <si>
    <t>Puusto-ositteen oksabiomassa</t>
  </si>
  <si>
    <t>StemBiomass</t>
  </si>
  <si>
    <t>Puusto-ositteen runkobiomassa</t>
  </si>
  <si>
    <t>StumpBiomass</t>
  </si>
  <si>
    <t>Puusto-ositteen kantobiomassa</t>
  </si>
  <si>
    <t>Puusto-ositteen tietolähde</t>
  </si>
  <si>
    <t>Value</t>
  </si>
  <si>
    <t>Puusto-ositteen arvo</t>
  </si>
  <si>
    <t>Currency</t>
  </si>
  <si>
    <t>Puusto-ositteen arvon valuutta</t>
  </si>
  <si>
    <t>ValueGrowthPercent</t>
  </si>
  <si>
    <t>Puusto-ositteen arvokasvuprosentti</t>
  </si>
  <si>
    <t>DeadTreeStrata</t>
  </si>
  <si>
    <t>Metsikkökuvion puustotietojen ajankohdan kuolleen puun puusto-ositteet</t>
  </si>
  <si>
    <t>DeadTreeStratum</t>
  </si>
  <si>
    <t>Metsikkökuvion puustotietojen ajankohdan kuolleen puun puusto-osite</t>
  </si>
  <si>
    <t>Kuolleen puun puusto-ositteen id (tunniste)</t>
  </si>
  <si>
    <t>Kuolleen puun puusto-ositteen muutostila</t>
  </si>
  <si>
    <t>Kuolleen puun puusto-ositteen muutosaika</t>
  </si>
  <si>
    <t>DeadTreeType</t>
  </si>
  <si>
    <t>Kuolleen puun puusto-ositteen laatu</t>
  </si>
  <si>
    <t>Kuolleen puun puusto-ositteen puulaji</t>
  </si>
  <si>
    <t>Kuolleen puun puusto-ositteen keskiläpimitta</t>
  </si>
  <si>
    <t>Kuolleen puun puusto-ositteen tilavuus</t>
  </si>
  <si>
    <t>TreeStandSummary</t>
  </si>
  <si>
    <t>Metsikkökuvion puustotietojen ajankohdan puustoyhteenveto</t>
  </si>
  <si>
    <t>Puustoyhteenvedon id (tunniste)</t>
  </si>
  <si>
    <t>Puustoyhteenvedon muutostila</t>
  </si>
  <si>
    <t>Puustoyhteenvedon muutosaika</t>
  </si>
  <si>
    <t>MeanAge</t>
  </si>
  <si>
    <t>Puustoyhteenvedon puuston keski-ikä</t>
  </si>
  <si>
    <t>Puustoyhteenvedon puuston pohjapinta-ala</t>
  </si>
  <si>
    <t>Puustoyhteenvedon puuston runkoluku</t>
  </si>
  <si>
    <t>Puustoyhteenvedon puuston keskiläpimitta</t>
  </si>
  <si>
    <t>Puustoyhteenvedon puuston keskipituus</t>
  </si>
  <si>
    <t>Puustoyhteenvedon puuston kokonaistilavuus</t>
  </si>
  <si>
    <t>Puustoyhteenvedon puuston tukkitilavuus</t>
  </si>
  <si>
    <t>Puustoyhteenvedon puuston kuitutilavuus</t>
  </si>
  <si>
    <t>Puustoyhteenvedon puuston tilavuuskasvu</t>
  </si>
  <si>
    <t>Puustoyhteenvedon puuston lehtibiomassa</t>
  </si>
  <si>
    <t>Puustoyhteenvedon puuston oksabiomassa</t>
  </si>
  <si>
    <t>Puustoyhteenvedon puuston runkobiomassa</t>
  </si>
  <si>
    <t>Puustoyhteenvedon puuston kantobiomassa</t>
  </si>
  <si>
    <t>Puustoyhteenvedon puuston arvo</t>
  </si>
  <si>
    <t>Puustoyhteenvedon puuston arvon valuutta</t>
  </si>
  <si>
    <t>Puustoyhteenvedon puuston arvokasvuprosentti</t>
  </si>
  <si>
    <t>Puustoyhteenvedon puuston kehitysluokka</t>
  </si>
  <si>
    <t>Puustoyhteenvedon puuston pääpuulaji</t>
  </si>
  <si>
    <t>StemDistribution</t>
  </si>
  <si>
    <t>Metsikkökuvion puustotietojen ajankohdan runkolukusarja</t>
  </si>
  <si>
    <t>Tree</t>
  </si>
  <si>
    <t>Runkolukusarjan puu</t>
  </si>
  <si>
    <t>Runkolukusarjan puun id (tunniste)</t>
  </si>
  <si>
    <t>Runkolukusarjan puun muutostila</t>
  </si>
  <si>
    <t>Runkolukusarjan puun muutosaika</t>
  </si>
  <si>
    <t>TreeNumber</t>
  </si>
  <si>
    <t>Runkolukusarjan puun numero</t>
  </si>
  <si>
    <t>Runkolukusarjan puun ositenumero</t>
  </si>
  <si>
    <t>Runkolukusarjan puun puulaji</t>
  </si>
  <si>
    <t>TreeClass</t>
  </si>
  <si>
    <t>Runkolukusarjan puun luokka</t>
  </si>
  <si>
    <t>Runkolukusarjan puun jakso</t>
  </si>
  <si>
    <t>Runkolukusarjan puun ikä</t>
  </si>
  <si>
    <t>Count</t>
  </si>
  <si>
    <t>Runkolukusarjan puun runkomäärä</t>
  </si>
  <si>
    <t>Diameter</t>
  </si>
  <si>
    <t>Runkolukusarjan puun läpimitta</t>
  </si>
  <si>
    <t>Height</t>
  </si>
  <si>
    <t>Runkolukusarjan puun korkeus</t>
  </si>
  <si>
    <t>Runkolukusarjan puun tilavuus</t>
  </si>
  <si>
    <t>Runkolukusarjan puun tukkiprosentti</t>
  </si>
  <si>
    <t>Runkolukusarjan puun tukkitilavuus</t>
  </si>
  <si>
    <t>Runkolukusarjan puun kuitutilavuus</t>
  </si>
  <si>
    <t>StemDistributionStrata</t>
  </si>
  <si>
    <t>Runkolukusarjan ositteet</t>
  </si>
  <si>
    <t>StemDistributionStratum</t>
  </si>
  <si>
    <t>Runkolukusarjan osite</t>
  </si>
  <si>
    <t>Runkolukusarjan ositteen id (tunniste)</t>
  </si>
  <si>
    <t>Runkolukusarjan ositteen muutostila</t>
  </si>
  <si>
    <t>Runkolukusarjan ositteen muutosaika</t>
  </si>
  <si>
    <t>Runkolukusarjan ositteen ositenumero</t>
  </si>
  <si>
    <t>Runkolukusarjan ositteen puulaji</t>
  </si>
  <si>
    <t>Runkolukusarjan ositteen jakso</t>
  </si>
  <si>
    <t>Runkolukusarjan ositteen ikä</t>
  </si>
  <si>
    <t>Runkolukusarjan ositteen pohjapinta-ala</t>
  </si>
  <si>
    <t>Weibull</t>
  </si>
  <si>
    <t>Runkolukusarjan ositteen Weibull-jakauman muuttujat</t>
  </si>
  <si>
    <t>Shape</t>
  </si>
  <si>
    <t>Runkolukusarjan ositteen Weibull-jakauman muoto</t>
  </si>
  <si>
    <t>Scale</t>
  </si>
  <si>
    <t>Runkolukusarjan ositteen Weibull-jakauman skaala</t>
  </si>
  <si>
    <t>Location</t>
  </si>
  <si>
    <t>Runkolukusarjan ositteen Weibull-jakauman sijainti</t>
  </si>
  <si>
    <t>JohnsonSB</t>
  </si>
  <si>
    <t>Runkolukusarjan ositteen JohnsonSB-jakauman muuttujat</t>
  </si>
  <si>
    <t>ShapeGamma</t>
  </si>
  <si>
    <t>Runkolukusarjan ositteen JohnsonSB-jakauman muoto-gamma</t>
  </si>
  <si>
    <t>ShapeDelta</t>
  </si>
  <si>
    <t>Runkolukusarjan ositteen JohnsonSB-jakauman muoto-delta</t>
  </si>
  <si>
    <t>Runkolukusarjan ositteen JohnsonSB-jakauman skaala</t>
  </si>
  <si>
    <t>Runkolukusarjan ositteen JohnsonSB-jakauman sijainti</t>
  </si>
  <si>
    <t>Runkolukusarjan ositteen normaalijakauman muuttujat</t>
  </si>
  <si>
    <t>Mean</t>
  </si>
  <si>
    <t>Runkolukusarjan ositteen normaalijakauman keskiarvo</t>
  </si>
  <si>
    <t>Variance</t>
  </si>
  <si>
    <t>Runkolukusarjan ositteen normaalijakauman varianssi</t>
  </si>
  <si>
    <t>Beta</t>
  </si>
  <si>
    <t>Runkolukusarjan ositteen Beta-jakauman muuttujat</t>
  </si>
  <si>
    <t>ShapeAlfa</t>
  </si>
  <si>
    <t>Runkolukusarjan ositteen Beta-jakauman muoto-alfa</t>
  </si>
  <si>
    <t>ShapeBeta</t>
  </si>
  <si>
    <t>Runkolukusarjan ositteen Beta-jakauman muoto-beta</t>
  </si>
  <si>
    <t>Minimum</t>
  </si>
  <si>
    <t>Runkolukusarjan ositteen Beta-jakauman minimi</t>
  </si>
  <si>
    <t>Maximum</t>
  </si>
  <si>
    <t>Runkolukusarjan ositteen Beta-jakauman maksimi</t>
  </si>
  <si>
    <t>Gamma</t>
  </si>
  <si>
    <t>Runkolukusarjan ositteen Gamma-jakauman muuttujat</t>
  </si>
  <si>
    <t>Runkolukusarjan ositteen Gamma-jakauman muoto</t>
  </si>
  <si>
    <t>Runkolukusarjan ositteen Gamma-jakauman skaala</t>
  </si>
  <si>
    <t>CumulativePointDistribution</t>
  </si>
  <si>
    <t>Runkolukusarjan ositteen kumulatiivisen arvopistejakauman muuttujat</t>
  </si>
  <si>
    <t>CumulativePoint</t>
  </si>
  <si>
    <t>Runkolukusarjan ositteen kumulatiivisen arvopistejakauman arvopiste</t>
  </si>
  <si>
    <t>Runkolukusarjan ositteen kumulatiivisen arvopistejakauman arvopisteen läpimitta-parametri</t>
  </si>
  <si>
    <t>CumulativeMass</t>
  </si>
  <si>
    <t>Runkolukusarjan ositteen kumulatiivisen arvopistejakauman arvopisteen kumulatiivinen massa</t>
  </si>
  <si>
    <t>Operations</t>
  </si>
  <si>
    <t>Metsikkökuvion toimenpiteiden tiedot</t>
  </si>
  <si>
    <t>Operation</t>
  </si>
  <si>
    <t>Metsikkökuvion toimenpiteen tiedot</t>
  </si>
  <si>
    <t>Metsikkökuvion toimenpiteen id (tunniste)</t>
  </si>
  <si>
    <t>x</t>
  </si>
  <si>
    <t>mainType</t>
  </si>
  <si>
    <t>Metsikkökuvion toimenpiteen päätyyppi</t>
  </si>
  <si>
    <t>Toimenpiteen muutostila</t>
  </si>
  <si>
    <t>Toimenpiteen muutosaika</t>
  </si>
  <si>
    <t>Toimenpiteen tunnisteet</t>
  </si>
  <si>
    <t>Toimenpiteen tunniste</t>
  </si>
  <si>
    <t>Toimenpiteen tunnisteen tyyppi</t>
  </si>
  <si>
    <t>Toimenpiteen tunnisteen arvo</t>
  </si>
  <si>
    <t>OperationType</t>
  </si>
  <si>
    <t>Toimenpiteen laji (hakkuu- tai työlaji)</t>
  </si>
  <si>
    <t>ProposalData</t>
  </si>
  <si>
    <t>Toimenpide-ehdotuksen tai -suunnitelman tiedot</t>
  </si>
  <si>
    <t>ProposalType</t>
  </si>
  <si>
    <t>Toimenpide-ehdotuksen tyyppi</t>
  </si>
  <si>
    <t>PlanningYear</t>
  </si>
  <si>
    <t>Toimenpide-ehdotuksen suunnitteluvuosi</t>
  </si>
  <si>
    <t>OperationUrgency</t>
  </si>
  <si>
    <t>Toimenpide-ehdotuksen kiireellisyys</t>
  </si>
  <si>
    <t>MinProposalYear</t>
  </si>
  <si>
    <t>Toimenpiteen ehdotusvuosi (minimi)</t>
  </si>
  <si>
    <t>MaxProposalYear</t>
  </si>
  <si>
    <t>Toimenpiteen ehdotusvuosi (maksimi)</t>
  </si>
  <si>
    <t>ProposalYear</t>
  </si>
  <si>
    <t>Toimenpiteen ehdotusvuosi</t>
  </si>
  <si>
    <t>OriginalProposalYear</t>
  </si>
  <si>
    <t>Toimenpiteen alkuperäinen ehdotusvuosi</t>
  </si>
  <si>
    <t>ProposalArea</t>
  </si>
  <si>
    <t>Toimenpiteen ehdotettu toteutuspinta-ala</t>
  </si>
  <si>
    <t>ProposalAreaPercent</t>
  </si>
  <si>
    <t>Toimenpiteen ehdotettu toteutuspinta-ala osuutena kuvion pinta-alasta</t>
  </si>
  <si>
    <t>CompletionData</t>
  </si>
  <si>
    <t>Toimenpiteen toteutustiedot</t>
  </si>
  <si>
    <t>CompletionDate</t>
  </si>
  <si>
    <t>Toimenpiteen toteutuspvm</t>
  </si>
  <si>
    <t>CompletionYear</t>
  </si>
  <si>
    <t>Toimenpiteen toteutusvuosi</t>
  </si>
  <si>
    <t>OperationInfo</t>
  </si>
  <si>
    <t>Toimenpiteen teksti</t>
  </si>
  <si>
    <t>Toimenpiteen tietolähde</t>
  </si>
  <si>
    <t>Specifications</t>
  </si>
  <si>
    <t>Toimenpiteen tarkenteet</t>
  </si>
  <si>
    <t>Specification</t>
  </si>
  <si>
    <t>Toimenpiteen tarkenne</t>
  </si>
  <si>
    <t>Toimenpiteen tarkenteen id (tunniste)</t>
  </si>
  <si>
    <t>Toimenpiteen tarkenteen muutostila</t>
  </si>
  <si>
    <t>Toimenpiteen tarkenteen muutosaika</t>
  </si>
  <si>
    <t>SpecificationCode</t>
  </si>
  <si>
    <t>Toimenpiteen tarkenteen koodi</t>
  </si>
  <si>
    <t>Toimenpiteen hakkuutiedot</t>
  </si>
  <si>
    <t>CuttingVolume</t>
  </si>
  <si>
    <t>Hakkuun kertymäarvio (tilavuus)</t>
  </si>
  <si>
    <t>Assortments</t>
  </si>
  <si>
    <t>Hakkuun puutavaralajit</t>
  </si>
  <si>
    <t>Assortment</t>
  </si>
  <si>
    <t>Hakkuun puutavaralaji</t>
  </si>
  <si>
    <t>Hakkuun puutavaralajin id (tunniste)</t>
  </si>
  <si>
    <t>Hakkuun puutavaralajin muutostila</t>
  </si>
  <si>
    <t>Hakkuun puutavaralajin muutosaika</t>
  </si>
  <si>
    <t>Hakkuun puutavaralajin puulaji</t>
  </si>
  <si>
    <t>StemType</t>
  </si>
  <si>
    <t>Hakkuun puutavaralajin runkolaji</t>
  </si>
  <si>
    <t>AssortmentPercent</t>
  </si>
  <si>
    <t>Hakkuun puutavaralajin osuus hakkuukertymästä</t>
  </si>
  <si>
    <t>AssortmentVolume</t>
  </si>
  <si>
    <t>Hakkuun puutavaralajin hakkuukertymä</t>
  </si>
  <si>
    <t>CuttingIncome</t>
  </si>
  <si>
    <t>Hakkuun kokonaistulo</t>
  </si>
  <si>
    <t>Toimenpiteen metsänhoitotiedot</t>
  </si>
  <si>
    <t>CuttingRelated</t>
  </si>
  <si>
    <t>Metsänhoitotyö liittyy hakkuuseen</t>
  </si>
  <si>
    <t>Cost</t>
  </si>
  <si>
    <t>Metsänhoitotyö kokonaiskustannukset</t>
  </si>
  <si>
    <t>PlannedOperationChains</t>
  </si>
  <si>
    <t>Metsikkökuvion suunnitellut vaihtoehtoiset toimenpideketjut</t>
  </si>
  <si>
    <t>PlannedOperationChain</t>
  </si>
  <si>
    <t>Metsikkökuvion suunniteltu vaihtoehtoinen toimenpideketju</t>
  </si>
  <si>
    <t>Toimenpideketjun id (tunniste)</t>
  </si>
  <si>
    <t>Toimenpideketjun muutostila</t>
  </si>
  <si>
    <t>Toimenpideketjun muutosaika</t>
  </si>
  <si>
    <t>Toimenpideketjun ketjutunniste</t>
  </si>
  <si>
    <t>AlternativeName</t>
  </si>
  <si>
    <t>Toimenpideketjun ketjunimi</t>
  </si>
  <si>
    <t>Toimenpideketjun toimenpiteet</t>
  </si>
  <si>
    <t>Toimenpideketjun toimenpiteen tiedot</t>
  </si>
  <si>
    <t>Toimenpideketjun toimenpiteen id (tunniste)</t>
  </si>
  <si>
    <t>Toimenpideketjun toimenpiteen päätyyppi</t>
  </si>
  <si>
    <t>Toimenpideketjun toimenpiteen muutostila</t>
  </si>
  <si>
    <t>Toimenpideketjun toimenpiteen muutosaika</t>
  </si>
  <si>
    <t>Toimenpideketjun toimenpiteen tunnisteet</t>
  </si>
  <si>
    <t>Toimenpideketjun toimenpiteen tunniste</t>
  </si>
  <si>
    <t>Toimenpideketjun toimenpiteen tunnisteen tyyppi</t>
  </si>
  <si>
    <t>Toimenpideketjun toimenpiteen tunnisteen arvo</t>
  </si>
  <si>
    <t>Toimenpideketjun toimenpiteen laji (hakkuu- tai työlaji)</t>
  </si>
  <si>
    <t>Toimenpideketjun toimenpide-ehdotuksen tai -suunnitelman tiedot</t>
  </si>
  <si>
    <t>Toimenpideketjun toimenpide-ehdotuksen tyyppi</t>
  </si>
  <si>
    <t>Toimenpideketjun toimenpide-ehdotuksen suunnitteluvuosi</t>
  </si>
  <si>
    <t>Toimenpideketjun toimenpide-ehdotuksen kiireellisyys</t>
  </si>
  <si>
    <t>Toimenpideketjun toimenpiteen ehdotusvuosi (minimi)</t>
  </si>
  <si>
    <t>Toimenpideketjun toimenpiteen ehdotusvuosi (maksimi)</t>
  </si>
  <si>
    <t>Toimenpideketjun toimenpiteen ehdotusvuosi</t>
  </si>
  <si>
    <t>Toimenpideketjun toimenpiteen alkuperäinen ehdotusvuosi</t>
  </si>
  <si>
    <t>Toimenpideketjun toimenpiteen ehdotettu toteutuspinta-ala</t>
  </si>
  <si>
    <t>Toimenpideketjun toimenpiteen ehdotettu toteutuspinta-ala osuutena kuvion pinta-alasta</t>
  </si>
  <si>
    <t>Toimenpideketjun toimenpiteen toteutustiedot</t>
  </si>
  <si>
    <t>Toimenpideketjun toimenpiteen toteutuspvm</t>
  </si>
  <si>
    <t>Toimenpideketjun toimenpiteen toteutusvuosi</t>
  </si>
  <si>
    <t>Toimenpideketjun toimenpiteen teksti</t>
  </si>
  <si>
    <t>Toimenpideketjun toimenpiteen tietolähde</t>
  </si>
  <si>
    <t>Toimenpideketjun toimenpiteen tarkenteet</t>
  </si>
  <si>
    <t>Toimenpideketjun toimenpiteen tarkenne</t>
  </si>
  <si>
    <t>Toimenpideketjun toimenpiteen tarkenteen id (tunniste)</t>
  </si>
  <si>
    <t>Toimenpideketjun toimenpiteen tarkenteen muutostila</t>
  </si>
  <si>
    <t>Toimenpideketjun toimenpiteen tarkenteen muutosaika</t>
  </si>
  <si>
    <t>Toimenpideketjun toimenpiteen tarkenteen koodi</t>
  </si>
  <si>
    <t>Toimenpideketjun toimenpiteen hakkuutiedot</t>
  </si>
  <si>
    <t>Toimenpideketjun hakkuun kertymäarvio (tilavuus)</t>
  </si>
  <si>
    <t>Toimenpideketjun hakkuun puutavaralajit</t>
  </si>
  <si>
    <t>Toimenpideketjun hakkuun puutavaralaji</t>
  </si>
  <si>
    <t>Toimenpideketjun hakkuun puutavaralajin id (tunniste)</t>
  </si>
  <si>
    <t>Toimenpideketjun hakkuun puutavaralajin muutostila</t>
  </si>
  <si>
    <t>Toimenpideketjun hakkuun puutavaralajin muutosaika</t>
  </si>
  <si>
    <t>Toimenpideketjun hakkuun puutavaralajin puulaji</t>
  </si>
  <si>
    <t>Toimenpideketjun hakkuun puutavaralajin runkolaji</t>
  </si>
  <si>
    <t>Toimenpideketjun hakkuun puutavaralajin osuus hakkuukertymästä</t>
  </si>
  <si>
    <t>Toimenpideketjun hakkuun puutavaralajin hakkuukertymä</t>
  </si>
  <si>
    <t>Toimenpideketjun hakkuun kokonaistulo</t>
  </si>
  <si>
    <t>Toimenpideketjun toimenpiteen metsänhoitotiedot</t>
  </si>
  <si>
    <t>Toimenpideketjun metsänhoitotyö liittyy hakkuuseen</t>
  </si>
  <si>
    <t>Toimenpideketjun metsänhoitotyö kokonaiskustannukset</t>
  </si>
  <si>
    <t>SpecialFeatures</t>
  </si>
  <si>
    <t>Metsikkökuvion erityispiirteet</t>
  </si>
  <si>
    <t>SpecialFeature</t>
  </si>
  <si>
    <t>Metsikkökuvion erityispiirre</t>
  </si>
  <si>
    <t>Erityispiirteen id (tunniste)</t>
  </si>
  <si>
    <t>Erityispiirteen muutostila</t>
  </si>
  <si>
    <t>Erityispiirteen muutosaika</t>
  </si>
  <si>
    <t>Erityispiirteen tunnisteet</t>
  </si>
  <si>
    <t>Erityispiirteen tunniste</t>
  </si>
  <si>
    <t>Erityispiirteen tunnisteen tyyppi</t>
  </si>
  <si>
    <t>Erityispiirteen tunnisteen arvo</t>
  </si>
  <si>
    <t>MainFeature</t>
  </si>
  <si>
    <t>Metsikkökuvion pääasiallinen erityispiirre</t>
  </si>
  <si>
    <t>FeatureType</t>
  </si>
  <si>
    <t>Erityispiirteen tyyppi</t>
  </si>
  <si>
    <t>FeatureCode</t>
  </si>
  <si>
    <t>Erityispiirteen koodi</t>
  </si>
  <si>
    <t>FeatureAdditionalCode</t>
  </si>
  <si>
    <t>Erityispiirteen tarkenne</t>
  </si>
  <si>
    <t>Validity</t>
  </si>
  <si>
    <t>Erityispiirteen voimassaolo</t>
  </si>
  <si>
    <t>StartDate</t>
  </si>
  <si>
    <t>Erityispiirteen voimassaolon alkamisajankohta</t>
  </si>
  <si>
    <t>EndDate</t>
  </si>
  <si>
    <t>Erityispiirteen voimassaolon loppumisajankohta</t>
  </si>
  <si>
    <t>Explanation</t>
  </si>
  <si>
    <t>Erityispiirteen voimassaolon selite</t>
  </si>
  <si>
    <t>FeatureInfo</t>
  </si>
  <si>
    <t>Erityispiirteen teksti</t>
  </si>
  <si>
    <t>FeatureAdditionalInfo</t>
  </si>
  <si>
    <t>Erityispiirteen lisäteksti</t>
  </si>
  <si>
    <t>Erityispiirteen tietolähde</t>
  </si>
  <si>
    <t>Puukaupan tarjouspyyntö</t>
  </si>
  <si>
    <t>PUUKMSK</t>
  </si>
  <si>
    <t>WorkingSiteTradeEnvelope</t>
  </si>
  <si>
    <t>Puukaupan ja metsänhoidon sanomakokonaisuus</t>
  </si>
  <si>
    <t>Header</t>
  </si>
  <si>
    <t>Sanoman tiedot</t>
  </si>
  <si>
    <t>Message</t>
  </si>
  <si>
    <t>Viesti</t>
  </si>
  <si>
    <t>schemaPackageVersion</t>
  </si>
  <si>
    <t>Skeemapaketin versio</t>
  </si>
  <si>
    <t>schemaPackageVersionDate</t>
  </si>
  <si>
    <t>Skeemapaketin version päivämäärä</t>
  </si>
  <si>
    <t>Viestin tyyppi</t>
  </si>
  <si>
    <t>TransmissionId</t>
  </si>
  <si>
    <t>Viestin yksilöivä id</t>
  </si>
  <si>
    <t>BusinessSender</t>
  </si>
  <si>
    <t>Lähettäjän tunniste</t>
  </si>
  <si>
    <t>BusinessReceiver</t>
  </si>
  <si>
    <t>Vastaanottajan tunniste</t>
  </si>
  <si>
    <t>TransmissionSender</t>
  </si>
  <si>
    <t>Lähettävä järjestelmä</t>
  </si>
  <si>
    <t>TransmissionReceiver</t>
  </si>
  <si>
    <t>Vastaanottava järjestelmä</t>
  </si>
  <si>
    <t>System</t>
  </si>
  <si>
    <t>Dev/test/prod</t>
  </si>
  <si>
    <t>TransmissionTime</t>
  </si>
  <si>
    <t>Lähetysaika</t>
  </si>
  <si>
    <t>Action</t>
  </si>
  <si>
    <t>Toiminto</t>
  </si>
  <si>
    <t>Priority</t>
  </si>
  <si>
    <t>Prioriteetti</t>
  </si>
  <si>
    <t>CallForOffer</t>
  </si>
  <si>
    <t>Tarjouspyynnön yksilöivä id</t>
  </si>
  <si>
    <t>TimeStamp</t>
  </si>
  <si>
    <t>Aikaleima</t>
  </si>
  <si>
    <t>RelatedCallForOffers</t>
  </si>
  <si>
    <t>Linkitetyt tarjouspyynnöt</t>
  </si>
  <si>
    <t>RelatedCallForOffer</t>
  </si>
  <si>
    <t>Linkki yksittäiseen tarjouspyyntöön</t>
  </si>
  <si>
    <t>RelatedCallForOfferId</t>
  </si>
  <si>
    <t>Linkityksen id</t>
  </si>
  <si>
    <t>RelatedCallForOfferDesctiption</t>
  </si>
  <si>
    <t>Linkityksen tekstimuotoinen kuvaus</t>
  </si>
  <si>
    <t>AdditionalCode</t>
  </si>
  <si>
    <t>Kaupantekotavan lisäkuvaus</t>
  </si>
  <si>
    <t>CallForOfferBusinessSender</t>
  </si>
  <si>
    <t>Tarjouspyynnön jättäjän yhteystiedot</t>
  </si>
  <si>
    <t>Henkilö/organisaatio id</t>
  </si>
  <si>
    <t>Henkilön/organisaation kieli kielikoodina</t>
  </si>
  <si>
    <t>Yritystunnus</t>
  </si>
  <si>
    <t>Henkilötunnus</t>
  </si>
  <si>
    <t>Etunimi</t>
  </si>
  <si>
    <t>Sukunimi</t>
  </si>
  <si>
    <t>Koko nimi</t>
  </si>
  <si>
    <t>Henkilön organisaation nimi</t>
  </si>
  <si>
    <t>Osoite</t>
  </si>
  <si>
    <t>StateCode</t>
  </si>
  <si>
    <t>Osoiteosavaltion koodi</t>
  </si>
  <si>
    <t>StateText</t>
  </si>
  <si>
    <t>Osoiteosavaltio tekstinä</t>
  </si>
  <si>
    <t>Osoitemaan maakoodi</t>
  </si>
  <si>
    <t>Osoitemaa tekstinä</t>
  </si>
  <si>
    <t>Puhelinnumero (matkapuhelin)</t>
  </si>
  <si>
    <t>role</t>
  </si>
  <si>
    <t>Henkilön/organisaation rooli</t>
  </si>
  <si>
    <t>Sellers</t>
  </si>
  <si>
    <t>Myyjäosapuolen tiedot</t>
  </si>
  <si>
    <t>subsidyPossibility</t>
  </si>
  <si>
    <t>Myyjän (kemera)tukikelpoisuus</t>
  </si>
  <si>
    <t>sellerGroup</t>
  </si>
  <si>
    <t>Myyjäryhmä</t>
  </si>
  <si>
    <t>Seller</t>
  </si>
  <si>
    <t>Työmaan myyjän tiedot</t>
  </si>
  <si>
    <t>TechnicalContactPerson</t>
  </si>
  <si>
    <t>Teknisistä asioista vastaavan henkilön yhteystiedot</t>
  </si>
  <si>
    <t>CallForOfferDate</t>
  </si>
  <si>
    <t>Tarjouspyynnön jättöpvm</t>
  </si>
  <si>
    <t>OfferExpirationDate</t>
  </si>
  <si>
    <t>Tarjouksen viimeinen jättöpvm</t>
  </si>
  <si>
    <t>CallForOfferText</t>
  </si>
  <si>
    <t>Tarjouspyynnön teksti</t>
  </si>
  <si>
    <t>CallForOfferWoodTradeInfo</t>
  </si>
  <si>
    <t>Puukaupan tarjouspyynnön tiedot</t>
  </si>
  <si>
    <t>PurchaseMode</t>
  </si>
  <si>
    <t>Puukauppamuoto</t>
  </si>
  <si>
    <t>IncludePaymentPlan</t>
  </si>
  <si>
    <t>Toive puukaupan maksusuunnitelman sisällyttämisestä tarjoukseen</t>
  </si>
  <si>
    <t>IncludeForestFundPayment</t>
  </si>
  <si>
    <t>Metsäsäätiöavustuksen sisältyvyys puukauppaan</t>
  </si>
  <si>
    <t>UsedPricingMethods</t>
  </si>
  <si>
    <t>Toiveet käytettävästä hinnoittelumenetelmästä</t>
  </si>
  <si>
    <t>UsedPricingMethod</t>
  </si>
  <si>
    <t>Toive käytettävästä hinnoittelumenetelmästä</t>
  </si>
  <si>
    <t>CallForOfferSilvicultureInfo</t>
  </si>
  <si>
    <t>Metsänhoitotyön tiedot</t>
  </si>
  <si>
    <t>SilvicultureMode</t>
  </si>
  <si>
    <t>Työn suorittamisen lisämääre</t>
  </si>
  <si>
    <t>Hinnoittelumenetelmä</t>
  </si>
  <si>
    <t>CallForOfferWorkingSites</t>
  </si>
  <si>
    <t>Tarjouspyynnön työmaat</t>
  </si>
  <si>
    <t>WorkingSiteKey</t>
  </si>
  <si>
    <t>Työmaan tunniste</t>
  </si>
  <si>
    <t>CallForOfferWorkingSiteDetails</t>
  </si>
  <si>
    <t>parentId</t>
  </si>
  <si>
    <t>Viiteavain pääsanoman avaintietoon</t>
  </si>
  <si>
    <t>Tarjouspyynnön työmaan id</t>
  </si>
  <si>
    <t>WorkingSiteName</t>
  </si>
  <si>
    <t>Työmaan nimi</t>
  </si>
  <si>
    <t>IncludeInOffer</t>
  </si>
  <si>
    <t>Leimikon sisällyttäminen tarjoukseen</t>
  </si>
  <si>
    <t>SellerRepresentativePerson</t>
  </si>
  <si>
    <t>Myyjän edustajan yhteystiedot</t>
  </si>
  <si>
    <t>Työmaan myyjät</t>
  </si>
  <si>
    <t>VATINfo</t>
  </si>
  <si>
    <t>Arvonlisäverotustiedot</t>
  </si>
  <si>
    <t>VATStatus</t>
  </si>
  <si>
    <t>Arvonlisäverovelvollisuus</t>
  </si>
  <si>
    <t>VATRegistrationDate</t>
  </si>
  <si>
    <t>Arvonlisäverovelvollisuuden rekisteröimispvm</t>
  </si>
  <si>
    <t>Työmaan sijaintikiinteistön tiedot</t>
  </si>
  <si>
    <t>Kiinteistön yksilöivä id</t>
  </si>
  <si>
    <t>CertificationSystems</t>
  </si>
  <si>
    <t>Voimassa olevat sertifiointijärjestelmät</t>
  </si>
  <si>
    <t>CertificationSystem</t>
  </si>
  <si>
    <t>Sertifiointijärjestelmä</t>
  </si>
  <si>
    <t>Työmaan sijaintikiinteistöjen tiedot</t>
  </si>
  <si>
    <t>WorkingSiteText</t>
  </si>
  <si>
    <t>Myyjän työmaakohtainen ostajalle toimitettava teksti</t>
  </si>
  <si>
    <t>RoadUsingRight</t>
  </si>
  <si>
    <t>Tieoikeus olemassa/selvitetty</t>
  </si>
  <si>
    <t>CallForOfferWorkingSiteWoodTradeInfo</t>
  </si>
  <si>
    <t>Yksittäisen leimikon tiedot</t>
  </si>
  <si>
    <t>ForestUseDeclarationResponsible</t>
  </si>
  <si>
    <t>Metsänkäyttöilmoituksen tekijä</t>
  </si>
  <si>
    <t>FellingRightValidityDate</t>
  </si>
  <si>
    <t>Pvm johon asti hakkuuoikeus voimassa</t>
  </si>
  <si>
    <t>SupplyPoint</t>
  </si>
  <si>
    <t>Varastopaikka olemassa/selvitetty</t>
  </si>
  <si>
    <t>AssortmentClasses</t>
  </si>
  <si>
    <t>Leimikon puutavaralajiluokittaiset yhteenvetotiedot puutavaralajien määristä</t>
  </si>
  <si>
    <t>AssortmentClass</t>
  </si>
  <si>
    <t>Puutavaralajiluokan tiedot</t>
  </si>
  <si>
    <t>AssortmentClassCode</t>
  </si>
  <si>
    <t>Puutavaralajiluokan tunnus</t>
  </si>
  <si>
    <t>Puutavaralajiluokan puutavaralajit</t>
  </si>
  <si>
    <t>Puutavaralajin tiedot</t>
  </si>
  <si>
    <t>AssortmentMainGroup</t>
  </si>
  <si>
    <t>Puutavaralajin puulajikoodi</t>
  </si>
  <si>
    <t>Puutavaralajin runkolaji</t>
  </si>
  <si>
    <t>AssortmentCode</t>
  </si>
  <si>
    <t>Toimijakohtainen puutavaralajikoodi</t>
  </si>
  <si>
    <t>AssortmentName</t>
  </si>
  <si>
    <t>Toimijakohtainen puutavaralajin nimi</t>
  </si>
  <si>
    <t>Quantity</t>
  </si>
  <si>
    <t>Puutavaralajin arvioitu tai todettu määrä</t>
  </si>
  <si>
    <t>QuantityUnit</t>
  </si>
  <si>
    <t>Puutavaralajin määrän yksikkö</t>
  </si>
  <si>
    <t>UnitPrice</t>
  </si>
  <si>
    <t>Puutavaralajin yksikköhinta</t>
  </si>
  <si>
    <t>TotalPrice</t>
  </si>
  <si>
    <t>Puutavaralajin kokonaishinta</t>
  </si>
  <si>
    <t>Puutavaralajin hinnan valuutta</t>
  </si>
  <si>
    <t>DiameterMin</t>
  </si>
  <si>
    <t>Minimilatvaläpimitta (cm)</t>
  </si>
  <si>
    <t>DiameterMax</t>
  </si>
  <si>
    <t>Maksimiläpimitta (cm)</t>
  </si>
  <si>
    <t>LengthMin</t>
  </si>
  <si>
    <t>Minimipituus (m)</t>
  </si>
  <si>
    <t>LengthMax</t>
  </si>
  <si>
    <t>Maksimipituus (m)</t>
  </si>
  <si>
    <t>GradeCode</t>
  </si>
  <si>
    <t>Puutavaralajin laatuluokka-tieto</t>
  </si>
  <si>
    <t>WoodLots</t>
  </si>
  <si>
    <t>Puutavaraerän tunnistetiedot</t>
  </si>
  <si>
    <t>WoodLot</t>
  </si>
  <si>
    <t>Puutavaraerän yksittäinen tunnistetieto</t>
  </si>
  <si>
    <t>WoodLotInformationType</t>
  </si>
  <si>
    <t>Puutavaralajin erätunnuksen tyypit</t>
  </si>
  <si>
    <t>WoodLotInformationTypeDescription</t>
  </si>
  <si>
    <t>Puutavaralajin erätunnuksen tyypin kuvaus</t>
  </si>
  <si>
    <t>WoodLotInformationValue</t>
  </si>
  <si>
    <t>Puutavaralajin erätunnuksen arvo</t>
  </si>
  <si>
    <t>MeasurementMethod</t>
  </si>
  <si>
    <t>Toive käytettävästä mittausmenetelmästä</t>
  </si>
  <si>
    <t>AssortmentInfo</t>
  </si>
  <si>
    <t>Puutavaralajin lisätietoteksti</t>
  </si>
  <si>
    <t>Leimikon myytäväksi tarjottavat hakkuut</t>
  </si>
  <si>
    <t>Leimikon myytäväksi tarjottava hakkuu</t>
  </si>
  <si>
    <t>Hakkuun yksilöivä id</t>
  </si>
  <si>
    <t>Documents</t>
  </si>
  <si>
    <t>Dokumentit</t>
  </si>
  <si>
    <t>Document</t>
  </si>
  <si>
    <t>Dokumentin tiedot</t>
  </si>
  <si>
    <t>Dokumentin yksilöivä id</t>
  </si>
  <si>
    <t>DocumentClass</t>
  </si>
  <si>
    <t>Dokumenttiluokka / -tyyppi</t>
  </si>
  <si>
    <t>DocumentDescription</t>
  </si>
  <si>
    <t>Dokumentin sisällön kuvaus</t>
  </si>
  <si>
    <t>DocumentFileName</t>
  </si>
  <si>
    <t>Dokumenttitiedoston nimi</t>
  </si>
  <si>
    <t>FileType</t>
  </si>
  <si>
    <t>Dokumenttitiedoston tyyppi</t>
  </si>
  <si>
    <t>FileBinary</t>
  </si>
  <si>
    <t>contentType</t>
  </si>
  <si>
    <t>Sisällön tyyppi</t>
  </si>
  <si>
    <t>Leimikon kuvioiden tiedot</t>
  </si>
  <si>
    <t>Yksittäisen kuvion tiedot</t>
  </si>
  <si>
    <t>Kuvion yksilöivä id</t>
  </si>
  <si>
    <t>realEstateid</t>
  </si>
  <si>
    <t>Viiteavain kiinteistöön</t>
  </si>
  <si>
    <t>StandWoodTradeInfo</t>
  </si>
  <si>
    <t>Kuvioon liittyvät puukauppasidonnaiset tiedot</t>
  </si>
  <si>
    <t>CuttingAreaPreclearingNeed</t>
  </si>
  <si>
    <t>Tieto kuvion ennakkoraivaustarpeesta</t>
  </si>
  <si>
    <t>BearingCapacityClass</t>
  </si>
  <si>
    <t>Turvemaiden kantavuusluokitus harvennuksilla</t>
  </si>
  <si>
    <t>ForestHaulageDistance</t>
  </si>
  <si>
    <t>Metsäkuljetusmatka metreinä</t>
  </si>
  <si>
    <t>StoutTimberClassifier</t>
  </si>
  <si>
    <t>Puukaupan kuvion puuston järeyden laatu</t>
  </si>
  <si>
    <t>LoggingAccessibility</t>
  </si>
  <si>
    <t>ForestHaulageAccessibility</t>
  </si>
  <si>
    <t>Metsäkuljetuskelpoisuus</t>
  </si>
  <si>
    <t>PlannedBasalArea</t>
  </si>
  <si>
    <t>Suunniteltu pohjapinta-ala</t>
  </si>
  <si>
    <t>PlannedStemCount</t>
  </si>
  <si>
    <t>Suunniteltu runkoluku</t>
  </si>
  <si>
    <t>Leimikon sertifiointitieto</t>
  </si>
  <si>
    <t>WorkingSiteGeometries</t>
  </si>
  <si>
    <t>Leimikon sijaintialueen paikkatieto</t>
  </si>
  <si>
    <t>WorkingSiteGeometry</t>
  </si>
  <si>
    <t>Erityispiirteen yksilöivä id</t>
  </si>
  <si>
    <t>Leimikon sijaintialueeseen liittyvä pistemäinen geometria</t>
  </si>
  <si>
    <t>lineStringProperty</t>
  </si>
  <si>
    <t>LineString</t>
  </si>
  <si>
    <t>Leimikon sijaintialueeseen liittyvä viivamuotoinen geometria</t>
  </si>
  <si>
    <t>Leimikon tunnuspiste</t>
  </si>
  <si>
    <t>Leimikon tunnuspisteen pistegeometria</t>
  </si>
  <si>
    <t>Leimikon aluegeometriatiedot</t>
  </si>
  <si>
    <t>Leimikon aluegeometria</t>
  </si>
  <si>
    <t>Leimikon ulkorajat</t>
  </si>
  <si>
    <t>Leimikon sisärajat</t>
  </si>
  <si>
    <t>Leimikon monialuegeometria</t>
  </si>
  <si>
    <t>Leimikon monialueen yksittäisen alueen aluegeometriatiedot</t>
  </si>
  <si>
    <t>Leimikon monialueen yksittäinen aluegeometria</t>
  </si>
  <si>
    <t>Leimikon monialueen yksittäinen alueen ulkorajat</t>
  </si>
  <si>
    <t>Leimikon monialueen yksittäinen alueen sisärajat</t>
  </si>
  <si>
    <t>CallForOfferWorkingSiteSilvicultureInfo</t>
  </si>
  <si>
    <t>Yksittäisen metsänhoitotyön tiedot</t>
  </si>
  <si>
    <t>SilviculturalOperations</t>
  </si>
  <si>
    <t>Metsänhoitotöiden luettelo</t>
  </si>
  <si>
    <t>SilviculturalOperation</t>
  </si>
  <si>
    <t>Metsänhoitotyö</t>
  </si>
  <si>
    <t>Metsänhoitotyön yksilöivä id</t>
  </si>
  <si>
    <t>Products</t>
  </si>
  <si>
    <t>Metsänviljelymateriaalit</t>
  </si>
  <si>
    <t>Product</t>
  </si>
  <si>
    <t>Metsänviljelymateriaalien luettelo</t>
  </si>
  <si>
    <t>Metsänviljelymateriaalin yksilöivä id</t>
  </si>
  <si>
    <t>Code</t>
  </si>
  <si>
    <t>Koodi</t>
  </si>
  <si>
    <t>Caption</t>
  </si>
  <si>
    <t>Selite</t>
  </si>
  <si>
    <t>Määrä</t>
  </si>
  <si>
    <t>Määrän yksikkö</t>
  </si>
  <si>
    <t>Unit</t>
  </si>
  <si>
    <t>Yksikkö</t>
  </si>
  <si>
    <t>Yksikköhinta</t>
  </si>
  <si>
    <t>Kokonaishinta</t>
  </si>
  <si>
    <t>Valuutta</t>
  </si>
  <si>
    <t>Description</t>
  </si>
  <si>
    <t>Vapaata tekstiä/huomioita</t>
  </si>
  <si>
    <t>Tarjouspyynnön dokumentit</t>
  </si>
  <si>
    <t>V10.06</t>
  </si>
  <si>
    <t>Skeemapaketti V10.06</t>
  </si>
  <si>
    <t>Schema package V10.06</t>
  </si>
  <si>
    <t>PreferredContactingMethodType</t>
  </si>
  <si>
    <t>Yhteydenottotapatoive-koodisto</t>
  </si>
  <si>
    <t>Sähköposti</t>
  </si>
  <si>
    <t>E-post</t>
  </si>
  <si>
    <t>E-mail</t>
  </si>
  <si>
    <t>Puhelin</t>
  </si>
  <si>
    <t>Telefon</t>
  </si>
  <si>
    <t>Telephone</t>
  </si>
  <si>
    <t>YesNoNotKnownType</t>
  </si>
  <si>
    <t>03</t>
  </si>
  <si>
    <t>04</t>
  </si>
  <si>
    <t>OperationTypeType</t>
  </si>
  <si>
    <t>SpecificationCodeType</t>
  </si>
  <si>
    <t>FeatureCodeType</t>
  </si>
  <si>
    <t>ExtendedMainGroupType</t>
  </si>
  <si>
    <t>02</t>
  </si>
  <si>
    <t>Yhdistekoodisto</t>
  </si>
  <si>
    <t>YesNoSellerResponsibleType</t>
  </si>
  <si>
    <t>Pidempi kuvaus</t>
  </si>
  <si>
    <t>Esimerkkisisalto</t>
  </si>
  <si>
    <t>Elementin jarjestysnro</t>
  </si>
  <si>
    <t>Mötesplats/Omkörningsplats</t>
  </si>
  <si>
    <t>Körramp, dikesövergång</t>
  </si>
  <si>
    <t>Övergångsställe</t>
  </si>
  <si>
    <t>Anmärkning</t>
  </si>
  <si>
    <t>Höjdhinder</t>
  </si>
  <si>
    <t>Översilningsområde</t>
  </si>
  <si>
    <t>Verkställd rutt</t>
  </si>
  <si>
    <t>Grävavbrott</t>
  </si>
  <si>
    <t>Räddningsplats</t>
  </si>
  <si>
    <t>Tillträde förbjudet</t>
  </si>
  <si>
    <t>Tillträde begränsat</t>
  </si>
  <si>
    <t>Svag mark</t>
  </si>
  <si>
    <t>Säästöpuuryhmä</t>
  </si>
  <si>
    <t>Naturvårdsträdsgrupp</t>
  </si>
  <si>
    <t>Gaslinje</t>
  </si>
  <si>
    <t>Verkställandeområde</t>
  </si>
  <si>
    <t>Verkställandeområde (Kemera)</t>
  </si>
  <si>
    <t>Skogsbruksplansfigurens gräns</t>
  </si>
  <si>
    <t>Avverkning för dikeslinje</t>
  </si>
  <si>
    <t>Fällning av träd för dikeslinje med motorsåg</t>
  </si>
  <si>
    <t>Röjning av dikeslinje</t>
  </si>
  <si>
    <t>Vindskada</t>
  </si>
  <si>
    <t>Fastighet</t>
  </si>
  <si>
    <t>Sjunkfara</t>
  </si>
  <si>
    <t>Korkeusrajoite</t>
  </si>
  <si>
    <t>Höjdbegränsning</t>
  </si>
  <si>
    <t>Beredningsriktning</t>
  </si>
  <si>
    <t>Huvudväg, ny</t>
  </si>
  <si>
    <t>Huvudväg, grundlig förbättring</t>
  </si>
  <si>
    <t>Områdesväg, ny</t>
  </si>
  <si>
    <t>Områdesväg, grundlig förbättring</t>
  </si>
  <si>
    <t>Basväg, ny</t>
  </si>
  <si>
    <t>Basväg, grundlig förbättring</t>
  </si>
  <si>
    <t>Avloppsdike, ny</t>
  </si>
  <si>
    <t>Avloppsdike, rensning</t>
  </si>
  <si>
    <t>Sedimenteringsbassäng (väg)</t>
  </si>
  <si>
    <t>Slamgrop (väg)</t>
  </si>
  <si>
    <t>Rund vändplan</t>
  </si>
  <si>
    <t>Vändplats i form av L ?</t>
  </si>
  <si>
    <t>Vändplats i form av I ?</t>
  </si>
  <si>
    <t>Skogsanslutning med trumma</t>
  </si>
  <si>
    <t>Avlägg (verkställande av arbete)</t>
  </si>
  <si>
    <t>Grustäkt</t>
  </si>
  <si>
    <t>Planering av ny väg</t>
  </si>
  <si>
    <t>Planering av grundlig förbättring av väg</t>
  </si>
  <si>
    <t>Jämna ut vägkanten ?</t>
  </si>
  <si>
    <t>Avlägsnande av packad snö</t>
  </si>
  <si>
    <t>Övriga arbeten för väghållning</t>
  </si>
  <si>
    <t>Luftkabel</t>
  </si>
  <si>
    <t>Vattenledning (väg)</t>
  </si>
  <si>
    <t>Råsten (väg)</t>
  </si>
  <si>
    <t>Vattenvårdsfigurens gräns</t>
  </si>
  <si>
    <t>Huvuddike (nytt)</t>
  </si>
  <si>
    <t>Tegdike</t>
  </si>
  <si>
    <t>Vattenvårdsobjekt</t>
  </si>
  <si>
    <t>Dikesslänt</t>
  </si>
  <si>
    <t>Ytavrinningspunkt</t>
  </si>
  <si>
    <t>Förslamningsfara</t>
  </si>
  <si>
    <t>Skog med rikligt av död ved</t>
  </si>
  <si>
    <t>Värdefull torvmarksmiljö</t>
  </si>
  <si>
    <t>Frodig livsmiljö</t>
  </si>
  <si>
    <t>Ståndort med glest bestånd</t>
  </si>
  <si>
    <t>Avvikande terrängform</t>
  </si>
  <si>
    <t>Gammal skog eller skog med rikligt av död ved</t>
  </si>
  <si>
    <t>Boträd för stor rovfågel</t>
  </si>
  <si>
    <t>Förekomst av skyddad art</t>
  </si>
  <si>
    <t>Skyddszon för torvmark i naturtillstånd</t>
  </si>
  <si>
    <t>Suojakaista, vesistö</t>
  </si>
  <si>
    <t>Skyddszon, vattendrag</t>
  </si>
  <si>
    <t>Skyddszon, torvmark</t>
  </si>
  <si>
    <t>Mittausraportti</t>
  </si>
  <si>
    <t>Mätningsrapport</t>
  </si>
  <si>
    <t>Measurement report</t>
  </si>
  <si>
    <t>Katkoäestys</t>
  </si>
  <si>
    <t>Konetuntityö</t>
  </si>
  <si>
    <t>Planta</t>
  </si>
  <si>
    <t>Planta, barrträd</t>
  </si>
  <si>
    <t>Planta, tall</t>
  </si>
  <si>
    <t>Planta, tall, 1 år</t>
  </si>
  <si>
    <t>Tallplanta 1 år, miniklump</t>
  </si>
  <si>
    <t>Tallplanta 1 år, liten klump</t>
  </si>
  <si>
    <t>Tallplanta 1 år, medelstor klump</t>
  </si>
  <si>
    <t>Tallplanta 1 år, stor klump</t>
  </si>
  <si>
    <t>Tallplanta 1 år, barrotad</t>
  </si>
  <si>
    <t>Planta, tall, 2 år</t>
  </si>
  <si>
    <t>Tallplanta 2 år, liten klump</t>
  </si>
  <si>
    <t>Tallplanta 2 år, medelstor klump</t>
  </si>
  <si>
    <t>Tallplanta 2 år, stor klump</t>
  </si>
  <si>
    <t>Tallplanta 2 år, barrotad</t>
  </si>
  <si>
    <t>Planta, tall, 3 år</t>
  </si>
  <si>
    <t>Tallplanta 3 år, liten klump</t>
  </si>
  <si>
    <t>Tallplanta 3 år, medelstor klump</t>
  </si>
  <si>
    <t>Tallplanta 3 år, stor klump</t>
  </si>
  <si>
    <t>Tallplanta 3 år, barrotad</t>
  </si>
  <si>
    <t>Planta, gran</t>
  </si>
  <si>
    <t>Planta, gran, 1 år</t>
  </si>
  <si>
    <t>Granplanta 1 år, miniklump</t>
  </si>
  <si>
    <t>Granplanta 1 år, liten klump</t>
  </si>
  <si>
    <t>Granplanta 1 år, medelstor klump</t>
  </si>
  <si>
    <t>Granplanta 1 år, stor klump</t>
  </si>
  <si>
    <t>Granplanta 1 år, barrotad</t>
  </si>
  <si>
    <t>Planta, gran, 2 år</t>
  </si>
  <si>
    <t>Granplanta 2 år, liten klump</t>
  </si>
  <si>
    <t>Granplanta 2 år, medelstor klump</t>
  </si>
  <si>
    <t>Granplanta 2 år, stor klump</t>
  </si>
  <si>
    <t>Granplanta 2 år, barrotad</t>
  </si>
  <si>
    <t>Planta, gran, 3 år</t>
  </si>
  <si>
    <t>Granplanta 3 år, liten klump</t>
  </si>
  <si>
    <t>Granplanta 3 år, medelstor klump</t>
  </si>
  <si>
    <t>Granplanta 3 år, stor klump</t>
  </si>
  <si>
    <t>Granplanta 3 år, barrotad</t>
  </si>
  <si>
    <t>Planta, lärkträd</t>
  </si>
  <si>
    <t>Planta, lärkträd, 1 år</t>
  </si>
  <si>
    <t>Lärkträdsplanta 1 år, miniklump</t>
  </si>
  <si>
    <t>Lärkträdsplanta 1 år, liten klump</t>
  </si>
  <si>
    <t>Lärkträdsplanta 1 år, medelstor klump</t>
  </si>
  <si>
    <t>Lärkträdsplanta 1 år, stor klump</t>
  </si>
  <si>
    <t>Lärkträdsplanta 1 år, barrotad</t>
  </si>
  <si>
    <t>Planta, lärkträd, 2 år</t>
  </si>
  <si>
    <t>Lärkträdsplanta 2 år, liten klump</t>
  </si>
  <si>
    <t>Lärkträdsplanta 2 år, medelstor klump</t>
  </si>
  <si>
    <t>Lärkträdsplanta 2 år, stor klump</t>
  </si>
  <si>
    <t>Lärkträdsplanta 2 år, barrotad</t>
  </si>
  <si>
    <t>Planta, lärkträd, 3 år</t>
  </si>
  <si>
    <t>Lärkträdsplanta 3 år, liten klump</t>
  </si>
  <si>
    <t>Lärkträdsplanta 3 år, medelstor klump</t>
  </si>
  <si>
    <t>Lärkträdsplanta 3 år, stor klump</t>
  </si>
  <si>
    <t>Lärkträdsplanta 3 år, barrotad</t>
  </si>
  <si>
    <t>Planta, lärkträd, 4 år</t>
  </si>
  <si>
    <t>Lärkträdsplanta 4 år, liten klump</t>
  </si>
  <si>
    <t>Lärkträdsplanta 4 år, medelstor klump</t>
  </si>
  <si>
    <t>Lärkträdsplanta 4 år, stor klump</t>
  </si>
  <si>
    <t>Lärkträdsplanta 4 år, barrotad</t>
  </si>
  <si>
    <t>Planta, övrigt barrträd</t>
  </si>
  <si>
    <t>Planta, övrigt barrträd, 1 år</t>
  </si>
  <si>
    <t>Övrigt barrträds planta 1 år, miniklump</t>
  </si>
  <si>
    <t>Övrigt barrträds planta 1 år, liten klump</t>
  </si>
  <si>
    <t>Övrigt barrträds planta 1 år, medelstor klump</t>
  </si>
  <si>
    <t>Övrigt barrträds planta 1 år, stor klump</t>
  </si>
  <si>
    <t>Övrigt barrträds planta 1 år, barrotad</t>
  </si>
  <si>
    <t>Planta, övrigt barrträd, 2 år</t>
  </si>
  <si>
    <t>Övrigt barrträds planta 2 år, liten klump</t>
  </si>
  <si>
    <t>Övrigt barrträds planta 2 år, medelstor klump</t>
  </si>
  <si>
    <t>Övrigt barrträds planta 2 år, stor klump</t>
  </si>
  <si>
    <t>Övrigt barrträds planta 2 år, barrotad</t>
  </si>
  <si>
    <t>Planta, övrigt barrträd, 3 år</t>
  </si>
  <si>
    <t>Övrigt barrträds planta 3 år, liten klump</t>
  </si>
  <si>
    <t>Övrigt barrträds planta 3 år, medelstor klump</t>
  </si>
  <si>
    <t>Övrigt barrträds planta 3 år, stor klump</t>
  </si>
  <si>
    <t>Övrigt barrträds planta 3 år, barrotad</t>
  </si>
  <si>
    <t>Planta, övrigt barrträd, 4 år</t>
  </si>
  <si>
    <t>Övrigt barrträds planta 4 år, liten klump</t>
  </si>
  <si>
    <t>Övrigt barrträds planta 4 år, medelstor klump</t>
  </si>
  <si>
    <t>Övrigt barrträds planta 4 år, stor klump</t>
  </si>
  <si>
    <t>Övrigt barrträds planta 4 år, barrotad</t>
  </si>
  <si>
    <t>Planta, lövträd</t>
  </si>
  <si>
    <t>Planta, björk</t>
  </si>
  <si>
    <t>Planta, björk, 1 år</t>
  </si>
  <si>
    <t>Björkplanta 1 år, miniklump</t>
  </si>
  <si>
    <t>Björkplanta 1 år, liten klump</t>
  </si>
  <si>
    <t>Björkplanta 1 år, medelstor klump</t>
  </si>
  <si>
    <t>Björkplanta 1 år, stor klump</t>
  </si>
  <si>
    <t>Björkplanta 1 år, barrotad</t>
  </si>
  <si>
    <t>Planta, björk, 2 år</t>
  </si>
  <si>
    <t>Björkplanta 2 år, liten klump</t>
  </si>
  <si>
    <t>Björkplanta 2 år, medelstor klump</t>
  </si>
  <si>
    <t>Björkplanta 2 år, stor klump</t>
  </si>
  <si>
    <t>Björkplanta 2 år, barrotad</t>
  </si>
  <si>
    <t>Planta, björk, 3 år</t>
  </si>
  <si>
    <t>Björkplanta 3 år, liten klump</t>
  </si>
  <si>
    <t>Björkplanta 3 år, medelstor klump</t>
  </si>
  <si>
    <t>Björkplanta 3 år, stor klump</t>
  </si>
  <si>
    <t>Björkplanta 3 år, barrotad</t>
  </si>
  <si>
    <t>Planta, björk, 4 år</t>
  </si>
  <si>
    <t>Björkplanta 4 år, liten klump</t>
  </si>
  <si>
    <t>Björkplanta 4 år, medelstor klump</t>
  </si>
  <si>
    <t>Björkplanta 4 år, stor klump</t>
  </si>
  <si>
    <t>Björkplanta 4 år, barrotad</t>
  </si>
  <si>
    <t>Planta, klibbal</t>
  </si>
  <si>
    <t>Planta, klibbal, 1 år</t>
  </si>
  <si>
    <t>Klibbalsplanta 1 år, miniklump</t>
  </si>
  <si>
    <t>Klibbalsplanta 1 år, liten klump</t>
  </si>
  <si>
    <t>Klibbalsplanta 1 år, medelstor klump</t>
  </si>
  <si>
    <t>Klibbalsplanta 1 år, stor klump</t>
  </si>
  <si>
    <t>Klibbalsplanta 1 år, barrotad</t>
  </si>
  <si>
    <t>Planta, klibbal, 2 år</t>
  </si>
  <si>
    <t>Klibbalsplanta 2 år, liten klump</t>
  </si>
  <si>
    <t>Klibbalsplanta 2 år, medelstor klump</t>
  </si>
  <si>
    <t>Klibbalsplanta 2 år, stor klump</t>
  </si>
  <si>
    <t>Klibbalsplanta 2 år, barrotad</t>
  </si>
  <si>
    <t>Planta, klibbal, 3 år</t>
  </si>
  <si>
    <t>Klibbalsplanta 3 år, liten klump</t>
  </si>
  <si>
    <t>Klibbalsplanta 3 år, medelstor klump</t>
  </si>
  <si>
    <t>Klibbalsplanta 3 år, stor klump</t>
  </si>
  <si>
    <t>Klibbalsplanta 3 år, barrotad</t>
  </si>
  <si>
    <t>Planta, klibbal, 4 år</t>
  </si>
  <si>
    <t>Klibbalsplanta 4 år, liten klump</t>
  </si>
  <si>
    <t>Klibbalsplanta 4 år, medelstor klump</t>
  </si>
  <si>
    <t>Klibbalsplanta 4 år, stor klump</t>
  </si>
  <si>
    <t>Klibbalsplanta 4 år, barrotad</t>
  </si>
  <si>
    <t>Planta, övrigt lövträd</t>
  </si>
  <si>
    <t>Planta, övrigt lövträd, 1 år</t>
  </si>
  <si>
    <t>Övrigt lövträds planta 1 år, miniklump</t>
  </si>
  <si>
    <t>Övrigt lövträds planta 1 år, liten klump</t>
  </si>
  <si>
    <t>Övrigt lövträds planta 1 år, medelstor klump</t>
  </si>
  <si>
    <t>Övrigt lövträds planta 1 år, stor klump</t>
  </si>
  <si>
    <t>Övrigt lövträds planta 1 år, barrotad</t>
  </si>
  <si>
    <t>Planta, övrigt lövträd, 2 år</t>
  </si>
  <si>
    <t>Övrigt lövträds planta 2 år, liten klump</t>
  </si>
  <si>
    <t>Övrigt lövträds planta 2 år, medelstor klump</t>
  </si>
  <si>
    <t>Övrigt lövträds planta 2 år, stor klump</t>
  </si>
  <si>
    <t>Övrigt lövträds planta 2 år, barrotad</t>
  </si>
  <si>
    <t>Planta, övrigt lövträd, 3 år</t>
  </si>
  <si>
    <t>Övrigt lövträds planta 3 år, liten klump</t>
  </si>
  <si>
    <t>Övrigt lövträds planta 3 år, medelstor klump</t>
  </si>
  <si>
    <t>Övrigt lövträds planta 3 år, stor klump</t>
  </si>
  <si>
    <t>Övrigt lövträds planta 3 år, barrotad</t>
  </si>
  <si>
    <t>Planta, övrigt lövträd, 4 år</t>
  </si>
  <si>
    <t>Övrigt lövträds planta 4 år, liten klump</t>
  </si>
  <si>
    <t>Övrigt lövträds planta 4 år, medelstor klump</t>
  </si>
  <si>
    <t>Övrigt lövträds planta 4 år, stor klump</t>
  </si>
  <si>
    <t>Övrigt lövträds planta 4 år, barrotad</t>
  </si>
  <si>
    <t>Planta, masurbjörk</t>
  </si>
  <si>
    <t>Planta, masurbjörk, 1 år</t>
  </si>
  <si>
    <t>Masurbjörk 1 år, miniklump</t>
  </si>
  <si>
    <t>Masurbjörk 1 år, liten klump</t>
  </si>
  <si>
    <t>Masurbjörk 1 år, medelstor klump</t>
  </si>
  <si>
    <t>Masurbjörk 1 år, stor klump</t>
  </si>
  <si>
    <t>Masurbjörk 1 år, barrotad</t>
  </si>
  <si>
    <t>Planta, masurbjörk, 2 år</t>
  </si>
  <si>
    <t>Masurbjörk 2 år, miniklump</t>
  </si>
  <si>
    <t>Masurbjörk 2 år, liten klump</t>
  </si>
  <si>
    <t>Masurbjörk 2 år, medelstor klump</t>
  </si>
  <si>
    <t>Masurbjörk 2 år, stor klump</t>
  </si>
  <si>
    <t>Masurbjörk 2 år, barrotad</t>
  </si>
  <si>
    <t>Planta, masurbjörk, 3 år</t>
  </si>
  <si>
    <t>Masurbjörk 3 år, miniklump</t>
  </si>
  <si>
    <t>Masurbjörk 3 år, liten klump</t>
  </si>
  <si>
    <t>Masurbjörk 3 år, medelstor klump</t>
  </si>
  <si>
    <t>Masurbjörk 3 år, stor klump</t>
  </si>
  <si>
    <t>Masurbjörk 3 år, barrotad</t>
  </si>
  <si>
    <t>Planta, masurbjörk, 4 år</t>
  </si>
  <si>
    <t>Masurbjörk 4 år, miniklump</t>
  </si>
  <si>
    <t>Masurbjörk 4 år, liten klump</t>
  </si>
  <si>
    <t>Masurbjörk 4 år, medelstor klump</t>
  </si>
  <si>
    <t>Masurbjörk 4 år, stor klump</t>
  </si>
  <si>
    <t>Masurbjörk 4 år, barrotad</t>
  </si>
  <si>
    <t>Planta, asp</t>
  </si>
  <si>
    <t>Taimi, haapa, 1-v</t>
  </si>
  <si>
    <t>Planta, asp, 1 år</t>
  </si>
  <si>
    <t>haapa 1-v minipaakku</t>
  </si>
  <si>
    <t>Asp 1 år, miniklump</t>
  </si>
  <si>
    <t>haapa 1-v pikkupaakku</t>
  </si>
  <si>
    <t>Asp 1 år, liten klump</t>
  </si>
  <si>
    <t>haapa 1-v keskipaakku</t>
  </si>
  <si>
    <t>Asp 1 år, medelstor klump</t>
  </si>
  <si>
    <t>haapa 1-v isopaakku</t>
  </si>
  <si>
    <t>Asp 1 år, stor klump</t>
  </si>
  <si>
    <t>haapa 1-v avojuurinen</t>
  </si>
  <si>
    <t>Asp 1 år, barrotad</t>
  </si>
  <si>
    <t>Taimi, haapa, 2-v</t>
  </si>
  <si>
    <t>Planta, asp, 2 år</t>
  </si>
  <si>
    <t>haapa 2-v minipaakku</t>
  </si>
  <si>
    <t>Asp 2 år, miniklump</t>
  </si>
  <si>
    <t>haapa 2-v pikkupaakku</t>
  </si>
  <si>
    <t>Asp 2 år, liten klump</t>
  </si>
  <si>
    <t>haapa 2-v keskipaakku</t>
  </si>
  <si>
    <t>Asp 2 år, medelstor klump</t>
  </si>
  <si>
    <t>haapa 2-v isopaakku</t>
  </si>
  <si>
    <t>Asp 2 år, stor klump</t>
  </si>
  <si>
    <t>Asp 2 år, barrotad</t>
  </si>
  <si>
    <t>Taimi, haapa, 3-v</t>
  </si>
  <si>
    <t>Planta, asp, 3 år</t>
  </si>
  <si>
    <t>Asp 3 år, miniklump</t>
  </si>
  <si>
    <t>Asp 3 år, liten klump</t>
  </si>
  <si>
    <t>Asp 3 år, medelstor klump</t>
  </si>
  <si>
    <t>Asp 3 år, stor klump</t>
  </si>
  <si>
    <t>Asp 3 år, barrotad</t>
  </si>
  <si>
    <t>Planta, asp, 4 år</t>
  </si>
  <si>
    <t>Asp 4 år, miniklump</t>
  </si>
  <si>
    <t>Asp 4 år, liten klump</t>
  </si>
  <si>
    <t>Asp 4 år, medelstor klump</t>
  </si>
  <si>
    <t>Asp 4 år, stor klump</t>
  </si>
  <si>
    <t>Asp 4 år, barrotad</t>
  </si>
  <si>
    <t>Frö</t>
  </si>
  <si>
    <t>Frö, barrträd</t>
  </si>
  <si>
    <t>Frö, tall</t>
  </si>
  <si>
    <t>Frö, ta</t>
  </si>
  <si>
    <t>Frö, ta, fröplantage1</t>
  </si>
  <si>
    <t>Frö, ta, fröplantage2</t>
  </si>
  <si>
    <t>Frö, ta, beståndsfrö</t>
  </si>
  <si>
    <t>Frö, gran</t>
  </si>
  <si>
    <t>Frö, gr</t>
  </si>
  <si>
    <t>Frö, gr, fröplantage</t>
  </si>
  <si>
    <t>Frö, gr, beståndsfrö</t>
  </si>
  <si>
    <t>Frö, lärkträd</t>
  </si>
  <si>
    <t>Frö, lätr</t>
  </si>
  <si>
    <t>Frö, lätr, fröplantage</t>
  </si>
  <si>
    <t>Frö, lätr, beståndsfrö</t>
  </si>
  <si>
    <t>Frö, övrigt barrträd</t>
  </si>
  <si>
    <t>Frö, övrigt barrt</t>
  </si>
  <si>
    <t>Frö, övrigt barrt, fröplantage</t>
  </si>
  <si>
    <t>Frö, övrigt barrt, beståndsfrö</t>
  </si>
  <si>
    <t>Frö, lövträd</t>
  </si>
  <si>
    <t>Frö, björk</t>
  </si>
  <si>
    <t>Frö, bj</t>
  </si>
  <si>
    <t>Frö, bj, fröplantage</t>
  </si>
  <si>
    <t>Frö, bj, beståndsfrö</t>
  </si>
  <si>
    <t>Frö, klibbal</t>
  </si>
  <si>
    <t>Frö, klal</t>
  </si>
  <si>
    <t>Frö, klal, fröplantage</t>
  </si>
  <si>
    <t>Frö, klal, beståndsfrö</t>
  </si>
  <si>
    <t>Frö, övrigt lövträd</t>
  </si>
  <si>
    <t>Frö, övrigt lövt</t>
  </si>
  <si>
    <t>Frö, övrigt lövt, fröplantage</t>
  </si>
  <si>
    <t>Frö, övrigt lövt, beståndsfrö</t>
  </si>
  <si>
    <t>Material för vägbygge och dikning</t>
  </si>
  <si>
    <t>Jordart</t>
  </si>
  <si>
    <t>Gravel</t>
  </si>
  <si>
    <t>Aska</t>
  </si>
  <si>
    <t>Ash</t>
  </si>
  <si>
    <t>Morän</t>
  </si>
  <si>
    <t>Moraine</t>
  </si>
  <si>
    <t>Sprängsten</t>
  </si>
  <si>
    <t>Blasted stone</t>
  </si>
  <si>
    <t>Kross</t>
  </si>
  <si>
    <t>Crushed stone</t>
  </si>
  <si>
    <t>Trummor och rör</t>
  </si>
  <si>
    <t>Vägtrumma, plast</t>
  </si>
  <si>
    <t>Culvert, plastic</t>
  </si>
  <si>
    <t>Vägtrumma, stål</t>
  </si>
  <si>
    <t>Culvert, steel</t>
  </si>
  <si>
    <t>Vägtrumma, betong</t>
  </si>
  <si>
    <t>Culvert, concrete</t>
  </si>
  <si>
    <t>Vägtrumma, icke specificerat material</t>
  </si>
  <si>
    <t>Culvert, unclassified material</t>
  </si>
  <si>
    <t>Rör</t>
  </si>
  <si>
    <t>Spillrör</t>
  </si>
  <si>
    <t>Reducerare ?</t>
  </si>
  <si>
    <t>Filtermaterial</t>
  </si>
  <si>
    <t>Rismatta</t>
  </si>
  <si>
    <t>Kavelbädd</t>
  </si>
  <si>
    <t>Växtskyddsmedel</t>
  </si>
  <si>
    <t>Pergamentsvamp</t>
  </si>
  <si>
    <t>Arbetsskyddsutrustning</t>
  </si>
  <si>
    <t>Arbetsskyddsutrustning icke specificerat</t>
  </si>
  <si>
    <t>Bränslen och smörjmedel</t>
  </si>
  <si>
    <t>Bränslen och smörjmedel icke specificerat</t>
  </si>
  <si>
    <t>Täcken</t>
  </si>
  <si>
    <t>Täckpapper 4m</t>
  </si>
  <si>
    <t>Täckpapper 6m</t>
  </si>
  <si>
    <t>V10.07</t>
  </si>
  <si>
    <t>Skeemapaketti V10.07</t>
  </si>
  <si>
    <t>Schema package V10.07</t>
  </si>
  <si>
    <t>ActionType</t>
  </si>
  <si>
    <t>Lisää/Päivitä</t>
  </si>
  <si>
    <t>Insert/Update</t>
  </si>
  <si>
    <t>Poista</t>
  </si>
  <si>
    <t>Delete</t>
  </si>
  <si>
    <t>PriorityType</t>
  </si>
  <si>
    <t>Matala</t>
  </si>
  <si>
    <t>Låg</t>
  </si>
  <si>
    <t>Low</t>
  </si>
  <si>
    <t>Normaali (oletus)</t>
  </si>
  <si>
    <t>Normal (standard)</t>
  </si>
  <si>
    <t>Normal (default)</t>
  </si>
  <si>
    <t>Korkea</t>
  </si>
  <si>
    <t>Hög</t>
  </si>
  <si>
    <t>High</t>
  </si>
  <si>
    <t>seliteLatina</t>
  </si>
  <si>
    <t>Long-tailed duck</t>
  </si>
  <si>
    <t>Clangula hyemalis</t>
  </si>
  <si>
    <t>Common pheasant</t>
  </si>
  <si>
    <t>Phasianus colchicus</t>
  </si>
  <si>
    <t>Common eider</t>
  </si>
  <si>
    <t>Somateria mollissima</t>
  </si>
  <si>
    <t>Eurasian wigeon</t>
  </si>
  <si>
    <t>Anas penelope</t>
  </si>
  <si>
    <t>Grey seal</t>
  </si>
  <si>
    <t>Halichoerus grypus</t>
  </si>
  <si>
    <t>Western polecat</t>
  </si>
  <si>
    <t>Mustela putorius</t>
  </si>
  <si>
    <t>Elk</t>
  </si>
  <si>
    <t>Alces alces</t>
  </si>
  <si>
    <t>Garganey</t>
  </si>
  <si>
    <t>Anas querquedula</t>
  </si>
  <si>
    <t>Goosander</t>
  </si>
  <si>
    <t>Mergus merganser</t>
  </si>
  <si>
    <t>Sika deer</t>
  </si>
  <si>
    <t>Cervus nippon</t>
  </si>
  <si>
    <t>Northern pintail</t>
  </si>
  <si>
    <t>Anas acuta</t>
  </si>
  <si>
    <t>Canada goose</t>
  </si>
  <si>
    <t>Branta canadensis</t>
  </si>
  <si>
    <t>Canadian beaver</t>
  </si>
  <si>
    <t>Castor canadensis</t>
  </si>
  <si>
    <t>Rödräv</t>
  </si>
  <si>
    <t>Red fox</t>
  </si>
  <si>
    <t>Vulpes vulpes</t>
  </si>
  <si>
    <t>Rock ptarmigan</t>
  </si>
  <si>
    <t>Lagopus mutus</t>
  </si>
  <si>
    <t>Common seal</t>
  </si>
  <si>
    <t>Phoca vitulina</t>
  </si>
  <si>
    <t>Fallow deer</t>
  </si>
  <si>
    <t>Dama dama</t>
  </si>
  <si>
    <t>Stoat</t>
  </si>
  <si>
    <t>Mustela erminea</t>
  </si>
  <si>
    <t>Northern shoveler</t>
  </si>
  <si>
    <t>Anas clypeata</t>
  </si>
  <si>
    <t>Eurasian woodcock</t>
  </si>
  <si>
    <t>Scolopax rusticola</t>
  </si>
  <si>
    <t>American mink</t>
  </si>
  <si>
    <t>Neovison vison</t>
  </si>
  <si>
    <t>Greylag goose</t>
  </si>
  <si>
    <t>Anser anser</t>
  </si>
  <si>
    <t>Western capercaillie</t>
  </si>
  <si>
    <t>Tetrao urogallus</t>
  </si>
  <si>
    <t>Bean goose</t>
  </si>
  <si>
    <t>Anser fabalis</t>
  </si>
  <si>
    <t>Arctic hare</t>
  </si>
  <si>
    <t>Lepus timidus</t>
  </si>
  <si>
    <t>Roe deer</t>
  </si>
  <si>
    <t>Capreolus capreolus</t>
  </si>
  <si>
    <t>Mouflon</t>
  </si>
  <si>
    <t>Badger</t>
  </si>
  <si>
    <t>Meles meles</t>
  </si>
  <si>
    <t>Common coot</t>
  </si>
  <si>
    <t>Fulica atra</t>
  </si>
  <si>
    <t>Skogsmård</t>
  </si>
  <si>
    <t>Pine marten</t>
  </si>
  <si>
    <t>Martes martes</t>
  </si>
  <si>
    <t>Red squirrel</t>
  </si>
  <si>
    <t>Sciurus vulgaris</t>
  </si>
  <si>
    <t>Raccoon</t>
  </si>
  <si>
    <t>Procyon lotor</t>
  </si>
  <si>
    <t>Muskrat</t>
  </si>
  <si>
    <t>Ondatra zibethicus</t>
  </si>
  <si>
    <t>Common pochard</t>
  </si>
  <si>
    <t>Aythya ferina</t>
  </si>
  <si>
    <t>Hazel grouse</t>
  </si>
  <si>
    <t>Tetrastes bonasia</t>
  </si>
  <si>
    <t>Willow grouse</t>
  </si>
  <si>
    <t>Lagopus lagopus</t>
  </si>
  <si>
    <t>Brown hare</t>
  </si>
  <si>
    <t>Lepus europaeus</t>
  </si>
  <si>
    <t>Coypu</t>
  </si>
  <si>
    <t>Myocastor coypus</t>
  </si>
  <si>
    <t>Red deer</t>
  </si>
  <si>
    <t>Cervus elaphus</t>
  </si>
  <si>
    <t>Woodpigeon</t>
  </si>
  <si>
    <t>Columba palumbus</t>
  </si>
  <si>
    <t>Raccoon dog</t>
  </si>
  <si>
    <t>Nyctereutes procyonoides</t>
  </si>
  <si>
    <t>Common teal</t>
  </si>
  <si>
    <t>Anas crecca</t>
  </si>
  <si>
    <t>Eurasian black grouse</t>
  </si>
  <si>
    <t>Lyrurus tetrix</t>
  </si>
  <si>
    <t>Common goldeneye</t>
  </si>
  <si>
    <t>Bucephala clangula</t>
  </si>
  <si>
    <t>Red-breasted merganser</t>
  </si>
  <si>
    <t>Mergus serrator</t>
  </si>
  <si>
    <t>Tufted duck</t>
  </si>
  <si>
    <t>Aythya fuligula</t>
  </si>
  <si>
    <t>White-tailed deer</t>
  </si>
  <si>
    <t>Odocoileus virginianus</t>
  </si>
  <si>
    <t>Rabbit</t>
  </si>
  <si>
    <t>Oryctolagus cuniculus</t>
  </si>
  <si>
    <t>Wild boar</t>
  </si>
  <si>
    <t>Sus scrofa</t>
  </si>
  <si>
    <t>Sicista betulina</t>
  </si>
  <si>
    <t>Natrix natrix</t>
  </si>
  <si>
    <t>Anguis fragilis</t>
  </si>
  <si>
    <t>Triturus vulgaris</t>
  </si>
  <si>
    <t>Åkergroda</t>
  </si>
  <si>
    <t>Rana arvalis</t>
  </si>
  <si>
    <t>Wolverine</t>
  </si>
  <si>
    <t>Gulo gulo</t>
  </si>
  <si>
    <t>Alopex lagopus</t>
  </si>
  <si>
    <t>Saimensäl</t>
  </si>
  <si>
    <t>Phoca hispida saimensis</t>
  </si>
  <si>
    <t>Wolf</t>
  </si>
  <si>
    <t>Canis lupus</t>
  </si>
  <si>
    <t>Coronella austriaca</t>
  </si>
  <si>
    <t>Triturus cristatus</t>
  </si>
  <si>
    <t>Scolitantides vicrama</t>
  </si>
  <si>
    <t>Parnassius apollo</t>
  </si>
  <si>
    <t>Lycaena dispar</t>
  </si>
  <si>
    <t>Scolitantides orion</t>
  </si>
  <si>
    <t>Lopinga achine</t>
  </si>
  <si>
    <t>Boloria titania</t>
  </si>
  <si>
    <t>Glaucopsyche arion</t>
  </si>
  <si>
    <t>Cynaeda dentalis</t>
  </si>
  <si>
    <t>Melitaea diamina</t>
  </si>
  <si>
    <t>Ethmia terminella</t>
  </si>
  <si>
    <t>Läderbagge</t>
  </si>
  <si>
    <t>Cossonus cylindricus</t>
  </si>
  <si>
    <t>Cucujus cinnaberinus</t>
  </si>
  <si>
    <t>Agrilus ater</t>
  </si>
  <si>
    <t>Scotodes annulatus</t>
  </si>
  <si>
    <t>Monochamus urussovii</t>
  </si>
  <si>
    <t>Platyrhinus resinosus</t>
  </si>
  <si>
    <t>Meloe proscarabaeus</t>
  </si>
  <si>
    <t>Rhamnusium bicolor</t>
  </si>
  <si>
    <t>Leptura pubescens</t>
  </si>
  <si>
    <t>Rödhalsad skuggbagge</t>
  </si>
  <si>
    <t>Phryganophilus ruficollis</t>
  </si>
  <si>
    <t>Större barkplattbagge</t>
  </si>
  <si>
    <t>Pytho kolwensis</t>
  </si>
  <si>
    <t>Brokig aspmycelbagge</t>
  </si>
  <si>
    <t>Agathidium pulchellum</t>
  </si>
  <si>
    <t>Sericoda bogemannii</t>
  </si>
  <si>
    <t>Eucnemis capucina</t>
  </si>
  <si>
    <t>Neomida haemorrhoidalis</t>
  </si>
  <si>
    <t>Smal skuggbagge</t>
  </si>
  <si>
    <t>Boros schneideri</t>
  </si>
  <si>
    <t>Hololepta plana</t>
  </si>
  <si>
    <t>Paromalus flavicornis</t>
  </si>
  <si>
    <t>Ceruchus chrysomelinus</t>
  </si>
  <si>
    <t>Pseudanostirus globicollis</t>
  </si>
  <si>
    <t>Tragosoma depsarium</t>
  </si>
  <si>
    <t>Agrilus integerrimus</t>
  </si>
  <si>
    <t>Pterostichus quadrifoveolatus</t>
  </si>
  <si>
    <t>Trypophloeus asperatus</t>
  </si>
  <si>
    <t>Bembidion monticola</t>
  </si>
  <si>
    <t>Orthotomicus longicollis</t>
  </si>
  <si>
    <t>Gabrius bescidicus</t>
  </si>
  <si>
    <t>Liodopria serricornis</t>
  </si>
  <si>
    <t>Strangalia attenuata</t>
  </si>
  <si>
    <t>Orsodacne cerasi</t>
  </si>
  <si>
    <t>Dircaea quadriguttata</t>
  </si>
  <si>
    <t>Ditylus laevis</t>
  </si>
  <si>
    <t>Skäckbock</t>
  </si>
  <si>
    <t>Mesosa myops</t>
  </si>
  <si>
    <t>Melandrya barbata</t>
  </si>
  <si>
    <t>Quedius lundbergi</t>
  </si>
  <si>
    <t>Aspbarkgnagare</t>
  </si>
  <si>
    <t>Xyletinus tremulicola</t>
  </si>
  <si>
    <t>Cryptocephalus exiguus</t>
  </si>
  <si>
    <t>Acrotrichis lucidula</t>
  </si>
  <si>
    <t>Lesteva punctata</t>
  </si>
  <si>
    <t>Cyllodes ater</t>
  </si>
  <si>
    <t>Cryptocephalus saliceti</t>
  </si>
  <si>
    <t>Anacaena globulus</t>
  </si>
  <si>
    <t>Acmaeops marginata</t>
  </si>
  <si>
    <t>Epuraea silesiaca</t>
  </si>
  <si>
    <t>Cleopus pulchellus</t>
  </si>
  <si>
    <t>Agrilus sulcicollis</t>
  </si>
  <si>
    <t>Cyanostolus aeneus</t>
  </si>
  <si>
    <t>Acmaeops smaragdula</t>
  </si>
  <si>
    <t>Aspius aspius</t>
  </si>
  <si>
    <t>Cobitis taenia</t>
  </si>
  <si>
    <t>Margaritifera margaritifera</t>
  </si>
  <si>
    <t>Zygaena osterodensis</t>
  </si>
  <si>
    <t>Spetshörnad barkskinnbagge</t>
  </si>
  <si>
    <t>Aradus angularis</t>
  </si>
  <si>
    <t>Högnordisk gräsfjäril</t>
  </si>
  <si>
    <t>Erebia polaris</t>
  </si>
  <si>
    <t>Pityogenes irkutensis</t>
  </si>
  <si>
    <t>Hylesinus crenatus</t>
  </si>
  <si>
    <t>Coniocleonus hollbergi</t>
  </si>
  <si>
    <t>Prionus coriarius</t>
  </si>
  <si>
    <t>Exocentrus lusitanus</t>
  </si>
  <si>
    <t>Trypophloeus alni</t>
  </si>
  <si>
    <t>Stenostola dubia</t>
  </si>
  <si>
    <t>Bledius defensus</t>
  </si>
  <si>
    <t>Leiopus nebulosus</t>
  </si>
  <si>
    <t>Phymatura brevicollis</t>
  </si>
  <si>
    <t>Dicerca furcata</t>
  </si>
  <si>
    <t>Grey partridge</t>
  </si>
  <si>
    <t>Perdix perdix</t>
  </si>
  <si>
    <t>Eurasian beaver</t>
  </si>
  <si>
    <t>Castor fiber</t>
  </si>
  <si>
    <t>Lodjur</t>
  </si>
  <si>
    <t>Lynx</t>
  </si>
  <si>
    <t>Lynx lynx</t>
  </si>
  <si>
    <t>Östersjövikare</t>
  </si>
  <si>
    <t>Baltic ringed seal</t>
  </si>
  <si>
    <t>Pusa hispida botnica</t>
  </si>
  <si>
    <t>Brown bear</t>
  </si>
  <si>
    <t>Ursus arctos</t>
  </si>
  <si>
    <t>Pteromys volans</t>
  </si>
  <si>
    <t>Forest reindeer</t>
  </si>
  <si>
    <t>Rangifer tarandus fennicus</t>
  </si>
  <si>
    <t>Otter</t>
  </si>
  <si>
    <t>Lutra lutra</t>
  </si>
  <si>
    <t>Bembecia ichneumoniformis</t>
  </si>
  <si>
    <t>Parnassius mnemosyne</t>
  </si>
  <si>
    <t>Hesperia comma ssp. catena</t>
  </si>
  <si>
    <t>Euphydryas aurinia</t>
  </si>
  <si>
    <t>Plebeius glandon</t>
  </si>
  <si>
    <t>Boknätfjäril</t>
  </si>
  <si>
    <t>Euphydryas maturna</t>
  </si>
  <si>
    <t>Violett gullvinge</t>
  </si>
  <si>
    <t>Lycaena helle</t>
  </si>
  <si>
    <t>Nordiskt jordfly</t>
  </si>
  <si>
    <t>Xestia borealis</t>
  </si>
  <si>
    <t>Bruntecknat fjällfly</t>
  </si>
  <si>
    <t>Xestia brunneopicta</t>
  </si>
  <si>
    <t>Cardiophorus asellus</t>
  </si>
  <si>
    <t>Latridius brevicollis</t>
  </si>
  <si>
    <t>Mycetochara humeralis</t>
  </si>
  <si>
    <t>Slät tallkapuschongbagge</t>
  </si>
  <si>
    <t>Stephanopachys linearis</t>
  </si>
  <si>
    <t>Dicerca moesta</t>
  </si>
  <si>
    <t>Dryophthorus corticalis</t>
  </si>
  <si>
    <t>Ampedus praeustus</t>
  </si>
  <si>
    <t>Ampedus cinnabarinus</t>
  </si>
  <si>
    <t>Silvanus unidentatus</t>
  </si>
  <si>
    <t>Leptura nigripes</t>
  </si>
  <si>
    <t>Trixagus atticus</t>
  </si>
  <si>
    <t>Corticeus fraxini</t>
  </si>
  <si>
    <t>Pelecotoma fennica</t>
  </si>
  <si>
    <t>Cryptarcha strigata</t>
  </si>
  <si>
    <t>Zavaljus brunneus</t>
  </si>
  <si>
    <t>Pogonocherus hispidus</t>
  </si>
  <si>
    <t>Ceutorhynchus larvatus</t>
  </si>
  <si>
    <t>Orchesia undulata</t>
  </si>
  <si>
    <t>Gonotropis dorsalis</t>
  </si>
  <si>
    <t>Brandmögelbagge</t>
  </si>
  <si>
    <t>Corticaria planula</t>
  </si>
  <si>
    <t>Carabus convexus</t>
  </si>
  <si>
    <t>Scraptia fuscula</t>
  </si>
  <si>
    <t>Quedius microps</t>
  </si>
  <si>
    <t>Cerylon impressum</t>
  </si>
  <si>
    <t>Thymalus limbatus</t>
  </si>
  <si>
    <t>Protaetia marmorata</t>
  </si>
  <si>
    <t>Pytho abieticola</t>
  </si>
  <si>
    <t>Svart svampkortsvinge</t>
  </si>
  <si>
    <t>Oxyporus mannerheimii</t>
  </si>
  <si>
    <t>Grov tallkapuschongbagge</t>
  </si>
  <si>
    <t>Stephanopachys substriatus</t>
  </si>
  <si>
    <t>Coniocleonus nebulosus</t>
  </si>
  <si>
    <t>Ampedus lepidus</t>
  </si>
  <si>
    <t>Ptinus sexpunctatus</t>
  </si>
  <si>
    <t>Phytobaenus amabilis</t>
  </si>
  <si>
    <t>Ceutorhynchus pallidicornis</t>
  </si>
  <si>
    <t>Platycerus caraboides</t>
  </si>
  <si>
    <t>Hapalarea pygmaea</t>
  </si>
  <si>
    <t>Tetropium aquilonium</t>
  </si>
  <si>
    <t>Acmaeops septentrionis</t>
  </si>
  <si>
    <t>Oplosia fennica</t>
  </si>
  <si>
    <t>Cryptocephalus cruciger</t>
  </si>
  <si>
    <t>Stenocorus meridianus</t>
  </si>
  <si>
    <t>Strophosoma fulvicorne</t>
  </si>
  <si>
    <t>Apion melancholicum</t>
  </si>
  <si>
    <t>Plegaderus caesus</t>
  </si>
  <si>
    <t>Buprestis novemmaculata</t>
  </si>
  <si>
    <t>Leptura maculata</t>
  </si>
  <si>
    <t>Trypophloeus discedens</t>
  </si>
  <si>
    <t>Harpalus nigritarsis</t>
  </si>
  <si>
    <t>Nivellia sanguinosa</t>
  </si>
  <si>
    <t>Ampedus sanguineus</t>
  </si>
  <si>
    <t>Carphacis striatus</t>
  </si>
  <si>
    <t>Harr</t>
  </si>
  <si>
    <t>Thymallus thymallus</t>
  </si>
  <si>
    <t>Flodnejonöga</t>
  </si>
  <si>
    <t>Lampetra fluviatilis</t>
  </si>
  <si>
    <t>Otandad grynsnäcka</t>
  </si>
  <si>
    <t>Vertigo genesii</t>
  </si>
  <si>
    <t>Smalgrynsnäcka</t>
  </si>
  <si>
    <t>Vertigo angustior</t>
  </si>
  <si>
    <t>Kalkkärrsgrynsnäcka</t>
  </si>
  <si>
    <t>Vertigo geyeri</t>
  </si>
  <si>
    <t>Unio crassus</t>
  </si>
  <si>
    <t>Botrychium virginianum</t>
  </si>
  <si>
    <t>Botrychium simplex</t>
  </si>
  <si>
    <t>Brunbräcken</t>
  </si>
  <si>
    <t>Asplenium adulterinum</t>
  </si>
  <si>
    <t>Asplenium ruta-muraria</t>
  </si>
  <si>
    <t>Najas tenuissima</t>
  </si>
  <si>
    <t>Leersia oryzoides</t>
  </si>
  <si>
    <t>Carlina biebersteinii</t>
  </si>
  <si>
    <t>Anthyllis vulneraria ssp. polyphylla</t>
  </si>
  <si>
    <t xml:space="preserve">Agrimonia pilosa </t>
  </si>
  <si>
    <t>Pimpinella major</t>
  </si>
  <si>
    <t>Thalictrum lucidum</t>
  </si>
  <si>
    <t>Erica tetralix</t>
  </si>
  <si>
    <t>Ononis arvensis</t>
  </si>
  <si>
    <t>Gentianella campestris</t>
  </si>
  <si>
    <t>Androsace septentrionalis</t>
  </si>
  <si>
    <t>Carex vulpina</t>
  </si>
  <si>
    <t>Liparis loeselii</t>
  </si>
  <si>
    <t>Ophrys insectifera</t>
  </si>
  <si>
    <t>Kobresia simpliciuscula</t>
  </si>
  <si>
    <t>Trisetum subalpestre</t>
  </si>
  <si>
    <t>Armeria maritima</t>
  </si>
  <si>
    <t>Bromus benekenii</t>
  </si>
  <si>
    <t>Cardamine impatiens</t>
  </si>
  <si>
    <t>Festuca gigantea</t>
  </si>
  <si>
    <t>Thalictrum aquilegiifolium</t>
  </si>
  <si>
    <t xml:space="preserve">Viola uliginosa </t>
  </si>
  <si>
    <t>Stellaria crassifolia var. minor (S. crassifolia var. brevifolia)</t>
  </si>
  <si>
    <t>Cardamine flexuosa</t>
  </si>
  <si>
    <t xml:space="preserve">Viola collina </t>
  </si>
  <si>
    <t>Najas flexilis</t>
  </si>
  <si>
    <t>Galium saxatile</t>
  </si>
  <si>
    <t>Crepis tectorum ssp. nigres-cens</t>
  </si>
  <si>
    <t>Carex hartmanii</t>
  </si>
  <si>
    <t>Potentilla tabernaemontani (P. neumanniana)</t>
  </si>
  <si>
    <t>Silene involucrata (S. furcata)</t>
  </si>
  <si>
    <t>Arctophila fulva</t>
  </si>
  <si>
    <t>Vicia cassubica</t>
  </si>
  <si>
    <t>Cephalanthera rubra</t>
  </si>
  <si>
    <t>Cardamine parviflora</t>
  </si>
  <si>
    <t>Puccinellia phryganodes</t>
  </si>
  <si>
    <t>Potentilla neumanniana (P. subarenaria)</t>
  </si>
  <si>
    <t>Lonicera caerulea</t>
  </si>
  <si>
    <t>Sium latifolium</t>
  </si>
  <si>
    <t>Malaxis monophyllos</t>
  </si>
  <si>
    <t>Cladium mariscus</t>
  </si>
  <si>
    <t>Salix pyrolifolia</t>
  </si>
  <si>
    <t>Epilobium obscurum</t>
  </si>
  <si>
    <t>Epilobium laestadii</t>
  </si>
  <si>
    <t>Melica ciliata</t>
  </si>
  <si>
    <t>Veratrum album</t>
  </si>
  <si>
    <t>Crepis praemorsa</t>
  </si>
  <si>
    <t>Hypericum montanum</t>
  </si>
  <si>
    <t>Asperula tinctoria</t>
  </si>
  <si>
    <t>Gymnadenia conopsea var. conopsea</t>
  </si>
  <si>
    <t>Anomodon rugelii</t>
  </si>
  <si>
    <t>Zygodon conoideus</t>
  </si>
  <si>
    <t>Neckera pennata</t>
  </si>
  <si>
    <t xml:space="preserve">Cephalozia macounii </t>
  </si>
  <si>
    <t>Eurhynchium striatum</t>
  </si>
  <si>
    <t xml:space="preserve">Seligeria brevifolia </t>
  </si>
  <si>
    <t>Scapania apiculata</t>
  </si>
  <si>
    <t>Calypogeia suecica</t>
  </si>
  <si>
    <t>Stamkvastmossa</t>
  </si>
  <si>
    <t>Dicranum viride</t>
  </si>
  <si>
    <t>Rhabdoweisia crispata</t>
  </si>
  <si>
    <t>Coscinodon cribrosus</t>
  </si>
  <si>
    <t>Harpanthus scutatus</t>
  </si>
  <si>
    <t>Buxbaumia viridis</t>
  </si>
  <si>
    <t>Taigakrokmossa</t>
  </si>
  <si>
    <t xml:space="preserve">Hamatocaulis lapponicus </t>
  </si>
  <si>
    <t>Sphagnum molle</t>
  </si>
  <si>
    <t>Splachnum melanocaulon</t>
  </si>
  <si>
    <t>Plagiothecium platyphyllum</t>
  </si>
  <si>
    <t>Nowellia curvifolia</t>
  </si>
  <si>
    <t>Sphagnum affine</t>
  </si>
  <si>
    <t>Zygodon viridissimus</t>
  </si>
  <si>
    <t>Porella cordaeana</t>
  </si>
  <si>
    <t>Hamatocaulis vernicosus</t>
  </si>
  <si>
    <t>Herzogiella turfacea</t>
  </si>
  <si>
    <t>Antrodia mellita</t>
  </si>
  <si>
    <t xml:space="preserve">Phlebia centrifuga </t>
  </si>
  <si>
    <t>Antrodia pulvinascens</t>
  </si>
  <si>
    <t>Phlebia lindtneri</t>
  </si>
  <si>
    <t xml:space="preserve">Amylocorticium subsulphureum </t>
  </si>
  <si>
    <t>Amaurodon cyaneus</t>
  </si>
  <si>
    <t>Cinereomyces lenis</t>
  </si>
  <si>
    <t>Piloporia sajanensis</t>
  </si>
  <si>
    <t>Lindtneria chordulata</t>
  </si>
  <si>
    <t>Anomoloma myceliosum</t>
  </si>
  <si>
    <t>Antrodiella americana</t>
  </si>
  <si>
    <t>Bryoria nadvornikiana</t>
  </si>
  <si>
    <t>Collema subnigrescens</t>
  </si>
  <si>
    <t>Chaenotheca cinerea</t>
  </si>
  <si>
    <t>Sclerophora coniophaea</t>
  </si>
  <si>
    <t>Caloplaca lucifuga</t>
  </si>
  <si>
    <t xml:space="preserve">Nephroma helveticum </t>
  </si>
  <si>
    <t>Usnea glabrata</t>
  </si>
  <si>
    <t>Schlerophora peronella</t>
  </si>
  <si>
    <t>Collema nigrescens</t>
  </si>
  <si>
    <t>Nephroma laevigatum</t>
  </si>
  <si>
    <t xml:space="preserve">Acrocordia cavata </t>
  </si>
  <si>
    <t>Collema curtisporum</t>
  </si>
  <si>
    <t>Menegazzia terebrata</t>
  </si>
  <si>
    <t>Bryoria bicolor</t>
  </si>
  <si>
    <t>Heterodermia speciosa</t>
  </si>
  <si>
    <t>Calicium quercinum</t>
  </si>
  <si>
    <t>Chaenotheca gracilenta</t>
  </si>
  <si>
    <t>Peltigera retifoveata</t>
  </si>
  <si>
    <t>Bryoria smithii</t>
  </si>
  <si>
    <t xml:space="preserve">Clavicorona cristata </t>
  </si>
  <si>
    <t>Radulodon erikssonii</t>
  </si>
  <si>
    <t>Polyporus pseudobetulinus</t>
  </si>
  <si>
    <t>Funalia trogii</t>
  </si>
  <si>
    <t>Gloiodon strigosus</t>
  </si>
  <si>
    <t>Antrodia crassa</t>
  </si>
  <si>
    <t>Antrodiella canadensis</t>
  </si>
  <si>
    <t>Punctularia strigosozonata</t>
  </si>
  <si>
    <t>Polyporus badius</t>
  </si>
  <si>
    <t>Perenniporia tenuis</t>
  </si>
  <si>
    <t>Inonotopsis subiculosa</t>
  </si>
  <si>
    <t>Diplomitoporus crustulinus</t>
  </si>
  <si>
    <t>Xylobolus frustulatus</t>
  </si>
  <si>
    <t>Inonotus hispidus</t>
  </si>
  <si>
    <t>Onnia triquetra</t>
  </si>
  <si>
    <t>Boletopsis leucomelaena</t>
  </si>
  <si>
    <t>Hydnellum mirabile</t>
  </si>
  <si>
    <t>Haploporus odorus</t>
  </si>
  <si>
    <t>Ceraceomyces sulphurinus</t>
  </si>
  <si>
    <t>Pycnoporellus alboluteus</t>
  </si>
  <si>
    <t xml:space="preserve">Cotylidia muscigena </t>
  </si>
  <si>
    <t>Antrodiella citrinella</t>
  </si>
  <si>
    <t>Perenniporia medulla-panis</t>
  </si>
  <si>
    <t>Dentipellis fragilis</t>
  </si>
  <si>
    <t>Polyporus umbellatus</t>
  </si>
  <si>
    <t>Corydalis intermedia</t>
  </si>
  <si>
    <t>Eriophorum brachyantherum</t>
  </si>
  <si>
    <t>Polygala vulgaris</t>
  </si>
  <si>
    <t>Polygonatum odoratum</t>
  </si>
  <si>
    <t>Pulsatilla vernalis</t>
  </si>
  <si>
    <t>Platanthera chlorantha</t>
  </si>
  <si>
    <t>Gymnadenia conopsea</t>
  </si>
  <si>
    <t>Carex pulicaris</t>
  </si>
  <si>
    <t>Poa remota</t>
  </si>
  <si>
    <t>Iris pseudacorus</t>
  </si>
  <si>
    <t>Ranunculus lapponicus</t>
  </si>
  <si>
    <t>Epipactis helleborine</t>
  </si>
  <si>
    <t>Impatiens noli-tangere</t>
  </si>
  <si>
    <t>Diplazium sibiricum</t>
  </si>
  <si>
    <t>Melica picta</t>
  </si>
  <si>
    <t>Saxifraga cespitosa</t>
  </si>
  <si>
    <t>Thelypteris palustris</t>
  </si>
  <si>
    <t>Saxifraga nivalis</t>
  </si>
  <si>
    <t>Neottia nidus-avis</t>
  </si>
  <si>
    <t>Drosera intermedia</t>
  </si>
  <si>
    <t>Botrychium boreale</t>
  </si>
  <si>
    <t>Dianthus superbus</t>
  </si>
  <si>
    <t>Helianthemum nummularium</t>
  </si>
  <si>
    <t>Rhynchospora fusca</t>
  </si>
  <si>
    <t>Carex appropinquata</t>
  </si>
  <si>
    <t>Listera ovata</t>
  </si>
  <si>
    <t>Crataegus rhipidophylla (C. curvisepala)</t>
  </si>
  <si>
    <t>Lathraea squamaria</t>
  </si>
  <si>
    <t>Hammarbya paludosa</t>
  </si>
  <si>
    <t>Woodsia alpina</t>
  </si>
  <si>
    <t>Galium odoratum</t>
  </si>
  <si>
    <t>Crataegus monogyna</t>
  </si>
  <si>
    <t>Platanthera bifolia</t>
  </si>
  <si>
    <t>Anemone nemorosa</t>
  </si>
  <si>
    <t>Carex laxa</t>
  </si>
  <si>
    <t>Amylocystis lapponica</t>
  </si>
  <si>
    <t>Diphasiastrum tristachyum</t>
  </si>
  <si>
    <t>Botrychium matricariifolium</t>
  </si>
  <si>
    <t>Botrychium lanceolatum</t>
  </si>
  <si>
    <t>Dryopteris fragrans</t>
  </si>
  <si>
    <t>Asplenium trichomanes ssp. quadrivalens</t>
  </si>
  <si>
    <t>Finndraba</t>
  </si>
  <si>
    <t>Draba cinerea</t>
  </si>
  <si>
    <t>Ävjepilört</t>
  </si>
  <si>
    <t>Persicaria foliosa (Polygonum foliosum)</t>
  </si>
  <si>
    <t>Silene wahlbergella</t>
  </si>
  <si>
    <t>Potentilla nivea</t>
  </si>
  <si>
    <t>Potentilla chamis-sonis</t>
  </si>
  <si>
    <t>Dactylorhiza sambucina</t>
  </si>
  <si>
    <t>Polystichum lonchitis</t>
  </si>
  <si>
    <t>Polarnarv</t>
  </si>
  <si>
    <t>Arenaria pseudofrigida</t>
  </si>
  <si>
    <t>Veronica fruticans</t>
  </si>
  <si>
    <t>Anemone trifolia</t>
  </si>
  <si>
    <t>Cinna latifolia</t>
  </si>
  <si>
    <t>Dianthus arenarius ssp. borussicus</t>
  </si>
  <si>
    <t>Campanula cervicaria</t>
  </si>
  <si>
    <t>Agrostis clavata</t>
  </si>
  <si>
    <t>Gentianella amarella</t>
  </si>
  <si>
    <t>Carex hostiana</t>
  </si>
  <si>
    <t>Dactylorhiza traunsteineri</t>
  </si>
  <si>
    <t>Monotropa hypopitys ssp. hypophegea</t>
  </si>
  <si>
    <t>Saxifraga adscendens</t>
  </si>
  <si>
    <t>Lappula deflexa</t>
  </si>
  <si>
    <t>Gypsophila fastigiata</t>
  </si>
  <si>
    <t>Allium ursinum</t>
  </si>
  <si>
    <t>Thalictrum minus ssp.kemense</t>
  </si>
  <si>
    <t xml:space="preserve">Carex lepidocarpa ssp. jemtlandica </t>
  </si>
  <si>
    <t>Ulmus laevis</t>
  </si>
  <si>
    <t>Moehringia laterifolia</t>
  </si>
  <si>
    <t>Arctagrostis latifolia</t>
  </si>
  <si>
    <t xml:space="preserve">Dactylorhiza lapponica)  </t>
  </si>
  <si>
    <t xml:space="preserve">Arctium nemorosum </t>
  </si>
  <si>
    <t>Saxifraga hirculus</t>
  </si>
  <si>
    <t xml:space="preserve">Carex heleonastes </t>
  </si>
  <si>
    <t>Carex paniculata</t>
  </si>
  <si>
    <t>Carlina vulgaris</t>
  </si>
  <si>
    <t xml:space="preserve">Epipogium aphyllum </t>
  </si>
  <si>
    <t>Malus sylvestris</t>
  </si>
  <si>
    <t>Calypso bulbosa</t>
  </si>
  <si>
    <t>Hippuris tetraphylla</t>
  </si>
  <si>
    <t>Melampyrum arvense</t>
  </si>
  <si>
    <t>Viola persicifolia</t>
  </si>
  <si>
    <t>Primula nutans</t>
  </si>
  <si>
    <t>Schoenus ferrugineus</t>
  </si>
  <si>
    <t xml:space="preserve">Sorbus intermedia </t>
  </si>
  <si>
    <t>Clematis alpina ssp. sibirica (C. alpina)</t>
  </si>
  <si>
    <t>Samolus valerandi</t>
  </si>
  <si>
    <t>Epipactis palustris</t>
  </si>
  <si>
    <t>Asarum europaeum</t>
  </si>
  <si>
    <t>Cypripedium calceolus</t>
  </si>
  <si>
    <t>Epipactis atrorubens</t>
  </si>
  <si>
    <t>Alisma wahlenbergii</t>
  </si>
  <si>
    <t>Pseudorchis albida</t>
  </si>
  <si>
    <t>Catabrosa aquatica</t>
  </si>
  <si>
    <t>Carex atherodes</t>
  </si>
  <si>
    <t>Ulmus glabra</t>
  </si>
  <si>
    <t>Orthotrichum gymnostomum</t>
  </si>
  <si>
    <t>Anastrophyllum michauxii</t>
  </si>
  <si>
    <t>Orthotrichum stramineum</t>
  </si>
  <si>
    <t>Trichocolea tomentella</t>
  </si>
  <si>
    <t>Östlig praktmossa</t>
  </si>
  <si>
    <t>Plagiomnium drummondii</t>
  </si>
  <si>
    <t>Långskaftad svanmossa</t>
  </si>
  <si>
    <t>Meesia longiseta</t>
  </si>
  <si>
    <t>Nordisk klipptuss</t>
  </si>
  <si>
    <t>Cynodontium suecicum</t>
  </si>
  <si>
    <t>Philonotis calcarea</t>
  </si>
  <si>
    <t>Rhodobryum ontariense</t>
  </si>
  <si>
    <t>Jamesoniella autumnalis</t>
  </si>
  <si>
    <t>Jungermannia leiantha</t>
  </si>
  <si>
    <t>Lophozia grandiretis</t>
  </si>
  <si>
    <t>Amblyodon dealbatus</t>
  </si>
  <si>
    <t>Scapania nemorea</t>
  </si>
  <si>
    <t>Amblystegium radicale</t>
  </si>
  <si>
    <t>Seligeria subimmersa</t>
  </si>
  <si>
    <t>Cryptothallus mirabilis</t>
  </si>
  <si>
    <t>Lophozia ascendens</t>
  </si>
  <si>
    <t>Marsupella sphacelata</t>
  </si>
  <si>
    <t>Pseudoleskeella papillosa</t>
  </si>
  <si>
    <t>Campyliadelphus elodes</t>
  </si>
  <si>
    <t>Seligeria donniana</t>
  </si>
  <si>
    <t>Myrinia pulvinata</t>
  </si>
  <si>
    <t>Oxystegus tenuirostris</t>
  </si>
  <si>
    <t>Marsupella sparsifolia</t>
  </si>
  <si>
    <t>Cyphelium karelicum</t>
  </si>
  <si>
    <t>Rinodina colobina</t>
  </si>
  <si>
    <t>Stictis populorum</t>
  </si>
  <si>
    <t>Leptogium subtile</t>
  </si>
  <si>
    <t>Pertusaria hemisphaerica</t>
  </si>
  <si>
    <t>Lobaria scrobiculata</t>
  </si>
  <si>
    <t xml:space="preserve">Ramalina obtusata </t>
  </si>
  <si>
    <t>Calicium adpersum</t>
  </si>
  <si>
    <t xml:space="preserve">Pertusaria flavida </t>
  </si>
  <si>
    <t>Ramalina thrausta</t>
  </si>
  <si>
    <t>Phlyctis agelaea</t>
  </si>
  <si>
    <t>Gyalecta ulmi</t>
  </si>
  <si>
    <t>Parmelina tiliacea</t>
  </si>
  <si>
    <t>Cetrelia olivetorum</t>
  </si>
  <si>
    <t>Leptogium cyanescens</t>
  </si>
  <si>
    <t>Evernia divaricata</t>
  </si>
  <si>
    <t>Pertusaria pertusa</t>
  </si>
  <si>
    <t xml:space="preserve">Pyrrhospora quernea </t>
  </si>
  <si>
    <t>Caloplaca suspiciosa</t>
  </si>
  <si>
    <t>Usnea wasmuthii</t>
  </si>
  <si>
    <t>Cladonia parasitica</t>
  </si>
  <si>
    <t xml:space="preserve">Chaenotheca stemonea </t>
  </si>
  <si>
    <t>Parmeliella triptophylla</t>
  </si>
  <si>
    <t>Sarcosagium campestre</t>
  </si>
  <si>
    <t>Bacidia rubella</t>
  </si>
  <si>
    <t>Pyrrhospora cinnabarina</t>
  </si>
  <si>
    <t>Arthonia incarnata</t>
  </si>
  <si>
    <t>Arthonia ruana</t>
  </si>
  <si>
    <t>Cliostomum corrugatum</t>
  </si>
  <si>
    <t xml:space="preserve">Peltigera collina </t>
  </si>
  <si>
    <t>Chaenotheca chlorella</t>
  </si>
  <si>
    <t>Platyhypnidium riparioides</t>
  </si>
  <si>
    <t>Brachythecium tommasinii</t>
  </si>
  <si>
    <t>Riccardia multifida</t>
  </si>
  <si>
    <t>Tayloria tenuis</t>
  </si>
  <si>
    <t>Ctenidium molluscum</t>
  </si>
  <si>
    <t>Scapania calcicola</t>
  </si>
  <si>
    <t>Neckera besseri</t>
  </si>
  <si>
    <t>Pseudoscleropodium purum</t>
  </si>
  <si>
    <t>Sphagnum inundatum</t>
  </si>
  <si>
    <t>Diphyscium foliosum</t>
  </si>
  <si>
    <t>Riccardia palmata</t>
  </si>
  <si>
    <t>Bazzania tricrenata</t>
  </si>
  <si>
    <t>Palustriella decipiens</t>
  </si>
  <si>
    <t>Tritomaria exsectiformis</t>
  </si>
  <si>
    <t>Dicranella humilis</t>
  </si>
  <si>
    <t>Palustriella falcata</t>
  </si>
  <si>
    <t>Sciuro-hypnum latifolium</t>
  </si>
  <si>
    <t>Fontinalis dichelymoides</t>
  </si>
  <si>
    <t>Fissidens fontanus</t>
  </si>
  <si>
    <t>Gelatoporia subvermispora</t>
  </si>
  <si>
    <t xml:space="preserve">Hyphoderma mutatum     </t>
  </si>
  <si>
    <t>Skeletocutis odora</t>
  </si>
  <si>
    <t>Skeletocutis chrysella</t>
  </si>
  <si>
    <t>Trichaptum laricinum</t>
  </si>
  <si>
    <t>Gloeophyllum protractum</t>
  </si>
  <si>
    <t>Erastia salmonicolor</t>
  </si>
  <si>
    <t>Odonticium romellii</t>
  </si>
  <si>
    <t>Antrodia ramentacea</t>
  </si>
  <si>
    <t>Fomitopsis rosea</t>
  </si>
  <si>
    <t>Dichomitus squalens</t>
  </si>
  <si>
    <t>Ramaria fennica</t>
  </si>
  <si>
    <t>Physisporinus rivulosus</t>
  </si>
  <si>
    <t>Phellinus ferruginosus</t>
  </si>
  <si>
    <t>Onnia tomentosa</t>
  </si>
  <si>
    <t>Fistulina hepatica</t>
  </si>
  <si>
    <t>Inonotus dryophilus</t>
  </si>
  <si>
    <t xml:space="preserve">Ramaricium alboochraceum </t>
  </si>
  <si>
    <t>Phlebia diffissa</t>
  </si>
  <si>
    <t>Trichaptum pargamenum</t>
  </si>
  <si>
    <t>Perenniporia subacida</t>
  </si>
  <si>
    <t>Cystostereum murraii</t>
  </si>
  <si>
    <t>Anomoporia bombycina</t>
  </si>
  <si>
    <t>Physodontia lundellii</t>
  </si>
  <si>
    <t>Laurilia sulcata</t>
  </si>
  <si>
    <t>Skeletocutis jelicii</t>
  </si>
  <si>
    <t>Scytinostroma galactinum</t>
  </si>
  <si>
    <t>Crustoderma dryinum</t>
  </si>
  <si>
    <t xml:space="preserve">Peniophorella guttulifera </t>
  </si>
  <si>
    <t>Steccherinum collabens</t>
  </si>
  <si>
    <t xml:space="preserve">Dichomitus campestris </t>
  </si>
  <si>
    <t xml:space="preserve">Gomphus clavatus </t>
  </si>
  <si>
    <t>Antrodia albobrunnea</t>
  </si>
  <si>
    <t>Amylocorticium subincarnatum</t>
  </si>
  <si>
    <t>Phlebia firma</t>
  </si>
  <si>
    <t>Peniophora septentrionalis</t>
  </si>
  <si>
    <t xml:space="preserve">Phellinus robustus </t>
  </si>
  <si>
    <t>Skeletocutis stellae</t>
  </si>
  <si>
    <t>Säästöpuu</t>
  </si>
  <si>
    <t>Lentoreitti</t>
  </si>
  <si>
    <t>Flygrutt</t>
  </si>
  <si>
    <t>Flight route</t>
  </si>
  <si>
    <t>Suppilo</t>
  </si>
  <si>
    <t>Tratt</t>
  </si>
  <si>
    <t>Funnel</t>
  </si>
  <si>
    <t>Aarnikarakka</t>
  </si>
  <si>
    <t xml:space="preserve">Fibricium lapponicum </t>
  </si>
  <si>
    <t>Aarniotaraspikka</t>
  </si>
  <si>
    <t xml:space="preserve">Hyphodontia curvispora </t>
  </si>
  <si>
    <t>Aihkinahka</t>
  </si>
  <si>
    <t>Crustoderma corneum</t>
  </si>
  <si>
    <t>Allikkosalakka</t>
  </si>
  <si>
    <t>Leucaspius delineatus</t>
  </si>
  <si>
    <t>Arnikki</t>
  </si>
  <si>
    <t>Arnica angustifolia</t>
  </si>
  <si>
    <t>Baltiantoukokämmekkä (leveälehtikämmekkä)</t>
  </si>
  <si>
    <t>Dactylorhiza majalis</t>
  </si>
  <si>
    <t>Elaska</t>
  </si>
  <si>
    <t>Lumpenus lampetraeformis</t>
  </si>
  <si>
    <t>Erakkokääpä</t>
  </si>
  <si>
    <t>Antrodia infirma</t>
  </si>
  <si>
    <t>Etelänkynsisammal</t>
  </si>
  <si>
    <t>Dicranum tauricum</t>
  </si>
  <si>
    <t>Etelänlepakko</t>
  </si>
  <si>
    <t>Sydfladdermus</t>
  </si>
  <si>
    <t>Eptesicus serotinus</t>
  </si>
  <si>
    <t>Haapatyllikkä</t>
  </si>
  <si>
    <t xml:space="preserve">Conferticium ravum   </t>
  </si>
  <si>
    <t>Haavanlimijäkälä</t>
  </si>
  <si>
    <t>Fuscopannaria confusa</t>
  </si>
  <si>
    <t>Hakasuikerosammal</t>
  </si>
  <si>
    <t>Brachythecium campestre</t>
  </si>
  <si>
    <t>Halavasepikkä</t>
  </si>
  <si>
    <t>Hylochares cruentatus</t>
  </si>
  <si>
    <t>Hämeenkylmänkukan ja kangasvuokon risteymä</t>
  </si>
  <si>
    <t>Pulsatilla patens x vernalis</t>
  </si>
  <si>
    <t>Hämeenkylmänkukka</t>
  </si>
  <si>
    <t>Pulsatilla patens</t>
  </si>
  <si>
    <t>Hammasrahtusammal</t>
  </si>
  <si>
    <t>Cephaloziella massalongi</t>
  </si>
  <si>
    <t>Harakka</t>
  </si>
  <si>
    <t>Skata</t>
  </si>
  <si>
    <t>Common magpie</t>
  </si>
  <si>
    <t>Pica pica</t>
  </si>
  <si>
    <t>Harapurosammal</t>
  </si>
  <si>
    <t>Späd bäckmossa</t>
  </si>
  <si>
    <t>Hygrohypnum montanum</t>
  </si>
  <si>
    <t>Harmaalokki</t>
  </si>
  <si>
    <t>Gråtrut</t>
  </si>
  <si>
    <t>Herring gull</t>
  </si>
  <si>
    <t>Larus argentatus</t>
  </si>
  <si>
    <t>Harmonnahka</t>
  </si>
  <si>
    <t xml:space="preserve">Crustoderma longicystidiatum </t>
  </si>
  <si>
    <t>Harsomatara</t>
  </si>
  <si>
    <t>Galium schultesii</t>
  </si>
  <si>
    <t>Hentokääpä</t>
  </si>
  <si>
    <t>Postia lateritia</t>
  </si>
  <si>
    <t>Hentokatkero</t>
  </si>
  <si>
    <t>Gentianella tenella</t>
  </si>
  <si>
    <t>Hentoluppo</t>
  </si>
  <si>
    <t>Bryoria tenuis</t>
  </si>
  <si>
    <t>Hietatokko</t>
  </si>
  <si>
    <t>Pomatoschistus minutus</t>
  </si>
  <si>
    <t>Hiuskoukkusammal</t>
  </si>
  <si>
    <t>Hårklomossa</t>
  </si>
  <si>
    <t>Dichelyma capillaceum</t>
  </si>
  <si>
    <t>Hohkasammal</t>
  </si>
  <si>
    <t>Blåmossa</t>
  </si>
  <si>
    <t>Leucobryum glaucum</t>
  </si>
  <si>
    <t>Huopaorakas</t>
  </si>
  <si>
    <t xml:space="preserve">Hydnellum cumulatum </t>
  </si>
  <si>
    <t>Idänkirsikorento</t>
  </si>
  <si>
    <t>Sibirisk vinterflickslända</t>
  </si>
  <si>
    <t>Sympecma paedisca</t>
  </si>
  <si>
    <t>Imeläkurjenherne</t>
  </si>
  <si>
    <t>Astragalus glycyphyllos</t>
  </si>
  <si>
    <t>Imukala</t>
  </si>
  <si>
    <t>Liparis liparis</t>
  </si>
  <si>
    <t>Isokissankäpälä</t>
  </si>
  <si>
    <t>Antennaria villifera (A. lanata)</t>
  </si>
  <si>
    <t>Isokrassi</t>
  </si>
  <si>
    <t>Lepidium latifolium</t>
  </si>
  <si>
    <t>Isolampisukeltaja</t>
  </si>
  <si>
    <t>Bred paljettdykare</t>
  </si>
  <si>
    <t>Graphoderus bilineatus</t>
  </si>
  <si>
    <t>Isolepakko</t>
  </si>
  <si>
    <t>Stor fladdermus</t>
  </si>
  <si>
    <t>Nyctalus noctula</t>
  </si>
  <si>
    <t>Isometsähiiri</t>
  </si>
  <si>
    <t>Större skogsmus</t>
  </si>
  <si>
    <t>Yellow-necked mouse</t>
  </si>
  <si>
    <t>Apodemus flavicollis</t>
  </si>
  <si>
    <t>Iso-otaraspikka</t>
  </si>
  <si>
    <t xml:space="preserve">Hyphodontia pilaecystidiata </t>
  </si>
  <si>
    <t>Isopunakuoriainen</t>
  </si>
  <si>
    <t>Isorotta</t>
  </si>
  <si>
    <t>Brunråtta</t>
  </si>
  <si>
    <t>Brown rat</t>
  </si>
  <si>
    <t>Rattus norvegicus</t>
  </si>
  <si>
    <t>Isosimppu</t>
  </si>
  <si>
    <t>Myoxocephalus scorpius</t>
  </si>
  <si>
    <t>Isotuulenkala</t>
  </si>
  <si>
    <t>Hyperoplus lanceolatus</t>
  </si>
  <si>
    <t>Isoviiksisiippa</t>
  </si>
  <si>
    <t>Brandts fladdermus</t>
  </si>
  <si>
    <t>Myotis brandtii</t>
  </si>
  <si>
    <t>Itupyörösammal</t>
  </si>
  <si>
    <t>Odontoschisma denudatum</t>
  </si>
  <si>
    <t>Jääleinikki</t>
  </si>
  <si>
    <t>Ranunculus glacialis</t>
  </si>
  <si>
    <t>Jalohuovakka</t>
  </si>
  <si>
    <t xml:space="preserve">Hypochnicium vellereum </t>
  </si>
  <si>
    <t>Jalolehtojäkälä</t>
  </si>
  <si>
    <t xml:space="preserve">Bacidia laurocerasi </t>
  </si>
  <si>
    <t>Jättisukeltaja</t>
  </si>
  <si>
    <t>Bred gulbrämad dykare</t>
  </si>
  <si>
    <t>Dytiscus latissimus</t>
  </si>
  <si>
    <t>Jokirapu</t>
  </si>
  <si>
    <t>Flodkräfta</t>
  </si>
  <si>
    <t>Astacus astacus</t>
  </si>
  <si>
    <t>Jouhisammal</t>
  </si>
  <si>
    <t>Dicranodontium denudatum</t>
  </si>
  <si>
    <t>Kääpiöhopeatäplä</t>
  </si>
  <si>
    <t>Dvärgpärlemorfjäril</t>
  </si>
  <si>
    <t>Boloria improba</t>
  </si>
  <si>
    <t>Kääpiölepakko</t>
  </si>
  <si>
    <t>Dvärgfladdermus</t>
  </si>
  <si>
    <t>Pipistrellus pygmaeus</t>
  </si>
  <si>
    <t>Kaarihitusammal</t>
  </si>
  <si>
    <t>Seligeria campylopoda</t>
  </si>
  <si>
    <t>Kaarnakääpä</t>
  </si>
  <si>
    <t xml:space="preserve">Diplomitoporus flavescens </t>
  </si>
  <si>
    <t>Kainuunnurmihärkki</t>
  </si>
  <si>
    <t>Cerastium fontanum ssp. vulgare var. kajanense</t>
  </si>
  <si>
    <t>Kairakääpä</t>
  </si>
  <si>
    <t>Antrodia primaeva</t>
  </si>
  <si>
    <t>Kalkkihuurresammal</t>
  </si>
  <si>
    <t>Palustriella commutata</t>
  </si>
  <si>
    <t>Kalkkijalosammal</t>
  </si>
  <si>
    <t>Pseudocalliergon lycopodioides</t>
  </si>
  <si>
    <t>Kalliokyyhky (kesykyyhky)</t>
  </si>
  <si>
    <t>Klippduva (tamduva)</t>
  </si>
  <si>
    <t>Rock dove</t>
  </si>
  <si>
    <t>Columba livia</t>
  </si>
  <si>
    <t>Kalvashuhmarjakala</t>
  </si>
  <si>
    <t>Sclerophora pallida</t>
  </si>
  <si>
    <t>Kantopihtisammal</t>
  </si>
  <si>
    <t>Cephalozia catenulata</t>
  </si>
  <si>
    <t>Kantoraippasammal</t>
  </si>
  <si>
    <t>Anastrophyllum hellerianum</t>
  </si>
  <si>
    <t>Karstaruskokarve</t>
  </si>
  <si>
    <t>Xanthoparmelia verruculifera</t>
  </si>
  <si>
    <t>Karttakääpä</t>
  </si>
  <si>
    <t>Postia mappa</t>
  </si>
  <si>
    <t>Karvamaksaruoho</t>
  </si>
  <si>
    <t>Sedum villosum</t>
  </si>
  <si>
    <t>Kätköjäkälä</t>
  </si>
  <si>
    <t>Thelotrema lepadinum</t>
  </si>
  <si>
    <t>Kaunopihlaja (teodorinpihlaja)</t>
  </si>
  <si>
    <t>Sorbus teodori</t>
  </si>
  <si>
    <t>Käyrälehtirahkasammal</t>
  </si>
  <si>
    <t>Sphagnum contortum</t>
  </si>
  <si>
    <t>Keltanokijakala</t>
  </si>
  <si>
    <t>Cyphelium tigillare</t>
  </si>
  <si>
    <t>Keltarihmakääpä</t>
  </si>
  <si>
    <t>Anomoloma albolutescens</t>
  </si>
  <si>
    <t>Kenttämyyrä</t>
  </si>
  <si>
    <t>Fältsork</t>
  </si>
  <si>
    <t>Common vole</t>
  </si>
  <si>
    <t>Microtus arvalis</t>
  </si>
  <si>
    <t>Kertunhiippasammal</t>
  </si>
  <si>
    <t>Orthotrichum patens</t>
  </si>
  <si>
    <t>Kiiltojäkälä</t>
  </si>
  <si>
    <t xml:space="preserve">Eopyrenula leucoplaca </t>
  </si>
  <si>
    <t>Kiirunankello</t>
  </si>
  <si>
    <t>Campanula uniflora</t>
  </si>
  <si>
    <t>Kimolepakko</t>
  </si>
  <si>
    <t>Gråskymlig fladdermus</t>
  </si>
  <si>
    <t>Vespertilio murinus</t>
  </si>
  <si>
    <t>Kirjoeväsimppu</t>
  </si>
  <si>
    <t>Cottus poecilopus</t>
  </si>
  <si>
    <t>Kirjojokikorento</t>
  </si>
  <si>
    <t>Grön flodtrollslända</t>
  </si>
  <si>
    <t>Ophiogomphus cecilia</t>
  </si>
  <si>
    <t>Kivennuoliainen</t>
  </si>
  <si>
    <t>Noemacheilus barbatulus</t>
  </si>
  <si>
    <t>Kivinilkka</t>
  </si>
  <si>
    <t>Zoarces viviparus</t>
  </si>
  <si>
    <t>Kivisimppu</t>
  </si>
  <si>
    <t>Stensimpa</t>
  </si>
  <si>
    <t>Cottus gobio</t>
  </si>
  <si>
    <t>Kolmipiikki</t>
  </si>
  <si>
    <t>Gasterosteus aculeatus</t>
  </si>
  <si>
    <t>Kolopesätylppö</t>
  </si>
  <si>
    <t>Korppi</t>
  </si>
  <si>
    <t>Korp</t>
  </si>
  <si>
    <t>Common raven</t>
  </si>
  <si>
    <t>Corvus corax</t>
  </si>
  <si>
    <t>Korvayökkö</t>
  </si>
  <si>
    <t>Långörad fladdermus</t>
  </si>
  <si>
    <t>Plecotus auritus</t>
  </si>
  <si>
    <t>Kotihiiri</t>
  </si>
  <si>
    <t>Husmus</t>
  </si>
  <si>
    <t>House mouse</t>
  </si>
  <si>
    <t>Mus musculus</t>
  </si>
  <si>
    <t>Kourukinnassammal</t>
  </si>
  <si>
    <t>Scapania carinthiaca</t>
  </si>
  <si>
    <t>Mikroskapania</t>
  </si>
  <si>
    <t>Scapania carinthiaca (S. massalongi)</t>
  </si>
  <si>
    <t>Kultakynsimö</t>
  </si>
  <si>
    <t>Draba alpina</t>
  </si>
  <si>
    <t>Kuppirustojäkälä</t>
  </si>
  <si>
    <t xml:space="preserve">Ramalina baltica </t>
  </si>
  <si>
    <t>Kuusenpiilojäkälä</t>
  </si>
  <si>
    <t>Arthonia leucopellaea</t>
  </si>
  <si>
    <t>Kymmenpiikki</t>
  </si>
  <si>
    <t>Pungitius pungitius</t>
  </si>
  <si>
    <t>Lähdehammassammal</t>
  </si>
  <si>
    <t>Leiocolea bantriensis</t>
  </si>
  <si>
    <t>Lampisiippa</t>
  </si>
  <si>
    <t>Dammfladdermus</t>
  </si>
  <si>
    <t>Myotis dasycneme</t>
  </si>
  <si>
    <t>Lapinalppiruusu</t>
  </si>
  <si>
    <t>Rhododendron lap-ponicum</t>
  </si>
  <si>
    <t>Lapinmyyrä</t>
  </si>
  <si>
    <t>Mellansork</t>
  </si>
  <si>
    <t>Root vole</t>
  </si>
  <si>
    <t>Microtus oeconomus</t>
  </si>
  <si>
    <t>Lapinnätä (serpentiinityyppi)</t>
  </si>
  <si>
    <t>Minuartia biflora</t>
  </si>
  <si>
    <t>Lapinpahtasammal</t>
  </si>
  <si>
    <t>Lappglansmossa</t>
  </si>
  <si>
    <t>Orthothecium lap-ponicum</t>
  </si>
  <si>
    <t>Lehtokarvasieniäinen</t>
  </si>
  <si>
    <t>Lepikkolaakasammal</t>
  </si>
  <si>
    <t>Plagiothecium latebricola</t>
  </si>
  <si>
    <t>Lettohernesara</t>
  </si>
  <si>
    <t xml:space="preserve">Carex viridula var. bergrothii </t>
  </si>
  <si>
    <t>Lettokehräsammal</t>
  </si>
  <si>
    <t>Moerckia hibernica</t>
  </si>
  <si>
    <t>Liejutokko</t>
  </si>
  <si>
    <t>Pomatoschistus microps</t>
  </si>
  <si>
    <t>Liilakääpä</t>
  </si>
  <si>
    <t>Skeletocutis lilacina</t>
  </si>
  <si>
    <t>Limiludekääpä</t>
  </si>
  <si>
    <t>Skeletocutis borealis</t>
  </si>
  <si>
    <t>Limipullokas</t>
  </si>
  <si>
    <t>Endocarpon psorodeum</t>
  </si>
  <si>
    <t>Lohi</t>
  </si>
  <si>
    <t>Salmo salar</t>
  </si>
  <si>
    <t>Louhukehräjäkälä</t>
  </si>
  <si>
    <t>Lecanora subcarnea</t>
  </si>
  <si>
    <t>Louhunahkajäkälä</t>
  </si>
  <si>
    <t>Peltigera elisabethae</t>
  </si>
  <si>
    <t>Lovikääpä</t>
  </si>
  <si>
    <t>Postia lowei</t>
  </si>
  <si>
    <t>Luhtasammakonsammal</t>
  </si>
  <si>
    <t>Hygroamblystegium humile</t>
  </si>
  <si>
    <t>Lummelampikorento</t>
  </si>
  <si>
    <t>Bred kärrtrollslända</t>
  </si>
  <si>
    <t>Leucorrhinia caudalis</t>
  </si>
  <si>
    <t>Lumokääpä</t>
  </si>
  <si>
    <t>Skeletocutis brevispora</t>
  </si>
  <si>
    <t>Lumpeitten (Nymphaea) punakukkaiset muodot</t>
  </si>
  <si>
    <t>Masmalo</t>
  </si>
  <si>
    <t>Anthyllis vulneraria</t>
  </si>
  <si>
    <t>Merilokki</t>
  </si>
  <si>
    <t>Havstrut</t>
  </si>
  <si>
    <t>Great black-backed gull</t>
  </si>
  <si>
    <t>Larus marinus</t>
  </si>
  <si>
    <t>Meriotakilokki</t>
  </si>
  <si>
    <t>Salsola kali</t>
  </si>
  <si>
    <t>Meritatar</t>
  </si>
  <si>
    <t>Polygonum oxyspermum</t>
  </si>
  <si>
    <t>Meriuposkuoriainen</t>
  </si>
  <si>
    <t>Stor natebock</t>
  </si>
  <si>
    <t>Macroplea pubipennis</t>
  </si>
  <si>
    <t>Merivehnä</t>
  </si>
  <si>
    <t>Elymus farctus</t>
  </si>
  <si>
    <t>Metsämyyrä</t>
  </si>
  <si>
    <t>Skogssork</t>
  </si>
  <si>
    <t>Bank vole</t>
  </si>
  <si>
    <t>Myodes glareolus</t>
  </si>
  <si>
    <t>Miekkasärki</t>
  </si>
  <si>
    <t>Skärkniv</t>
  </si>
  <si>
    <t>Pelecus cultratus</t>
  </si>
  <si>
    <t>Muikku</t>
  </si>
  <si>
    <t>Siklöja</t>
  </si>
  <si>
    <t>Coregonus albula</t>
  </si>
  <si>
    <t>Muruludekääpä</t>
  </si>
  <si>
    <t>Skeletocutis friata</t>
  </si>
  <si>
    <t>Mustanuijakas</t>
  </si>
  <si>
    <t>Clavaria asperulospora</t>
  </si>
  <si>
    <t>Mustatokko</t>
  </si>
  <si>
    <t>Gobius niger</t>
  </si>
  <si>
    <t>Musteorakas</t>
  </si>
  <si>
    <t>Sarcodon fuligineoviolaceus</t>
  </si>
  <si>
    <t>Mutu</t>
  </si>
  <si>
    <t>Phoxinus phoxinus</t>
  </si>
  <si>
    <t>Niittylaukkaneilikka</t>
  </si>
  <si>
    <t>Armeria maritima ssp. elongata</t>
  </si>
  <si>
    <t>Nokkakala</t>
  </si>
  <si>
    <t>Belone belone</t>
  </si>
  <si>
    <t>Norjanarho</t>
  </si>
  <si>
    <t>Arenaria norvegica</t>
  </si>
  <si>
    <t>Nummikiillokas</t>
  </si>
  <si>
    <t>Nuokkulapiosammal</t>
  </si>
  <si>
    <t>Tortula cernua</t>
  </si>
  <si>
    <t>Nystypaju</t>
  </si>
  <si>
    <t>Salix lanata ssp. glandulifera</t>
  </si>
  <si>
    <t>Ontonsalasyöjä</t>
  </si>
  <si>
    <t>Otalehväsammal</t>
  </si>
  <si>
    <t>Mnium spinosum</t>
  </si>
  <si>
    <t>Otalimisammal</t>
  </si>
  <si>
    <t>Lophocolea bidentata</t>
  </si>
  <si>
    <t>Paasihiippasammal</t>
  </si>
  <si>
    <t>Orthotrichium urnigerum</t>
  </si>
  <si>
    <t>Pahtahietaorvokki</t>
  </si>
  <si>
    <t>Lappviol</t>
  </si>
  <si>
    <t>Viola rupestris ssp. relicta</t>
  </si>
  <si>
    <t>Partanaava</t>
  </si>
  <si>
    <t xml:space="preserve">Usnea barbata)   </t>
  </si>
  <si>
    <t>Pasuri</t>
  </si>
  <si>
    <t>Blicca bjoerkna</t>
  </si>
  <si>
    <t>Peltomyyrä</t>
  </si>
  <si>
    <t>Åkersork</t>
  </si>
  <si>
    <t>Field vole</t>
  </si>
  <si>
    <t>Microtus agrestis</t>
  </si>
  <si>
    <t>Perämerenmaruna</t>
  </si>
  <si>
    <t>Bottenviksmalört</t>
  </si>
  <si>
    <t>Artemisia campestris ssp. bottnica</t>
  </si>
  <si>
    <t>Pesärääpetylppö</t>
  </si>
  <si>
    <t>Piikkimonni</t>
  </si>
  <si>
    <t>Ictalurus nebulosus</t>
  </si>
  <si>
    <t>Piikkisimppu</t>
  </si>
  <si>
    <t>Taurulus bubalis</t>
  </si>
  <si>
    <t>Pikkulehdokki</t>
  </si>
  <si>
    <t>Lappyxne</t>
  </si>
  <si>
    <t>Platanthera obtusata ssp. oligantha</t>
  </si>
  <si>
    <t>Pikkulepakko</t>
  </si>
  <si>
    <t>Trollfladdermus</t>
  </si>
  <si>
    <t>Pipistrellus nathusii</t>
  </si>
  <si>
    <t>Pikkunahkiainen</t>
  </si>
  <si>
    <t>Bäcknejonöga</t>
  </si>
  <si>
    <t>Lampetra planeri</t>
  </si>
  <si>
    <t>Pikkupussisammal</t>
  </si>
  <si>
    <t>Marsupella sprucei</t>
  </si>
  <si>
    <t>Pikkutuulenkala</t>
  </si>
  <si>
    <t>Ammodytes tobianus</t>
  </si>
  <si>
    <t>Pitkäperähiirensammal</t>
  </si>
  <si>
    <t>Bryum longisetum</t>
  </si>
  <si>
    <t>Pohjanjalosammal</t>
  </si>
  <si>
    <t>Pseudocalliergon angustifolium</t>
  </si>
  <si>
    <t>Pohjankellosammal</t>
  </si>
  <si>
    <t>Trubbklockmossa</t>
  </si>
  <si>
    <t>Encalypta mutica</t>
  </si>
  <si>
    <t>Pohjankorvasammal</t>
  </si>
  <si>
    <t>Jungermannia atrovirens</t>
  </si>
  <si>
    <t>Pohjanlepakko</t>
  </si>
  <si>
    <t>Nordisk fladdermus</t>
  </si>
  <si>
    <t>Eptesicus nilssonii</t>
  </si>
  <si>
    <t>Pohjanväkäsammal</t>
  </si>
  <si>
    <t>Campylium laxifolium</t>
  </si>
  <si>
    <t>Pohjanvalkotäplä-paksupää</t>
  </si>
  <si>
    <t>Hesperia comma catena</t>
  </si>
  <si>
    <t>Pöllöyökkönen</t>
  </si>
  <si>
    <t>Ugglefly</t>
  </si>
  <si>
    <t>Xylomoia strix</t>
  </si>
  <si>
    <t>Poronjäkälät</t>
  </si>
  <si>
    <t>Renlavar</t>
  </si>
  <si>
    <t>Cladonia spp. (subgenus Cladina)</t>
  </si>
  <si>
    <t>Puistokarve</t>
  </si>
  <si>
    <t>Punakeltaverkko-perhonen</t>
  </si>
  <si>
    <t>Purohopeatäplä</t>
  </si>
  <si>
    <t>Boloria thore</t>
  </si>
  <si>
    <t>Purorantavilistäjä</t>
  </si>
  <si>
    <t>Gnypeta ripicola</t>
  </si>
  <si>
    <t>Purosuomusammal</t>
  </si>
  <si>
    <t>Radula lindenbergiana</t>
  </si>
  <si>
    <t>Pyöriäinen</t>
  </si>
  <si>
    <t>Tumlare</t>
  </si>
  <si>
    <t>Phocoena phocoena</t>
  </si>
  <si>
    <t>Rahkasammalet</t>
  </si>
  <si>
    <t>Vitmossa</t>
  </si>
  <si>
    <t>Sphagnum spp.</t>
  </si>
  <si>
    <t>Räkättirastas</t>
  </si>
  <si>
    <t>Björktrast</t>
  </si>
  <si>
    <t>Fieldfare</t>
  </si>
  <si>
    <t>Turdus pilaris</t>
  </si>
  <si>
    <t>Rantalovisammal</t>
  </si>
  <si>
    <t>Lophozia capitata</t>
  </si>
  <si>
    <t>Rantanuoliainen</t>
  </si>
  <si>
    <t>Nissöga</t>
  </si>
  <si>
    <t>Rantatyräkki</t>
  </si>
  <si>
    <t>Euphorbia palustris</t>
  </si>
  <si>
    <t>Rasvakala</t>
  </si>
  <si>
    <t>Cyclopterus lumpus</t>
  </si>
  <si>
    <t>Raunikkivyökoi</t>
  </si>
  <si>
    <t>Caryocolum petryi</t>
  </si>
  <si>
    <t>Revonpiilojäkälä</t>
  </si>
  <si>
    <t xml:space="preserve">Arthonia helvola </t>
  </si>
  <si>
    <t>Riidenlieko</t>
  </si>
  <si>
    <t>Rev- och mattlummer</t>
  </si>
  <si>
    <t>Lycopodium spp.</t>
  </si>
  <si>
    <t>Rikkikääpäpimikkä</t>
  </si>
  <si>
    <t>Ripsisiippa</t>
  </si>
  <si>
    <t>Fransfladdermus</t>
  </si>
  <si>
    <t>Myotis nattereri</t>
  </si>
  <si>
    <t>Rivihitusammal</t>
  </si>
  <si>
    <t>Seligeria tristichoides</t>
  </si>
  <si>
    <t>Rotkokehräjäkälä</t>
  </si>
  <si>
    <t xml:space="preserve">Lecanora epanora </t>
  </si>
  <si>
    <t>Rupikonna</t>
  </si>
  <si>
    <t>Bufo bufo</t>
  </si>
  <si>
    <t>Ruskokeiju</t>
  </si>
  <si>
    <t>Ruskolehtojäkälä</t>
  </si>
  <si>
    <t xml:space="preserve">Bacidia fraxinea </t>
  </si>
  <si>
    <t>Ruskoneulajäkälä</t>
  </si>
  <si>
    <t>Chaenotheca phaeocephala</t>
  </si>
  <si>
    <t>Ruskopiilojäkälä</t>
  </si>
  <si>
    <t>Arthonia spadicea</t>
  </si>
  <si>
    <t>Rusosepikkä</t>
  </si>
  <si>
    <t>Rhacopus sahlbergi</t>
  </si>
  <si>
    <t>Ruutana</t>
  </si>
  <si>
    <t>Carassius carassius</t>
  </si>
  <si>
    <t>Saarnenjäkälä</t>
  </si>
  <si>
    <t xml:space="preserve">Megalaria grossa </t>
  </si>
  <si>
    <t>Saarnenpistejäkälä</t>
  </si>
  <si>
    <t xml:space="preserve">Acrocordia gemmata </t>
  </si>
  <si>
    <t>Saksisammal</t>
  </si>
  <si>
    <t>Dounia ovata</t>
  </si>
  <si>
    <t>Salakka</t>
  </si>
  <si>
    <t>Alburnus alburnus</t>
  </si>
  <si>
    <t>Salojäkälä</t>
  </si>
  <si>
    <t>Schismatomma pericleum</t>
  </si>
  <si>
    <t>Sammakko</t>
  </si>
  <si>
    <t>Vanlig groda</t>
  </si>
  <si>
    <t>Rana temporaria</t>
  </si>
  <si>
    <t>Sammalvahajäkälä</t>
  </si>
  <si>
    <t>Gyalecta geoica</t>
  </si>
  <si>
    <t>Särmäneula</t>
  </si>
  <si>
    <t>Sygnathus typhle</t>
  </si>
  <si>
    <t>Seipi</t>
  </si>
  <si>
    <t>Leuciscus leuciscus</t>
  </si>
  <si>
    <t>Seitsenruototokko</t>
  </si>
  <si>
    <t>Gobiusculus flavescens</t>
  </si>
  <si>
    <t>Serpentiinipikkutervakko</t>
  </si>
  <si>
    <t>Lychnis alpina var. serpentinicola</t>
  </si>
  <si>
    <t>Siika</t>
  </si>
  <si>
    <t>Sik</t>
  </si>
  <si>
    <t>Coregonus lavaretus</t>
  </si>
  <si>
    <t>Silohiippasammal</t>
  </si>
  <si>
    <t>Orthotrichum striatum</t>
  </si>
  <si>
    <t>Siloneula</t>
  </si>
  <si>
    <t>Nerophis ophidion</t>
  </si>
  <si>
    <t>Siloruutusammal</t>
  </si>
  <si>
    <t>Conocephalum conicum</t>
  </si>
  <si>
    <t>Sinilehtimittari</t>
  </si>
  <si>
    <t>Scopula decorata</t>
  </si>
  <si>
    <t>Sinisorsa</t>
  </si>
  <si>
    <t>Mallard</t>
  </si>
  <si>
    <t>Anas platyrhynchos</t>
  </si>
  <si>
    <t>Sirolampikorento</t>
  </si>
  <si>
    <t>Pudrad kärrtrollslända</t>
  </si>
  <si>
    <t>Leucorrhinia albifrons</t>
  </si>
  <si>
    <t>Sisilisko</t>
  </si>
  <si>
    <t>Lacerta vivipara</t>
  </si>
  <si>
    <t>Soikkokämmekkä</t>
  </si>
  <si>
    <t>Orchis militaris</t>
  </si>
  <si>
    <t>Sopulinkallioinen</t>
  </si>
  <si>
    <t>Erigeron borealis</t>
  </si>
  <si>
    <t>Sorva</t>
  </si>
  <si>
    <t>Scardinius erythrophthalmus</t>
  </si>
  <si>
    <t>Suippusammakonsammal</t>
  </si>
  <si>
    <t>Hygroamblystegium tenax</t>
  </si>
  <si>
    <t>Sulkava</t>
  </si>
  <si>
    <t>Abramis ballerus</t>
  </si>
  <si>
    <t>Suopunakämmekkä</t>
  </si>
  <si>
    <t>Dactylorhiza incarnata ssp. incarnata</t>
  </si>
  <si>
    <t>Sysinuppijäkälä</t>
  </si>
  <si>
    <t>Calicium abietinum</t>
  </si>
  <si>
    <t>Täplähyytelöjäkälä</t>
  </si>
  <si>
    <t>Collema fragrans</t>
  </si>
  <si>
    <t>Täplälampikorento</t>
  </si>
  <si>
    <t>Citronfläckad kärrtrollslända</t>
  </si>
  <si>
    <t>Leucorrhinia pectoralis</t>
  </si>
  <si>
    <t>Tarhattu naali</t>
  </si>
  <si>
    <t>I farm uppfödd fjällräv</t>
  </si>
  <si>
    <t>Farmed domestic arctic fox</t>
  </si>
  <si>
    <t>Vulpes lagopus</t>
  </si>
  <si>
    <t>Teisti</t>
  </si>
  <si>
    <t>Pholis gunnellus</t>
  </si>
  <si>
    <t>Tippa(hapra)kääpä</t>
  </si>
  <si>
    <t>Postia guttulata</t>
  </si>
  <si>
    <t>Törö</t>
  </si>
  <si>
    <t>Gobio gobio</t>
  </si>
  <si>
    <t>Tulvasiipisammal</t>
  </si>
  <si>
    <t>Fissidens gymnandrus</t>
  </si>
  <si>
    <t>Tundrasara</t>
  </si>
  <si>
    <t>Kolstarr</t>
  </si>
  <si>
    <t>Carex holostoma</t>
  </si>
  <si>
    <t>Tunturihärkki (Kaavin serpentiinirotu)</t>
  </si>
  <si>
    <t>Cerastium alpinum</t>
  </si>
  <si>
    <t>Tunturihärkki (Keski-Lapin serpentiinirodut)</t>
  </si>
  <si>
    <t>Tunturikeulankärki</t>
  </si>
  <si>
    <t>Oxytropis lapponica</t>
  </si>
  <si>
    <t>Tunturiorho</t>
  </si>
  <si>
    <t>Chamorchis alpina</t>
  </si>
  <si>
    <t>Tuoksukäppyräsammal</t>
  </si>
  <si>
    <t>Mannia fragrans</t>
  </si>
  <si>
    <t>Tupsurustojäkälä</t>
  </si>
  <si>
    <t>Ramalina roesleri</t>
  </si>
  <si>
    <t>Turjansammal</t>
  </si>
  <si>
    <t>Arnellia fennica</t>
  </si>
  <si>
    <t>Turpa</t>
  </si>
  <si>
    <t>Leuciscus cephalus</t>
  </si>
  <si>
    <t>Ukkovalekas</t>
  </si>
  <si>
    <t>Vaivaislepakko</t>
  </si>
  <si>
    <t>Pipistrell</t>
  </si>
  <si>
    <t>Pipistrellus pipistrellus</t>
  </si>
  <si>
    <t>Valkotäplänokkos-perhonen</t>
  </si>
  <si>
    <t>Vitfläckad fuks</t>
  </si>
  <si>
    <t>Nymphalis vaualbum</t>
  </si>
  <si>
    <t>Varis</t>
  </si>
  <si>
    <t>Kråka</t>
  </si>
  <si>
    <t>Carrion crow</t>
  </si>
  <si>
    <t>Corvus corone</t>
  </si>
  <si>
    <t>Vaskikala</t>
  </si>
  <si>
    <t>Spinachia spinachia</t>
  </si>
  <si>
    <t>Verijuotikas</t>
  </si>
  <si>
    <t>Blodigel</t>
  </si>
  <si>
    <t>Hirudo medicinalis</t>
  </si>
  <si>
    <t>Veripunakämmekkä</t>
  </si>
  <si>
    <t>Dactylorhiza incarnata ssp. cruenta</t>
  </si>
  <si>
    <t>Vesimyyrä</t>
  </si>
  <si>
    <t>Vattensork</t>
  </si>
  <si>
    <t>Water vole</t>
  </si>
  <si>
    <t>Arvicola amphibius</t>
  </si>
  <si>
    <t>Vesisiippa</t>
  </si>
  <si>
    <t>Vattenfladdermus</t>
  </si>
  <si>
    <t>Myotis daubentonii</t>
  </si>
  <si>
    <t>Viherpiilopää</t>
  </si>
  <si>
    <t>Viherukonkorento</t>
  </si>
  <si>
    <t>Grön mosaiktrollslända</t>
  </si>
  <si>
    <t>Aeshna viridis</t>
  </si>
  <si>
    <t>Viiksisiippa</t>
  </si>
  <si>
    <t>Mustaschfladdermus</t>
  </si>
  <si>
    <t>Myotis mystacinus</t>
  </si>
  <si>
    <t>Viisipiikki</t>
  </si>
  <si>
    <t>Culaea inconstans</t>
  </si>
  <si>
    <t>Vyökeiju</t>
  </si>
  <si>
    <t>Havuerakka</t>
  </si>
  <si>
    <t>Atheloderma Mirabile</t>
  </si>
  <si>
    <t>Yhdistelmämittaus</t>
  </si>
  <si>
    <t>Combination measurement</t>
  </si>
  <si>
    <t>Paikkatietoanalyysillä tuotettu tieto</t>
  </si>
  <si>
    <t>Varmennettava maastossa</t>
  </si>
  <si>
    <t>V10.08</t>
  </si>
  <si>
    <t>Skeemapaketti V10.08</t>
  </si>
  <si>
    <t>Schema package V10.08</t>
  </si>
  <si>
    <t>V10.09</t>
  </si>
  <si>
    <t>Skeemapaketti V10.09</t>
  </si>
  <si>
    <t>Schema package V10.09</t>
  </si>
  <si>
    <t>Yhdistekoodisto, nimi</t>
  </si>
  <si>
    <t>Osakoodisto(t)</t>
  </si>
  <si>
    <t>V10.10</t>
  </si>
  <si>
    <t>Skeemapaketti V10.10</t>
  </si>
  <si>
    <t>Schema package V10.10</t>
  </si>
  <si>
    <t>Levitysjälki</t>
  </si>
  <si>
    <t>V10.11</t>
  </si>
  <si>
    <t>Skeemapaketti V10.11</t>
  </si>
  <si>
    <t>Schema package V10.11</t>
  </si>
  <si>
    <t>V10.12</t>
  </si>
  <si>
    <t>Skeemapaketti V10.12</t>
  </si>
  <si>
    <t>Schema package V10.12</t>
  </si>
  <si>
    <t>ResourceTypeType</t>
  </si>
  <si>
    <t>MainWorkCodeType</t>
  </si>
  <si>
    <t>OperationSpecificationType</t>
  </si>
  <si>
    <t>ExtendedQuantityUnitType</t>
  </si>
  <si>
    <t>WideDevelopmentClassType</t>
  </si>
  <si>
    <t>StatisticsPurchaseModeCodeType</t>
  </si>
  <si>
    <t>V10.13</t>
  </si>
  <si>
    <t>Skeemapaketti V10.13</t>
  </si>
  <si>
    <t>Schema package V10.13</t>
  </si>
  <si>
    <t>YesNoNotNeededType</t>
  </si>
  <si>
    <t>Määrittely kyllä-, ei- ja ei tarvetta -arvoille</t>
  </si>
  <si>
    <t>Not needed</t>
  </si>
  <si>
    <t>V10.14</t>
  </si>
  <si>
    <t>Skeemapaketti V10.14</t>
  </si>
  <si>
    <t>Schema package V10.14</t>
  </si>
  <si>
    <t>V11</t>
  </si>
  <si>
    <t>Skeemapaketti V11</t>
  </si>
  <si>
    <t>Schema package V11</t>
  </si>
  <si>
    <t>V11.00</t>
  </si>
  <si>
    <t>Skeemapaketti V11.00</t>
  </si>
  <si>
    <t>Schema package V11.00</t>
  </si>
  <si>
    <t>OVT</t>
  </si>
  <si>
    <t>Omavalvontatiedot</t>
  </si>
  <si>
    <t>Self-monitoring information</t>
  </si>
  <si>
    <t>V11.01</t>
  </si>
  <si>
    <t>Skeemapaketti V11.01</t>
  </si>
  <si>
    <t>Schema package V11.01</t>
  </si>
  <si>
    <t>Omavalvonta - maanmuokkaus</t>
  </si>
  <si>
    <t>ObjectTypeType</t>
  </si>
  <si>
    <t>Kohteen tyyppi</t>
  </si>
  <si>
    <t>Omavalvontatapahtuma</t>
  </si>
  <si>
    <t>Omavalvontakuvio</t>
  </si>
  <si>
    <t>ActorTypeType</t>
  </si>
  <si>
    <t>Toimijan tyyppi</t>
  </si>
  <si>
    <t>V11.02</t>
  </si>
  <si>
    <t>Skeemapaketti V11.02</t>
  </si>
  <si>
    <t>Schema package V11.02</t>
  </si>
  <si>
    <t>Silthaltig jordart</t>
  </si>
  <si>
    <t>Lerjord</t>
  </si>
  <si>
    <t>Erosionskänslig starrtorv (von Post klass över 5)</t>
  </si>
  <si>
    <t>Erosionskänslig vitmosstorv (von Post klass över 5)</t>
  </si>
  <si>
    <t>Ohumifierad starrtorv (von Post klass högst 5)</t>
  </si>
  <si>
    <t>Ohumifierad vitmosstorv (von Post klass högst 5)</t>
  </si>
  <si>
    <t>Young growing forest</t>
  </si>
  <si>
    <t>Grown up growing forest</t>
  </si>
  <si>
    <t>Mature forest</t>
  </si>
  <si>
    <t>Shelterwood forest</t>
  </si>
  <si>
    <t>Uneven-aged forest</t>
  </si>
  <si>
    <t>Seed-tree stand</t>
  </si>
  <si>
    <t>Recently planted forest under 1,3 m</t>
  </si>
  <si>
    <t>Recently planted forest over 1,3 m</t>
  </si>
  <si>
    <t>Recently planted fores with hold-over trees</t>
  </si>
  <si>
    <t>Pine</t>
  </si>
  <si>
    <t>Pinus sylvestris</t>
  </si>
  <si>
    <t>Spruce</t>
  </si>
  <si>
    <t>Picea abies</t>
  </si>
  <si>
    <t>Silver birch</t>
  </si>
  <si>
    <t>Betula pendula</t>
  </si>
  <si>
    <t>Downy birch</t>
  </si>
  <si>
    <t>Betula pubescens</t>
  </si>
  <si>
    <t>Populus tremula</t>
  </si>
  <si>
    <t>Grey alder</t>
  </si>
  <si>
    <t>Alnus incana</t>
  </si>
  <si>
    <t>Black alder</t>
  </si>
  <si>
    <t>Alnus glutinosa</t>
  </si>
  <si>
    <t>Other coniferous tree</t>
  </si>
  <si>
    <t>Other deciduous tree</t>
  </si>
  <si>
    <t>Oregon pine</t>
  </si>
  <si>
    <t>Pseudotsuga menziesii</t>
  </si>
  <si>
    <t>Common juniper</t>
  </si>
  <si>
    <t>Juniperus communis</t>
  </si>
  <si>
    <t>Contorta pine</t>
  </si>
  <si>
    <t>Pinus contorta</t>
  </si>
  <si>
    <t>European white elm</t>
  </si>
  <si>
    <t>Larch</t>
  </si>
  <si>
    <t>Larix sibirica/Larix decidua</t>
  </si>
  <si>
    <t>Small-leaved lime</t>
  </si>
  <si>
    <t>Tilia cordata</t>
  </si>
  <si>
    <t>Black spruce</t>
  </si>
  <si>
    <t>Picea mariana</t>
  </si>
  <si>
    <t>Willow</t>
  </si>
  <si>
    <t>Salix sp.</t>
  </si>
  <si>
    <t>Rowan</t>
  </si>
  <si>
    <t>Sorbus aucuparia</t>
  </si>
  <si>
    <t>Fir</t>
  </si>
  <si>
    <t>Abies sibirica</t>
  </si>
  <si>
    <t>Goat willow</t>
  </si>
  <si>
    <t>Salix caprea</t>
  </si>
  <si>
    <t>Fraxinus excelsior</t>
  </si>
  <si>
    <t>Swiss pine</t>
  </si>
  <si>
    <t>Pinus cembra</t>
  </si>
  <si>
    <t>Serbian spruce</t>
  </si>
  <si>
    <t>Picea omorika</t>
  </si>
  <si>
    <t>Oak</t>
  </si>
  <si>
    <t>Quercus robur</t>
  </si>
  <si>
    <t>Bird cherry</t>
  </si>
  <si>
    <t>Prunus padus</t>
  </si>
  <si>
    <t>Maple</t>
  </si>
  <si>
    <t>Acer platanoides</t>
  </si>
  <si>
    <t>Curly birch</t>
  </si>
  <si>
    <t>Betula pendula var. carelica</t>
  </si>
  <si>
    <t>Scots elm</t>
  </si>
  <si>
    <t>Deciduous tree</t>
  </si>
  <si>
    <t>Coniferous tree</t>
  </si>
  <si>
    <t>Ylilaho (energiapuu)</t>
  </si>
  <si>
    <t>Överrötskadad (energived)</t>
  </si>
  <si>
    <t>Overly rotten (energy wood)</t>
  </si>
  <si>
    <t>Talltimmer</t>
  </si>
  <si>
    <t>Tallenergived</t>
  </si>
  <si>
    <t>Grantimmer</t>
  </si>
  <si>
    <t>Granenergived</t>
  </si>
  <si>
    <t>Björktimmer</t>
  </si>
  <si>
    <t>Björkenergived</t>
  </si>
  <si>
    <t>Lövtimmer</t>
  </si>
  <si>
    <t>Lövenergived</t>
  </si>
  <si>
    <t>Kemera-rahoitushakemusviite</t>
  </si>
  <si>
    <t>Kemera-toteutusilmoitusviite</t>
  </si>
  <si>
    <t>Helicopter</t>
  </si>
  <si>
    <t>Tractor</t>
  </si>
  <si>
    <t>Combo machine</t>
  </si>
  <si>
    <t>Transport vehicle</t>
  </si>
  <si>
    <t>Scalper</t>
  </si>
  <si>
    <t>Snowmobile</t>
  </si>
  <si>
    <t>Grusbil</t>
  </si>
  <si>
    <t>Gravel truck</t>
  </si>
  <si>
    <t>Väghyvel</t>
  </si>
  <si>
    <t>Cutting of hold-overs</t>
  </si>
  <si>
    <t>Strip cutting</t>
  </si>
  <si>
    <t>Clearcutting</t>
  </si>
  <si>
    <t>Shade tree cutting</t>
  </si>
  <si>
    <t>Shelter tree cutting</t>
  </si>
  <si>
    <t>Seed-tree cutting</t>
  </si>
  <si>
    <t>Special cutting</t>
  </si>
  <si>
    <t>Upper thinning</t>
  </si>
  <si>
    <t>Opening up</t>
  </si>
  <si>
    <t>Repairs cutting</t>
  </si>
  <si>
    <t>Picking cutting</t>
  </si>
  <si>
    <t>Small gap cutting</t>
  </si>
  <si>
    <t>Land use chance special cutting</t>
  </si>
  <si>
    <t>Thinning in forest damage area</t>
  </si>
  <si>
    <t>Energy wood thinning</t>
  </si>
  <si>
    <t>Forest haulage</t>
  </si>
  <si>
    <t>Prolonged forest haulage</t>
  </si>
  <si>
    <t>Stump picking</t>
  </si>
  <si>
    <t>Chipping in forest (chipping at stand or working site)</t>
  </si>
  <si>
    <t>Stumps forest haulage</t>
  </si>
  <si>
    <t>Forest haulage of cutting residues</t>
  </si>
  <si>
    <t>Stacks covering</t>
  </si>
  <si>
    <t>Scalping (manually)</t>
  </si>
  <si>
    <t>Digger scalping</t>
  </si>
  <si>
    <t>Scalper scalping</t>
  </si>
  <si>
    <t>Mounding</t>
  </si>
  <si>
    <t>Turn-over mounding</t>
  </si>
  <si>
    <t>Rill mounding</t>
  </si>
  <si>
    <t>Scalping mounding</t>
  </si>
  <si>
    <t>Scalper mounding</t>
  </si>
  <si>
    <t>Ditching mounding</t>
  </si>
  <si>
    <t>Harrowing</t>
  </si>
  <si>
    <t>Cross harrowing</t>
  </si>
  <si>
    <t>Adjustment ploughing</t>
  </si>
  <si>
    <t>Field ploughing</t>
  </si>
  <si>
    <t>Other soil preparation</t>
  </si>
  <si>
    <t>Planting of seeds</t>
  </si>
  <si>
    <t>Supplementary planting of seeds</t>
  </si>
  <si>
    <t>Planting of seedlings</t>
  </si>
  <si>
    <t>Supplementary planting of seedlings</t>
  </si>
  <si>
    <t>Mechanical planting of seedlings</t>
  </si>
  <si>
    <t>Transportation of seedlings</t>
  </si>
  <si>
    <t>Forest transportation of seedlings</t>
  </si>
  <si>
    <t>Seedling service</t>
  </si>
  <si>
    <t>Clearing after clearcutting</t>
  </si>
  <si>
    <t>Aspen sprout prevention</t>
  </si>
  <si>
    <t>Preclearing</t>
  </si>
  <si>
    <t>Sight clearing</t>
  </si>
  <si>
    <t>Hay prevention</t>
  </si>
  <si>
    <t>Hole weeding</t>
  </si>
  <si>
    <t>Early weeding</t>
  </si>
  <si>
    <t>Tussock thinning</t>
  </si>
  <si>
    <t>Thinning of recently planted forest</t>
  </si>
  <si>
    <t>Tending of young forest</t>
  </si>
  <si>
    <t>Tidig vård av plantbestånd</t>
  </si>
  <si>
    <t>Early tending of recently planted forest</t>
  </si>
  <si>
    <t>Health fertilising</t>
  </si>
  <si>
    <t>Main ditch</t>
  </si>
  <si>
    <t>Main ditch, repairs</t>
  </si>
  <si>
    <t>Collecting ditch, new</t>
  </si>
  <si>
    <t>Collecting ditch, repairs</t>
  </si>
  <si>
    <t>Draining ditch, new</t>
  </si>
  <si>
    <t>Draining ditch, repairs</t>
  </si>
  <si>
    <t>Fork ditch, new</t>
  </si>
  <si>
    <t>Fork ditch, repairs</t>
  </si>
  <si>
    <t>Stream bed digging</t>
  </si>
  <si>
    <t>Stream bed filling</t>
  </si>
  <si>
    <t>Ditch damming</t>
  </si>
  <si>
    <t>Ditch filling</t>
  </si>
  <si>
    <t>Ditch filling, supplementary</t>
  </si>
  <si>
    <t>Dam</t>
  </si>
  <si>
    <t>Bottom dam</t>
  </si>
  <si>
    <t>Ditch ramp (ditch crossing)</t>
  </si>
  <si>
    <t>Settling basin</t>
  </si>
  <si>
    <t>Settling basin emptying</t>
  </si>
  <si>
    <t>Settling pit</t>
  </si>
  <si>
    <t>Pipe dam</t>
  </si>
  <si>
    <t>Forest road, new</t>
  </si>
  <si>
    <t>Forest road, renovation</t>
  </si>
  <si>
    <t>Forest road, repairs</t>
  </si>
  <si>
    <t>Bank road, new</t>
  </si>
  <si>
    <t>Bank road, renovation</t>
  </si>
  <si>
    <t>Bank road, repairs</t>
  </si>
  <si>
    <t>Ice road making</t>
  </si>
  <si>
    <t>Bottom strengthening (e.g. installation of filtration cloth)</t>
  </si>
  <si>
    <t>Gravel spreading</t>
  </si>
  <si>
    <t>Planning</t>
  </si>
  <si>
    <t>Levelling down high spots</t>
  </si>
  <si>
    <t>Removal of stones</t>
  </si>
  <si>
    <t>Top soil removal</t>
  </si>
  <si>
    <t>Road body compaction</t>
  </si>
  <si>
    <t>Bank</t>
  </si>
  <si>
    <t>Road cut</t>
  </si>
  <si>
    <t>Improving bearing capasity</t>
  </si>
  <si>
    <t>Explosion</t>
  </si>
  <si>
    <t>Trumma, ny</t>
  </si>
  <si>
    <t>Culvert, new</t>
  </si>
  <si>
    <t>Byte av trumma</t>
  </si>
  <si>
    <t>Culvert chance</t>
  </si>
  <si>
    <t>Melting of culvert</t>
  </si>
  <si>
    <t>Bridge</t>
  </si>
  <si>
    <t>Building of railing</t>
  </si>
  <si>
    <t>Road side ditc new</t>
  </si>
  <si>
    <t>Road side ditc repairs</t>
  </si>
  <si>
    <t>Outlet ditch, new</t>
  </si>
  <si>
    <t>Outlet ditch, repairs</t>
  </si>
  <si>
    <t>Junction</t>
  </si>
  <si>
    <t>Junction with culvert</t>
  </si>
  <si>
    <t>Encounting place</t>
  </si>
  <si>
    <t>Forest depot construction</t>
  </si>
  <si>
    <t>Circle turning bay construction</t>
  </si>
  <si>
    <t>Clearing of coppice in road sides</t>
  </si>
  <si>
    <t>Snow-clearing signs</t>
  </si>
  <si>
    <t>Snow-clearing</t>
  </si>
  <si>
    <t>Felling of snow-edgings</t>
  </si>
  <si>
    <t>Road condition mapping</t>
  </si>
  <si>
    <t>Planning of a new road</t>
  </si>
  <si>
    <t>Planning of road renovation</t>
  </si>
  <si>
    <t>Övrigt väghållningsarbete</t>
  </si>
  <si>
    <t>Other road maintenance works</t>
  </si>
  <si>
    <t>Burn-clearing</t>
  </si>
  <si>
    <t>Burning</t>
  </si>
  <si>
    <t>Restoration</t>
  </si>
  <si>
    <t>Branching</t>
  </si>
  <si>
    <t>Moose repellent</t>
  </si>
  <si>
    <t>Bekämpning av rotticka</t>
  </si>
  <si>
    <t>Röjsågsarbete</t>
  </si>
  <si>
    <t>Brush cutter</t>
  </si>
  <si>
    <t>Slåtter och räfsning</t>
  </si>
  <si>
    <t>Move and rake</t>
  </si>
  <si>
    <t>Öppning av rålinje</t>
  </si>
  <si>
    <t>Border line opening</t>
  </si>
  <si>
    <t>Annat motorsågsarbete</t>
  </si>
  <si>
    <t>Annat arbete</t>
  </si>
  <si>
    <t>Annat skogsarbete</t>
  </si>
  <si>
    <t>Other logger work</t>
  </si>
  <si>
    <t>Terrängplanering av skifte</t>
  </si>
  <si>
    <t>Field planning of working site section</t>
  </si>
  <si>
    <t>Arbetsledning</t>
  </si>
  <si>
    <t>Supervisory staff</t>
  </si>
  <si>
    <t>Kontroll av plantskog</t>
  </si>
  <si>
    <t>Uppföljning av drivningskvaliteten</t>
  </si>
  <si>
    <t>Kontroll av skördares mätningsapparatur</t>
  </si>
  <si>
    <t>Uppföljning av skogsvårdskvaliteten</t>
  </si>
  <si>
    <t>Entreprenadgivarspecifik kod 1</t>
  </si>
  <si>
    <t>Entreprenadgivarspecifik kod 2</t>
  </si>
  <si>
    <t>Maskinell</t>
  </si>
  <si>
    <t>Mechanical</t>
  </si>
  <si>
    <t>Manuell</t>
  </si>
  <si>
    <t>Manual</t>
  </si>
  <si>
    <t>Kemisk</t>
  </si>
  <si>
    <t>Chemical</t>
  </si>
  <si>
    <t>Mekanisk-kemisk</t>
  </si>
  <si>
    <t>Mechanical and chemical</t>
  </si>
  <si>
    <t>Naturlig</t>
  </si>
  <si>
    <t>Under thinning</t>
  </si>
  <si>
    <t>Quality thinning</t>
  </si>
  <si>
    <t>Behandling av skiljeyta</t>
  </si>
  <si>
    <t>Gap area treatment</t>
  </si>
  <si>
    <t>Behandling av kantzon</t>
  </si>
  <si>
    <t>Edge area treatment</t>
  </si>
  <si>
    <t>Naturvårdsträdsavverkning</t>
  </si>
  <si>
    <t>Saving tree cutting</t>
  </si>
  <si>
    <t>Vintervägsavverkning</t>
  </si>
  <si>
    <t>Winter road cutting</t>
  </si>
  <si>
    <t>Öppning av dikeslinje</t>
  </si>
  <si>
    <t>Ditching line opening</t>
  </si>
  <si>
    <t>Avverkning av vägsträckning</t>
  </si>
  <si>
    <t>Road line cutting</t>
  </si>
  <si>
    <t>Avverkning av vindfällen</t>
  </si>
  <si>
    <t>Cutting on a wind-damaged stand</t>
  </si>
  <si>
    <t>Naturvård</t>
  </si>
  <si>
    <t>Nature caring</t>
  </si>
  <si>
    <t>Landskapsvård</t>
  </si>
  <si>
    <t>Landscape caring</t>
  </si>
  <si>
    <t>Vattenvård</t>
  </si>
  <si>
    <t>Viltvård</t>
  </si>
  <si>
    <t>Gamekeeping</t>
  </si>
  <si>
    <t>Komplettering</t>
  </si>
  <si>
    <t>Refill</t>
  </si>
  <si>
    <t>Strong</t>
  </si>
  <si>
    <t>Inga åtgärder</t>
  </si>
  <si>
    <t>Massbehandling</t>
  </si>
  <si>
    <t>Helträdsdrivning</t>
  </si>
  <si>
    <t>Integrerad drivning</t>
  </si>
  <si>
    <t>Root fungus prevention</t>
  </si>
  <si>
    <t>Mätning av kvarvarande bestånd</t>
  </si>
  <si>
    <t>Measuring of remaining growing stock</t>
  </si>
  <si>
    <t>Avverkning av grot på hög</t>
  </si>
  <si>
    <t>Cutting by stacking crown mass</t>
  </si>
  <si>
    <t>Täckning av travar</t>
  </si>
  <si>
    <t>Covering stacks</t>
  </si>
  <si>
    <t>Maskinell sådd</t>
  </si>
  <si>
    <t>Mechanical seed planting</t>
  </si>
  <si>
    <t>Röjning av förnyelseyta</t>
  </si>
  <si>
    <t>Clearing of regeneration stand</t>
  </si>
  <si>
    <t>Gallring/harpning</t>
  </si>
  <si>
    <t>Screening</t>
  </si>
  <si>
    <t>Svag</t>
  </si>
  <si>
    <t>Satisfactory</t>
  </si>
  <si>
    <t>Bra</t>
  </si>
  <si>
    <t>Utmärkt</t>
  </si>
  <si>
    <t>Ej verkställt</t>
  </si>
  <si>
    <t>Not carried out</t>
  </si>
  <si>
    <t>Torr</t>
  </si>
  <si>
    <t>Dry</t>
  </si>
  <si>
    <t>Fuktig</t>
  </si>
  <si>
    <t>Moist</t>
  </si>
  <si>
    <t>Färsk</t>
  </si>
  <si>
    <t>Fresh</t>
  </si>
  <si>
    <t>Stump lifting equipment</t>
  </si>
  <si>
    <t>Seedling planting equipment</t>
  </si>
  <si>
    <t>Seed planting equipment</t>
  </si>
  <si>
    <t>Harrow</t>
  </si>
  <si>
    <t>Continuously functioning mounding equipment</t>
  </si>
  <si>
    <t>Fertiliser spreader</t>
  </si>
  <si>
    <t>Ash spreader</t>
  </si>
  <si>
    <t>Herbicide spreader</t>
  </si>
  <si>
    <t>Clearing head</t>
  </si>
  <si>
    <t>Stump processing equipment</t>
  </si>
  <si>
    <t>Clearing equipment</t>
  </si>
  <si>
    <t>Mechanical uprooting equipment</t>
  </si>
  <si>
    <t>Working site hacker</t>
  </si>
  <si>
    <t>Excavator cutting equipment</t>
  </si>
  <si>
    <t>Sladd</t>
  </si>
  <si>
    <t>Leveller</t>
  </si>
  <si>
    <t>Förare</t>
  </si>
  <si>
    <t>Entreprenadgivare</t>
  </si>
  <si>
    <t>Utomstående serviceleverantör</t>
  </si>
  <si>
    <t>Bil</t>
  </si>
  <si>
    <t>Car</t>
  </si>
  <si>
    <t>Motorbåt</t>
  </si>
  <si>
    <t>Motorcykel</t>
  </si>
  <si>
    <t>Motorbike</t>
  </si>
  <si>
    <t>Moped</t>
  </si>
  <si>
    <t>Till fots</t>
  </si>
  <si>
    <t>Walking</t>
  </si>
  <si>
    <t>Roende</t>
  </si>
  <si>
    <t>Rowing</t>
  </si>
  <si>
    <t>På skidor</t>
  </si>
  <si>
    <t>Skiing</t>
  </si>
  <si>
    <t>m2</t>
  </si>
  <si>
    <t>Icke påbörjat</t>
  </si>
  <si>
    <t>Pågående</t>
  </si>
  <si>
    <t>Klart</t>
  </si>
  <si>
    <t>T</t>
  </si>
  <si>
    <t>Tuntematon / tunnistamaton</t>
  </si>
  <si>
    <t>Okänd / oidentifierad</t>
  </si>
  <si>
    <t>Unknown / unidentified</t>
  </si>
  <si>
    <t>Gagnvirke</t>
  </si>
  <si>
    <t>Cellulosafiber</t>
  </si>
  <si>
    <t>Barrmassaved</t>
  </si>
  <si>
    <t>Aspmassaved</t>
  </si>
  <si>
    <t>Tallklentimmer</t>
  </si>
  <si>
    <t>Granklentimmer</t>
  </si>
  <si>
    <t>Svarvgranstock</t>
  </si>
  <si>
    <t>Tallstolpe</t>
  </si>
  <si>
    <t>Granstolpe</t>
  </si>
  <si>
    <t>Kvistad energived</t>
  </si>
  <si>
    <t>Okvistad energived</t>
  </si>
  <si>
    <t>Skogsenergiflis</t>
  </si>
  <si>
    <t>V11.03</t>
  </si>
  <si>
    <t>Skeemapaketti V11.03</t>
  </si>
  <si>
    <t>Schema package V11.03</t>
  </si>
  <si>
    <t>DistanceUnitType</t>
  </si>
  <si>
    <t>Etäisyyden yksikkö</t>
  </si>
  <si>
    <t>Kilometri</t>
  </si>
  <si>
    <t>Kilometer</t>
  </si>
  <si>
    <t>Kilometre</t>
  </si>
  <si>
    <t>Hirvivahinkoilmoitusviite</t>
  </si>
  <si>
    <t>Moose damage declaration reference</t>
  </si>
  <si>
    <t>Hirvivahinkoalueviite</t>
  </si>
  <si>
    <t>Moose damage area reference</t>
  </si>
  <si>
    <t>V11.04</t>
  </si>
  <si>
    <t>Skeemapaketti V11.04</t>
  </si>
  <si>
    <t>Schema package V11.04</t>
  </si>
  <si>
    <t>V11.05</t>
  </si>
  <si>
    <t>Skeemapaketti V11.05</t>
  </si>
  <si>
    <t>Schema package V11.05</t>
  </si>
  <si>
    <t>Lannoitusreitti</t>
  </si>
  <si>
    <t>Fertilisation route</t>
  </si>
  <si>
    <t>Riistatiheikkö</t>
  </si>
  <si>
    <t>Tien perusparannus</t>
  </si>
  <si>
    <t>Laserkeilaus</t>
  </si>
  <si>
    <t>Laser scanning</t>
  </si>
  <si>
    <t>Luke-monilähdeinventointi</t>
  </si>
  <si>
    <t>National resources institute multi-source inventory</t>
  </si>
  <si>
    <t>Lannoitus lentolevityksenä</t>
  </si>
  <si>
    <t>Fertilisation, aerial distribution</t>
  </si>
  <si>
    <t>Lannoitus maalevityksenä</t>
  </si>
  <si>
    <t>Fertilisation, ground distribution</t>
  </si>
  <si>
    <t>Overhaul ditching</t>
  </si>
  <si>
    <t>Tielinjan aukaisu</t>
  </si>
  <si>
    <t>Typpi (N)</t>
  </si>
  <si>
    <t>Typpi-Fosfori (NP)</t>
  </si>
  <si>
    <t>Typpi-Fosfori-Boori (NPB)</t>
  </si>
  <si>
    <t>Fosfori-Kalium (PK)</t>
  </si>
  <si>
    <t>Fosfori-Kalium-Boori (PKB)</t>
  </si>
  <si>
    <t>Kalium (K)</t>
  </si>
  <si>
    <t>Kalium-Boori (KB)</t>
  </si>
  <si>
    <t>Boori (B)</t>
  </si>
  <si>
    <t>V11.06</t>
  </si>
  <si>
    <t>Skeemapaketti V11.06</t>
  </si>
  <si>
    <t>Schema package V11.06</t>
  </si>
  <si>
    <t>SceneryWorkPermissionNeededType</t>
  </si>
  <si>
    <t>Maisematyöluvan tarve</t>
  </si>
  <si>
    <t>Lupa haettu</t>
  </si>
  <si>
    <t>Applied for permission</t>
  </si>
  <si>
    <t>UsingRightResponsibleType</t>
  </si>
  <si>
    <t>Käyttöoikeukorvauksesta vastaava taho</t>
  </si>
  <si>
    <t>Seller or sellers representative</t>
  </si>
  <si>
    <t>Buyer</t>
  </si>
  <si>
    <t>Valuma-alue</t>
  </si>
  <si>
    <t>Metsästyskieltoalue</t>
  </si>
  <si>
    <t>Gödsel</t>
  </si>
  <si>
    <t>Fertiliser</t>
  </si>
  <si>
    <t>Nitrogen (N)</t>
  </si>
  <si>
    <t>Nitrogen-Fosfor (NP)</t>
  </si>
  <si>
    <t>Nitrogen-Phosphorus (NP)</t>
  </si>
  <si>
    <t>Typpi-Boori (NB)</t>
  </si>
  <si>
    <t>Nitrogen-Bor (NB)</t>
  </si>
  <si>
    <t>Nitrogen-Boron (NB)</t>
  </si>
  <si>
    <t>Nitrogen-Fosfor-Bor (NPB)</t>
  </si>
  <si>
    <t>Nitrogen-Phosphorus-Boron (NPB)</t>
  </si>
  <si>
    <t>Typpi-Fosfori-Boori-Kalsium (NPBCa)</t>
  </si>
  <si>
    <t>Nitrogen-Fosfor-Bor-Kalcium (NPBCa)</t>
  </si>
  <si>
    <t>Nitrogen-Phosphorus-Boron-Calcium (NPBCa)</t>
  </si>
  <si>
    <t>Fosfor-Kalium (PK)</t>
  </si>
  <si>
    <t>Phosphorus-Potassium (PK)</t>
  </si>
  <si>
    <t>Fosfor-Kalium-Bor (PKB)</t>
  </si>
  <si>
    <t>Phosphorus-Potassium-Boron (PKB)</t>
  </si>
  <si>
    <t>Fosfori-Kalium-Boori-Kalsium (PKBCa)</t>
  </si>
  <si>
    <t>Fosfor-Kalium-Bor-Kalcium (PKBCa)</t>
  </si>
  <si>
    <t>Phosphorus-Potassium-Boron-Calcium (PKBCa)</t>
  </si>
  <si>
    <t>Potassium (K)</t>
  </si>
  <si>
    <t>Kalium-Bor (KB)</t>
  </si>
  <si>
    <t>Potassium-Boron (KB)</t>
  </si>
  <si>
    <t>Bor (B)</t>
  </si>
  <si>
    <t>Boron (B)</t>
  </si>
  <si>
    <t>Tuhka-Boori rakeistettu</t>
  </si>
  <si>
    <t>Aska-Bor granulerad</t>
  </si>
  <si>
    <t>Ash-Boron granulated</t>
  </si>
  <si>
    <t>Tuhka rakeistettu</t>
  </si>
  <si>
    <t>Aska granulerad</t>
  </si>
  <si>
    <t>Ash granulated</t>
  </si>
  <si>
    <t>V11.07</t>
  </si>
  <si>
    <t>Skeemapaketti V11.07</t>
  </si>
  <si>
    <t>Schema package V11.07</t>
  </si>
  <si>
    <t>Liten tjärn</t>
  </si>
  <si>
    <t>Frodiga kärr</t>
  </si>
  <si>
    <t>Brunmossar, södra delen av Lapplandslän</t>
  </si>
  <si>
    <t>Bestånd av ädelträd</t>
  </si>
  <si>
    <t>Skogsholme på odikad torvmark</t>
  </si>
  <si>
    <t>Klyftor och raviner</t>
  </si>
  <si>
    <t>Stup och skogsbestånd vid stupens nedre del</t>
  </si>
  <si>
    <t>Stenbunden mark</t>
  </si>
  <si>
    <t>Trädfattig myr</t>
  </si>
  <si>
    <t>Strandängar</t>
  </si>
  <si>
    <t>Nyckelbiotoper på åsar</t>
  </si>
  <si>
    <t>Strandskogar</t>
  </si>
  <si>
    <t>Övergångszon</t>
  </si>
  <si>
    <t>Bo</t>
  </si>
  <si>
    <t>Förekomstställe</t>
  </si>
  <si>
    <t>Skyddad växt</t>
  </si>
  <si>
    <t>Vårdbiotop</t>
  </si>
  <si>
    <t>Fornminne</t>
  </si>
  <si>
    <t>Övrig livsmiljö</t>
  </si>
  <si>
    <t>Metsäsuunnittelija</t>
  </si>
  <si>
    <t>Leveys</t>
  </si>
  <si>
    <t>Width</t>
  </si>
  <si>
    <t>Length</t>
  </si>
  <si>
    <t>Pinta-ala</t>
  </si>
  <si>
    <t>Läpimitta</t>
  </si>
  <si>
    <t>Korkeus</t>
  </si>
  <si>
    <t>V11.08</t>
  </si>
  <si>
    <t>Skeemapaketti V11.08</t>
  </si>
  <si>
    <t>Schema package V11.08</t>
  </si>
  <si>
    <t>MKI - korjuujäljen tarkastus</t>
  </si>
  <si>
    <t>KEMERA - taimikon varhaishoito</t>
  </si>
  <si>
    <t>KEMERA - nuoren metsän hoito</t>
  </si>
  <si>
    <t>Tarkastus</t>
  </si>
  <si>
    <t>Inspection</t>
  </si>
  <si>
    <t>Tarkastuskuvio</t>
  </si>
  <si>
    <t>Inspection stand</t>
  </si>
  <si>
    <t>Tarkastuskoeala</t>
  </si>
  <si>
    <t>Inspection sample plot</t>
  </si>
  <si>
    <t>Tarkastuksen käsittelyalue</t>
  </si>
  <si>
    <t>Tarkastaja</t>
  </si>
  <si>
    <t>Inspector</t>
  </si>
  <si>
    <t>Real estate owner</t>
  </si>
  <si>
    <t>Toteuttaja</t>
  </si>
  <si>
    <t>Executor</t>
  </si>
  <si>
    <t>Laatija</t>
  </si>
  <si>
    <t>Composer</t>
  </si>
  <si>
    <t>Asiamies</t>
  </si>
  <si>
    <t>Attorney</t>
  </si>
  <si>
    <t>Hakkuuoikeuden omistaja</t>
  </si>
  <si>
    <t>Hakkuuoikeuden omistajan edustaja</t>
  </si>
  <si>
    <t>Ainespuun korjaaja</t>
  </si>
  <si>
    <t>Energiapuun korjaaja</t>
  </si>
  <si>
    <t>DecisionTypeType</t>
  </si>
  <si>
    <t>Päätöksen tyyppi</t>
  </si>
  <si>
    <t>Kemera-perusrahoituspäätös</t>
  </si>
  <si>
    <t>Kemera-lisärahoituspäätös</t>
  </si>
  <si>
    <t>Kemera-jatkoaikapäätös</t>
  </si>
  <si>
    <t>Kemera - lopullinen päätös</t>
  </si>
  <si>
    <t>Pohjoinen Suomi</t>
  </si>
  <si>
    <t>Northern Finland</t>
  </si>
  <si>
    <t>Keskinen Suomi</t>
  </si>
  <si>
    <t>Central Finland</t>
  </si>
  <si>
    <t>Eteläinen Suomi</t>
  </si>
  <si>
    <t>Southern Finland</t>
  </si>
  <si>
    <t>ControlReferenceTypeType</t>
  </si>
  <si>
    <t>Tarkastusviitteen tyyppi</t>
  </si>
  <si>
    <t>Kemera-hakemus</t>
  </si>
  <si>
    <t>Kemera-toteutusilmoitus</t>
  </si>
  <si>
    <t>TargetSelectionType</t>
  </si>
  <si>
    <t>Kodevalinnan tyyppi</t>
  </si>
  <si>
    <t>Otanta (automaattinen)</t>
  </si>
  <si>
    <t>Sampling (automatisk)</t>
  </si>
  <si>
    <t>Sampling (automatic)</t>
  </si>
  <si>
    <t>Otanta rajatusta joukosta</t>
  </si>
  <si>
    <t>Prövningsbaserad</t>
  </si>
  <si>
    <t>Otanta (manuaalinen)</t>
  </si>
  <si>
    <t>Sampling (manuell)</t>
  </si>
  <si>
    <t>Sampling (manual)</t>
  </si>
  <si>
    <t>InspectionMethodType</t>
  </si>
  <si>
    <t>Tarkastustapa</t>
  </si>
  <si>
    <t>Systemaattinen mittaus</t>
  </si>
  <si>
    <t>Karkea mittaus</t>
  </si>
  <si>
    <t>Silmävarainen arvio</t>
  </si>
  <si>
    <t>HabitatTypeType</t>
  </si>
  <si>
    <t>Elinympäristön tyyppi / luonne</t>
  </si>
  <si>
    <t>Naturvårdslagen</t>
  </si>
  <si>
    <t>Nature conservation law</t>
  </si>
  <si>
    <t>Skogslagen</t>
  </si>
  <si>
    <t>Forest law</t>
  </si>
  <si>
    <t>Muut sertifioidut arvokkaat</t>
  </si>
  <si>
    <t>Övriga certifierad värdefulla</t>
  </si>
  <si>
    <t>Other certified valuable</t>
  </si>
  <si>
    <t>Övriga naturobjekt som ska beaktas</t>
  </si>
  <si>
    <t>Other nature objects that should be taken into consideration</t>
  </si>
  <si>
    <t>HabitatLocationType</t>
  </si>
  <si>
    <t>Elinympäristön sijainti (suhteessa kuvioon)</t>
  </si>
  <si>
    <t>Sisältyy kuvioon</t>
  </si>
  <si>
    <t>Rajoittuu kuvioon</t>
  </si>
  <si>
    <t>EvaluationSubjectType</t>
  </si>
  <si>
    <t>Käytetty arvostelukoodisto</t>
  </si>
  <si>
    <t>Kemera-koodisto</t>
  </si>
  <si>
    <t>MKI-koodisto</t>
  </si>
  <si>
    <t>RestrictionBasedOnStoninessType</t>
  </si>
  <si>
    <t>Kivisyyden vaikutus toimenpiteeseen</t>
  </si>
  <si>
    <t>Ei vaikutusta</t>
  </si>
  <si>
    <t>Vaikuttaa vähän</t>
  </si>
  <si>
    <t>Vaikuttaa merkittävästi</t>
  </si>
  <si>
    <t>Vaikuttaa paljon</t>
  </si>
  <si>
    <t>ControlDataOperationStatusType</t>
  </si>
  <si>
    <t>Toimenpiteen tila</t>
  </si>
  <si>
    <t>Tarkastustiedot</t>
  </si>
  <si>
    <t>Maakuntakaavan suojelualuevaraus</t>
  </si>
  <si>
    <t>Landskapplanen för skyddsområde</t>
  </si>
  <si>
    <t>Regional plan for protection area</t>
  </si>
  <si>
    <t>Linnustollisesti arvokas kohde (FSC)</t>
  </si>
  <si>
    <t>Värdefull objekt för fåglar (FSC)</t>
  </si>
  <si>
    <t xml:space="preserve">Bird conservation target (FSC) </t>
  </si>
  <si>
    <t>Muu FSC-suojelukohde</t>
  </si>
  <si>
    <t>Annat FSC-skyddsobjekt</t>
  </si>
  <si>
    <t>Other FSC conservation target</t>
  </si>
  <si>
    <t>Low-productive forest land</t>
  </si>
  <si>
    <t>Wasteland</t>
  </si>
  <si>
    <t>Katajaketo</t>
  </si>
  <si>
    <t>Enbär lea</t>
  </si>
  <si>
    <t>Juniper lea</t>
  </si>
  <si>
    <t>Merenrantaniitty</t>
  </si>
  <si>
    <t>Sjösidan äng</t>
  </si>
  <si>
    <t>Seaside meadow</t>
  </si>
  <si>
    <t>Flada</t>
  </si>
  <si>
    <t>Flad</t>
  </si>
  <si>
    <t>Kluuvi</t>
  </si>
  <si>
    <t>Glo</t>
  </si>
  <si>
    <t>Salt marsh</t>
  </si>
  <si>
    <t>Metsäkurjenpolvi-metsäimarretyyppi</t>
  </si>
  <si>
    <t>Skogsnäva-ekbräkentyp</t>
  </si>
  <si>
    <t>wood cranesbill-polypodium type</t>
  </si>
  <si>
    <t>Metsäkurjenpolvi-käenkaali-oravanmarjatyyppi</t>
  </si>
  <si>
    <t>Skogsnäva-harsyra-ekorrbärstyp</t>
  </si>
  <si>
    <t>wood cranesbill-woodsorrel-maylily type</t>
  </si>
  <si>
    <t>Myyränporrastyyppi</t>
  </si>
  <si>
    <t>Ryssbräkentyp</t>
  </si>
  <si>
    <t>Kiurunkannus-vuohenputkityyppi</t>
  </si>
  <si>
    <t>Nunneört-kirskåltyp</t>
  </si>
  <si>
    <t>Vuohenputkityyppi</t>
  </si>
  <si>
    <t>Kirskåltyp</t>
  </si>
  <si>
    <t>Hammasjuuri-linnunhernetyyppi</t>
  </si>
  <si>
    <t>Tandrot-vårärttyp</t>
  </si>
  <si>
    <t>Karvasputki-metsäapilatyyppi</t>
  </si>
  <si>
    <t>Spenört-skogsklövertyp</t>
  </si>
  <si>
    <t>Maarianverijuuri-mäkimeiramityyppi</t>
  </si>
  <si>
    <t>Småborre-kungsmyntatyp</t>
  </si>
  <si>
    <t>Puolukka-ahomansikkatyyppi</t>
  </si>
  <si>
    <t>Lingon-smultrontyp</t>
  </si>
  <si>
    <t>Metsäkurjenpolvi-puolukkatyyppi</t>
  </si>
  <si>
    <t>Skogsnäva-lingontyp</t>
  </si>
  <si>
    <t>Perkauskatko</t>
  </si>
  <si>
    <t>Luonnontilainen vesistön reunametsä</t>
  </si>
  <si>
    <t>Naturlig kantskog av vattendrag</t>
  </si>
  <si>
    <t>Natural forest at the edge of waters</t>
  </si>
  <si>
    <t>Vanha- ja lahopuustoinen kalliometsä</t>
  </si>
  <si>
    <t>Bergskog med gammal och död ved</t>
  </si>
  <si>
    <t>Cliff forest with old and dead wood</t>
  </si>
  <si>
    <t>Lahopuuston lisääminen</t>
  </si>
  <si>
    <t>Ökning av död ved</t>
  </si>
  <si>
    <t>Increase of dead wood</t>
  </si>
  <si>
    <t>Uudistaminen pienimuotoisesti</t>
  </si>
  <si>
    <t>Skogsföryngring i liten skala</t>
  </si>
  <si>
    <t>Small-scale forest regeneration</t>
  </si>
  <si>
    <t>Pysyvästi peitteinen kasvatus</t>
  </si>
  <si>
    <t>Hyggesfritt skogsbruk</t>
  </si>
  <si>
    <t>Continuous cover forestry</t>
  </si>
  <si>
    <t>Lehtipuuvaltainen metsä</t>
  </si>
  <si>
    <t>Lövträ dominerade skog</t>
  </si>
  <si>
    <t>Deciduous-dominant forest</t>
  </si>
  <si>
    <t>Kulotuskohde</t>
  </si>
  <si>
    <t>Bränningobjekt</t>
  </si>
  <si>
    <t>Burning target</t>
  </si>
  <si>
    <t>Maisemanhoidollinen kasvatus</t>
  </si>
  <si>
    <t>Skogsbruk med landskapsplanering</t>
  </si>
  <si>
    <t>Forestry with landscape planning</t>
  </si>
  <si>
    <t>Virkistyskäyttöalue</t>
  </si>
  <si>
    <t>Recreation area</t>
  </si>
  <si>
    <t>Other special felling</t>
  </si>
  <si>
    <t>Muu erityiskohde</t>
  </si>
  <si>
    <t>Annan specialområde</t>
  </si>
  <si>
    <t>Other special target</t>
  </si>
  <si>
    <t>Metsityskielto FSC:n nojalla</t>
  </si>
  <si>
    <t>Beskogning förbjudet under FSC</t>
  </si>
  <si>
    <t>Forestation prohibited under FSC</t>
  </si>
  <si>
    <t>FSC-suojelukohde</t>
  </si>
  <si>
    <t>FSC-skyddsobjekt</t>
  </si>
  <si>
    <t>FSC-erityishakkuukohde</t>
  </si>
  <si>
    <t>Speciell avverkningsobjekt (FSC)</t>
  </si>
  <si>
    <t>Special felling target (FSC)</t>
  </si>
  <si>
    <t>FSC-HCV -alue</t>
  </si>
  <si>
    <t>FSC-HCV -område</t>
  </si>
  <si>
    <t>FSC-HCV area</t>
  </si>
  <si>
    <t>IBA-alue</t>
  </si>
  <si>
    <t>IBA-område</t>
  </si>
  <si>
    <t>IBA area</t>
  </si>
  <si>
    <t>FINIBA-alue</t>
  </si>
  <si>
    <t>FINIBA-området</t>
  </si>
  <si>
    <t>FINIBA area</t>
  </si>
  <si>
    <t>Metson soidinalue</t>
  </si>
  <si>
    <t>Tjäders spelområde</t>
  </si>
  <si>
    <t>Capercailie mating area</t>
  </si>
  <si>
    <t>Sääksen asuttu pesä</t>
  </si>
  <si>
    <t>Fiskgjusens bebodda näst</t>
  </si>
  <si>
    <t>Ospreys inhabited nest</t>
  </si>
  <si>
    <t>Lehtipuuvaltainen metsä, jossa hakkuurajoitus</t>
  </si>
  <si>
    <t>Lövträ dominerade skog, där avverkning restriktions</t>
  </si>
  <si>
    <t>Decidous-dominant forest with felling restriction</t>
  </si>
  <si>
    <t>V11.09</t>
  </si>
  <si>
    <t>Skeemapaketti V11.09</t>
  </si>
  <si>
    <t>Schema package V11.09</t>
  </si>
  <si>
    <t>Kemera - hankkeen raukeaminen</t>
  </si>
  <si>
    <t>MKI - poikkeamislupa määräajasta</t>
  </si>
  <si>
    <t>MKM</t>
  </si>
  <si>
    <t>Metsäkeskuksen maksatussanoma</t>
  </si>
  <si>
    <t>MKPS</t>
  </si>
  <si>
    <t>Metsäkeskuksen päätössanoma</t>
  </si>
  <si>
    <t>DecisionGeometryObjectType</t>
  </si>
  <si>
    <t>Päätökseen liittyvän geometrian tyyppi</t>
  </si>
  <si>
    <t>ForestCentreWorkCodeGroupType</t>
  </si>
  <si>
    <t>Työlajiryhmäkoodisto</t>
  </si>
  <si>
    <t>Hirvivahinkokorvaukset</t>
  </si>
  <si>
    <t>Hjortdjursskadeprojekt</t>
  </si>
  <si>
    <t>Moose damage compensations</t>
  </si>
  <si>
    <t>Suometsänhoito</t>
  </si>
  <si>
    <t>Vård av torvmarksskog</t>
  </si>
  <si>
    <t>Metsätien tekeminen</t>
  </si>
  <si>
    <t>Byggande av skogsväg</t>
  </si>
  <si>
    <t>Juurikääpä</t>
  </si>
  <si>
    <t>ForestCentreWorkCodeType</t>
  </si>
  <si>
    <t>Työlajikoodi</t>
  </si>
  <si>
    <t>Byggandet av skogsväg</t>
  </si>
  <si>
    <t>ControlUseCaseType</t>
  </si>
  <si>
    <t>Tarkastustietojen käyttötapauskoodisto</t>
  </si>
  <si>
    <t>SelfMonitoringUseCaseType</t>
  </si>
  <si>
    <t>Omavalvonnan käyttötapauskoodisto</t>
  </si>
  <si>
    <t>Omavalvonta - istutus</t>
  </si>
  <si>
    <t>Omavalvonta - taimikon varhaishoito</t>
  </si>
  <si>
    <t>Omavalvonta - nuoren metsän hoito</t>
  </si>
  <si>
    <t>V11.10</t>
  </si>
  <si>
    <t>Skeemapaketti V11.10</t>
  </si>
  <si>
    <t>Schema package V11.10</t>
  </si>
  <si>
    <t>ForestCentreDataMessageType</t>
  </si>
  <si>
    <t>Sanomatyyppi</t>
  </si>
  <si>
    <t>PreclearingEvaluationType</t>
  </si>
  <si>
    <t>Ennakkoraivauksen arviointi koodisto</t>
  </si>
  <si>
    <t>Ennakkoraivausta ei ole tehty eikä siihen ole ollut tarvetta</t>
  </si>
  <si>
    <t>Förhandsröjning, inte gjort och inget behov</t>
  </si>
  <si>
    <t>Ennakkoraivaus ei ole tehty, vaikka siihen olisi ollut tarvetta tai työ on toteutettu puutteellisesti</t>
  </si>
  <si>
    <t>Förhandsröjning, inte gjort trots behov, eller bristfälligt utfört</t>
  </si>
  <si>
    <t>Ennakkoraivaus on tehty suositusten mukaisesti</t>
  </si>
  <si>
    <t>Förhandsröjning utförd enligt rekommendationerna</t>
  </si>
  <si>
    <t>Kyselyviite</t>
  </si>
  <si>
    <t>V12</t>
  </si>
  <si>
    <t>Skeemapaketti V12</t>
  </si>
  <si>
    <t>Schema package V12</t>
  </si>
  <si>
    <t>V13</t>
  </si>
  <si>
    <t>Skeemapaketti V13</t>
  </si>
  <si>
    <t>Schema package V13</t>
  </si>
  <si>
    <t>V11.11</t>
  </si>
  <si>
    <t>Skeemapaketti V11.11</t>
  </si>
  <si>
    <t>Schema package V11.11</t>
  </si>
  <si>
    <t>V12.00</t>
  </si>
  <si>
    <t>Skeemapaketti V12.00</t>
  </si>
  <si>
    <t>Schema package V12.00</t>
  </si>
  <si>
    <t>V12.01</t>
  </si>
  <si>
    <t>Skeemapaketti V12.01</t>
  </si>
  <si>
    <t>Schema package V12.01</t>
  </si>
  <si>
    <t>V13.00</t>
  </si>
  <si>
    <t>Skeemapaketti V13.00</t>
  </si>
  <si>
    <t>Schema package V13.00</t>
  </si>
  <si>
    <t>Tilaaja</t>
  </si>
  <si>
    <t>ForestDataUpdateUseCaseType</t>
  </si>
  <si>
    <t>Metsävaratiedon päivityspyynnön käyttötapauskoodisto</t>
  </si>
  <si>
    <t>Metsävaratiedon päivitys - inventointipuusto-ositteet</t>
  </si>
  <si>
    <t>Metsävaratiedon päivitys - kasvupaikkatiedot</t>
  </si>
  <si>
    <t>Metsävaratiedon päivitys - käytönrajoitteet</t>
  </si>
  <si>
    <t>Metsävaratiedon päivitys - erityispiirretiedot</t>
  </si>
  <si>
    <t>Metsävaratiedon päivitys - toimenpiteen toteumatiedot</t>
  </si>
  <si>
    <t>Muu tiedonkeruu / havainto</t>
  </si>
  <si>
    <t>Metsävaratiedon päivitys - laajat metsävarakuviotiedot</t>
  </si>
  <si>
    <t>Kentän jarjestysnro</t>
  </si>
  <si>
    <t>Tietokanta</t>
  </si>
  <si>
    <t>Tietokantatunnus</t>
  </si>
  <si>
    <t>Tietokantataulu</t>
  </si>
  <si>
    <t>Tietokantataulun kenttä</t>
  </si>
  <si>
    <t>Koodisto</t>
  </si>
  <si>
    <t>Kuviomuotoinen metsävaratieto</t>
  </si>
  <si>
    <t>MVTK</t>
  </si>
  <si>
    <t>Kiinteistön yksilöivä avain tietokannassa</t>
  </si>
  <si>
    <t>int</t>
  </si>
  <si>
    <t>realestateid</t>
  </si>
  <si>
    <t>registerunitid</t>
  </si>
  <si>
    <t>text(14)</t>
  </si>
  <si>
    <t>unseparetedparceltypechar</t>
  </si>
  <si>
    <t>text(11)</t>
  </si>
  <si>
    <t>unseparetedparcelnumber</t>
  </si>
  <si>
    <t>smallint</t>
  </si>
  <si>
    <t>realestatename</t>
  </si>
  <si>
    <t>text(120)</t>
  </si>
  <si>
    <t>locationmunicipalitynumber</t>
  </si>
  <si>
    <t>locationmunicipalityname</t>
  </si>
  <si>
    <t>text(30)</t>
  </si>
  <si>
    <t>creationtime</t>
  </si>
  <si>
    <t>Kiinteistön luontiaika tietokantaan</t>
  </si>
  <si>
    <t>datetime</t>
  </si>
  <si>
    <t>updatetime</t>
  </si>
  <si>
    <t>Kiinteistön päivitysaika tietokannassa</t>
  </si>
  <si>
    <t>RealEstateActor</t>
  </si>
  <si>
    <t>Kiinteistötoimijan yksilöivä avain tietokannassa</t>
  </si>
  <si>
    <t>realestateactorid</t>
  </si>
  <si>
    <t>Kiinteistötoimijan id (tunniste)</t>
  </si>
  <si>
    <t>Viiteavain RealEstate-tauluun</t>
  </si>
  <si>
    <t>actorid</t>
  </si>
  <si>
    <t>Viiteavain Actor-tauluun</t>
  </si>
  <si>
    <t>Kiinteistötoimijan rooli</t>
  </si>
  <si>
    <t>koodisto</t>
  </si>
  <si>
    <t>Koodisto määrittämättä (omistaja | edustaja)</t>
  </si>
  <si>
    <t>startdate</t>
  </si>
  <si>
    <t>Kiinteistötoimijan roolin voimassaolo alkaa (pvm)</t>
  </si>
  <si>
    <t>enddate</t>
  </si>
  <si>
    <t>Kiinteistötoimijan roolin voimassaolo päättyy (pvm)</t>
  </si>
  <si>
    <t>denominator</t>
  </si>
  <si>
    <t>numerator</t>
  </si>
  <si>
    <t>Kiinteistötoimijan luontiaika tietokantaan</t>
  </si>
  <si>
    <t>Kiinteistötoimijan päivitysaika tietokannassa</t>
  </si>
  <si>
    <t>Actor</t>
  </si>
  <si>
    <t>Toimijan yksilöivä avain tietokannassa</t>
  </si>
  <si>
    <t>Toimijan id (tunniste)</t>
  </si>
  <si>
    <t>Toimijan kieli</t>
  </si>
  <si>
    <t>businessid</t>
  </si>
  <si>
    <t>text</t>
  </si>
  <si>
    <t>actortype</t>
  </si>
  <si>
    <t>Toimijatyyppi</t>
  </si>
  <si>
    <t>Koodisto määrittämättä (henkilö | organisaatio)</t>
  </si>
  <si>
    <t>personid</t>
  </si>
  <si>
    <t>firstname</t>
  </si>
  <si>
    <t>text(80)</t>
  </si>
  <si>
    <t>lastname</t>
  </si>
  <si>
    <t>organizationname</t>
  </si>
  <si>
    <t>address</t>
  </si>
  <si>
    <t>text(50)</t>
  </si>
  <si>
    <t>postalcode</t>
  </si>
  <si>
    <t>postoffice</t>
  </si>
  <si>
    <t>text(100)</t>
  </si>
  <si>
    <t>statecode</t>
  </si>
  <si>
    <t>statetext</t>
  </si>
  <si>
    <t>countrycode</t>
  </si>
  <si>
    <t>countrytext</t>
  </si>
  <si>
    <t>phonenumber</t>
  </si>
  <si>
    <t>text(18)</t>
  </si>
  <si>
    <t>mobilephonenumber</t>
  </si>
  <si>
    <t>telefaxnumber</t>
  </si>
  <si>
    <t>emailaddress</t>
  </si>
  <si>
    <t>Toimijan luontiaika tietokantaan</t>
  </si>
  <si>
    <t>Toimijan päivitysaika tietokannassa</t>
  </si>
  <si>
    <t>Kiinteistön palstan yksilöivä avain tietokannassa</t>
  </si>
  <si>
    <t>parcelid</t>
  </si>
  <si>
    <t>parcelnumber</t>
  </si>
  <si>
    <t>Kiinteistön palstan luontiaika tietokantaan</t>
  </si>
  <si>
    <t>Kiinteistön palstan päivitysaika tietokannassa</t>
  </si>
  <si>
    <t>Metsikkökuvion yksilöivä avain tietokannassa</t>
  </si>
  <si>
    <t>standid</t>
  </si>
  <si>
    <t>Metsikkökuvion palstan id (tunniste, viiteavain Parcel-tauluun)</t>
  </si>
  <si>
    <t>Metsikkökuvion kiinteistön id (tunniste, viiteavain RealEstate-tauluun)</t>
  </si>
  <si>
    <t>standnumber</t>
  </si>
  <si>
    <t>standnumberextension</t>
  </si>
  <si>
    <t>text(2)</t>
  </si>
  <si>
    <t>maingroup</t>
  </si>
  <si>
    <t>ks. Sarake Koodisto --&gt;</t>
  </si>
  <si>
    <t>ditchingyear</t>
  </si>
  <si>
    <t>tinyint</t>
  </si>
  <si>
    <t>thinningyear</t>
  </si>
  <si>
    <t>developmentclass</t>
  </si>
  <si>
    <t>maintreespecies</t>
  </si>
  <si>
    <t>standinfo</t>
  </si>
  <si>
    <t>datasource</t>
  </si>
  <si>
    <t>Datasourcet lueteltu / kuvattu omassa taulussaan</t>
  </si>
  <si>
    <t>growthplacedatasource</t>
  </si>
  <si>
    <t>area</t>
  </si>
  <si>
    <t>double</t>
  </si>
  <si>
    <t>areadecrease</t>
  </si>
  <si>
    <t>geometry</t>
  </si>
  <si>
    <t>Metsikkökuvion geometria</t>
  </si>
  <si>
    <t>Metsikkökuvion luontiaika tietokantaan</t>
  </si>
  <si>
    <t>Metsikkökuvion päivitysaika tietokannassa</t>
  </si>
  <si>
    <t>Restriction</t>
  </si>
  <si>
    <t>Metsikkökuvion toimenpiteen rajoitustiedon yksilöivä avain tietokannassa</t>
  </si>
  <si>
    <t>Viiteavain Stand-tauluun</t>
  </si>
  <si>
    <t>restrictiontype</t>
  </si>
  <si>
    <t>Metsikkökuvion toimenpiteen rajoitustiedon päätyyppi</t>
  </si>
  <si>
    <t>restrictioncode</t>
  </si>
  <si>
    <t>Metsikkökuvion toimenpiteen rajoitustieto</t>
  </si>
  <si>
    <t>restrictionends</t>
  </si>
  <si>
    <t>Metsikkökuvion toimenpiteen rajoituksen päättymisajankohta</t>
  </si>
  <si>
    <t>Metsikkökuvion toimenpiteen rajoitustiedon luontiaika tietokantaan</t>
  </si>
  <si>
    <t>Metsikkökuvion toimenpiteen rajoitustiedon päivitysaika tietokannassa</t>
  </si>
  <si>
    <t>TreeStand</t>
  </si>
  <si>
    <t>Metsikkökuvion puustotietojen yksilöivä avain tietokannassa</t>
  </si>
  <si>
    <t>treestandid</t>
  </si>
  <si>
    <t>Metsikkökuvion puustotietojen id (tunniste)</t>
  </si>
  <si>
    <t>Metsikkökuvion puustotietojen luontiaika tietokantaan</t>
  </si>
  <si>
    <t>Metsikkökuvion puustotietojen päivitysaika tietokannassa</t>
  </si>
  <si>
    <t>Puusto-ositteen yksilöivä avain tietokannassa</t>
  </si>
  <si>
    <t>treestratumid</t>
  </si>
  <si>
    <t>Viiteavain TreeStand-tauluun</t>
  </si>
  <si>
    <t>stratumnumber</t>
  </si>
  <si>
    <t>treespecies</t>
  </si>
  <si>
    <t>storey</t>
  </si>
  <si>
    <t>age</t>
  </si>
  <si>
    <t>basalarea</t>
  </si>
  <si>
    <t>stemcount</t>
  </si>
  <si>
    <t>mediumint</t>
  </si>
  <si>
    <t>meandiameter</t>
  </si>
  <si>
    <t>meanheight</t>
  </si>
  <si>
    <t>volume</t>
  </si>
  <si>
    <t>sawlogpercent</t>
  </si>
  <si>
    <t>sawlogvolume</t>
  </si>
  <si>
    <t>pulpwoodvolume</t>
  </si>
  <si>
    <t>volumegrowth</t>
  </si>
  <si>
    <t>leafbiomass</t>
  </si>
  <si>
    <t>branchbiomass</t>
  </si>
  <si>
    <t>stembiomass</t>
  </si>
  <si>
    <t>stumpbiomass</t>
  </si>
  <si>
    <t>value</t>
  </si>
  <si>
    <t>currency</t>
  </si>
  <si>
    <t>valuegrowthpercent</t>
  </si>
  <si>
    <t>Puusto-ositteen luontiaika tietokantaan</t>
  </si>
  <si>
    <t>Puusto-ositteen päivitysaika tietokannassa</t>
  </si>
  <si>
    <t>Puustoyhteenvedon yksilöivä avain tietokannassa</t>
  </si>
  <si>
    <t>treestandsummaryid</t>
  </si>
  <si>
    <t>meanage</t>
  </si>
  <si>
    <t>Puustoyhteenvedon luontiaika tietokantaan</t>
  </si>
  <si>
    <t>Puustoyhteenvedon päivitysaika tietokannassa</t>
  </si>
  <si>
    <t>Metsikkökuvion toimenpiteen yksilöivä avain tietokannassa</t>
  </si>
  <si>
    <t>operationid</t>
  </si>
  <si>
    <t>maintype</t>
  </si>
  <si>
    <t>operationtype</t>
  </si>
  <si>
    <t>proposaltype</t>
  </si>
  <si>
    <t>proposalyear</t>
  </si>
  <si>
    <t>completiondate</t>
  </si>
  <si>
    <t>operationinfo</t>
  </si>
  <si>
    <t>income</t>
  </si>
  <si>
    <t>cost</t>
  </si>
  <si>
    <t>Toimenpiteen luontiaika tietokantaan</t>
  </si>
  <si>
    <t>Toimenpiteen päivitysaika tietokannassa</t>
  </si>
  <si>
    <t>Hakkuun puutavaralajin yksilöivä avain tietokannassa</t>
  </si>
  <si>
    <t>assortmentid</t>
  </si>
  <si>
    <t>Viiteavain Operation-tauluun</t>
  </si>
  <si>
    <t>stemtype</t>
  </si>
  <si>
    <t>assortmentpercent</t>
  </si>
  <si>
    <t>assortmentvolume</t>
  </si>
  <si>
    <t>Hakkuun puutavaralajin luontiaika tietokantaan</t>
  </si>
  <si>
    <t>Hakkuun puutavaralajin päivitysaika tietokannassa</t>
  </si>
  <si>
    <t>Toimenpiteen tarkenteen yksilöivä avain tietokannassa</t>
  </si>
  <si>
    <t>specificationid</t>
  </si>
  <si>
    <t>Toimenpiteen tarkenteen id</t>
  </si>
  <si>
    <t>specificationcode</t>
  </si>
  <si>
    <t>Toimenpiteen tarkenteen luontiaika tietokantaan</t>
  </si>
  <si>
    <t>Toimenpiteen tarkenteen päivitysaika tietokannassa</t>
  </si>
  <si>
    <t>Erityispiirteen yksilöivä avain tietokannassa</t>
  </si>
  <si>
    <t>specialfeatureid</t>
  </si>
  <si>
    <t>mainfeature</t>
  </si>
  <si>
    <t>featuretype</t>
  </si>
  <si>
    <t>featurecode</t>
  </si>
  <si>
    <t>featureadditionalcode</t>
  </si>
  <si>
    <t>validitystartdate</t>
  </si>
  <si>
    <t>validityenddate</t>
  </si>
  <si>
    <t>validityexplanation</t>
  </si>
  <si>
    <t>featureinfo</t>
  </si>
  <si>
    <t>featureadditionalinfo</t>
  </si>
  <si>
    <t>Erityispiirteen luontiaika tietokantaan</t>
  </si>
  <si>
    <t>Erityispiirteen päivitysaika tietokannassa</t>
  </si>
  <si>
    <t>Datasource</t>
  </si>
  <si>
    <t>Tietolähteen yksilöivä avain tietokannassa</t>
  </si>
  <si>
    <t>code</t>
  </si>
  <si>
    <t>Tietolähteen koodi</t>
  </si>
  <si>
    <t>linkki muiden taulujen datasource-kenttään</t>
  </si>
  <si>
    <t>description</t>
  </si>
  <si>
    <t>Tietolähteen selite</t>
  </si>
  <si>
    <t>Tietolähteen luontiaika tietokantaan</t>
  </si>
  <si>
    <t>Tietolähteen päivitysaika tietokannassa</t>
  </si>
  <si>
    <t>Regeneration cutting on forest</t>
  </si>
  <si>
    <t>Natural regeneration</t>
  </si>
  <si>
    <t>Natural regeneration, pine</t>
  </si>
  <si>
    <t>Natural regeneration, spruce</t>
  </si>
  <si>
    <t>Natural regeneration, silver birch</t>
  </si>
  <si>
    <t>Natural regeneration, downy birch</t>
  </si>
  <si>
    <t>Natural regeneration, asp</t>
  </si>
  <si>
    <t>Natural regeneration, grey alder</t>
  </si>
  <si>
    <t>Natural regeneration, black alder</t>
  </si>
  <si>
    <t>Natural regeneration, other coniferous tree</t>
  </si>
  <si>
    <t>Natural regeneration, other deciduous tree</t>
  </si>
  <si>
    <t>Natural regeneration, oregon pine</t>
  </si>
  <si>
    <t>Natural regeneration, common juniper</t>
  </si>
  <si>
    <t>Natural regeneration, contorta pine</t>
  </si>
  <si>
    <t>Natural regeneration, european white elm</t>
  </si>
  <si>
    <t>Natural regeneration, larch</t>
  </si>
  <si>
    <t>Natural regeneration, small-leaved lime</t>
  </si>
  <si>
    <t>Natural regeneration, black spruce</t>
  </si>
  <si>
    <t>Natural regeneration, willow</t>
  </si>
  <si>
    <t>Natural regeneration, rowan</t>
  </si>
  <si>
    <t>Natural regeneration, fir</t>
  </si>
  <si>
    <t>Natural regeneration, goat willow</t>
  </si>
  <si>
    <t>Natural regeneration, ash</t>
  </si>
  <si>
    <t>Natural regeneration, swiss pine</t>
  </si>
  <si>
    <t>Natural regeneration, serbian spruce</t>
  </si>
  <si>
    <t>Natural regeneration, oak</t>
  </si>
  <si>
    <t>Natural regeneration, bird cherry</t>
  </si>
  <si>
    <t>Natural regeneration, maple</t>
  </si>
  <si>
    <t>Natural regeneration, curly birch</t>
  </si>
  <si>
    <t>Natural regeneration, scots elm</t>
  </si>
  <si>
    <t>Planting of seeds, pine</t>
  </si>
  <si>
    <t>Planting of seeds, spruce</t>
  </si>
  <si>
    <t>Planting of seeds, silver birch</t>
  </si>
  <si>
    <t>Planting of seeds, downy birch</t>
  </si>
  <si>
    <t>Planting of seeds, asp</t>
  </si>
  <si>
    <t>Planting of seeds, grey alder</t>
  </si>
  <si>
    <t>Planting of seeds, black alder</t>
  </si>
  <si>
    <t>Planting of seeds, other coniferous tree</t>
  </si>
  <si>
    <t>Planting of seeds, other deciduous tree</t>
  </si>
  <si>
    <t>Planting of seeds, oregon pine</t>
  </si>
  <si>
    <t>Planting of seeds, common juniper</t>
  </si>
  <si>
    <t>Planting of seeds, contorta pine</t>
  </si>
  <si>
    <t>Planting of seeds, european white elm</t>
  </si>
  <si>
    <t>Planting of seeds, larch</t>
  </si>
  <si>
    <t>Planting of seeds, small-leaved lime</t>
  </si>
  <si>
    <t>Planting of seeds, black spruce</t>
  </si>
  <si>
    <t>Planting of seeds, willow</t>
  </si>
  <si>
    <t>Planting of seeds, rowan</t>
  </si>
  <si>
    <t>Planting of seeds, fir</t>
  </si>
  <si>
    <t>Planting of seeds, goat willow</t>
  </si>
  <si>
    <t>Planting of seeds, ash</t>
  </si>
  <si>
    <t>Planting of seeds, swiss pine</t>
  </si>
  <si>
    <t>Planting of seeds, serbian spruce</t>
  </si>
  <si>
    <t>Planting of seeds, oak</t>
  </si>
  <si>
    <t>Planting of seeds, bird cherry</t>
  </si>
  <si>
    <t>Planting of seeds, maple</t>
  </si>
  <si>
    <t>Planting of seeds, curly birch</t>
  </si>
  <si>
    <t>Planting of seeds, scots elm</t>
  </si>
  <si>
    <t>Planting of seedlings, pine</t>
  </si>
  <si>
    <t>Planting of seedlings, spruce</t>
  </si>
  <si>
    <t>Planting of seedlings, silver birch</t>
  </si>
  <si>
    <t>Planting of seedlings, downy birch</t>
  </si>
  <si>
    <t>Planting of seedlings, asp</t>
  </si>
  <si>
    <t>Planting of seedlings, grey alder</t>
  </si>
  <si>
    <t>Planting of seedlings, black alder</t>
  </si>
  <si>
    <t>Planting of seedlings, other coniferous tree</t>
  </si>
  <si>
    <t>Planting of seedlings, other deciduous tree</t>
  </si>
  <si>
    <t>Planting of seedlings, oregon pine</t>
  </si>
  <si>
    <t>Planting of seedlings, common juniper</t>
  </si>
  <si>
    <t>Planting of seedlings, contorta pine</t>
  </si>
  <si>
    <t>Planting of seedlings, european white elm</t>
  </si>
  <si>
    <t>Planting of seedlings, larch</t>
  </si>
  <si>
    <t>Planting of seedlings, small-leaved lime</t>
  </si>
  <si>
    <t>Planting of seedlings, black spruce</t>
  </si>
  <si>
    <t>Planting of seedlings, willow</t>
  </si>
  <si>
    <t>Planting of seedlings, rowan</t>
  </si>
  <si>
    <t>Planting of seedlings, fir</t>
  </si>
  <si>
    <t>Planting of seedlings, goat willow</t>
  </si>
  <si>
    <t>Planting of seedlings, ash</t>
  </si>
  <si>
    <t>Planting of seedlings, swiss pine</t>
  </si>
  <si>
    <t>Planting of seedlings, serbian spruce</t>
  </si>
  <si>
    <t>Planting of seedlings, oak</t>
  </si>
  <si>
    <t>Planting of seedlings, bird cherry</t>
  </si>
  <si>
    <t>Planting of seedlings, maple</t>
  </si>
  <si>
    <t>Planting of seedlings, curly birch</t>
  </si>
  <si>
    <t>Planting of seedlings, scots elm</t>
  </si>
  <si>
    <t>Clearing</t>
  </si>
  <si>
    <t>Mechanical clearing</t>
  </si>
  <si>
    <t>Mechanical and chemical clearing</t>
  </si>
  <si>
    <t>Scalping</t>
  </si>
  <si>
    <t>Supplementary planting of seedlings, pine</t>
  </si>
  <si>
    <t>Supplementary planting of seedlings, spruce</t>
  </si>
  <si>
    <t>Supplementary planting of seedlings, silver birch</t>
  </si>
  <si>
    <t>Supplementary planting of seedlings, downy birch</t>
  </si>
  <si>
    <t>Supplementary planting of seedlings, asp</t>
  </si>
  <si>
    <t>Supplementary planting of seedlings, grey alder</t>
  </si>
  <si>
    <t>Supplementary planting of seedlings, black alder</t>
  </si>
  <si>
    <t>Supplementary planting of seedlings, other coniferous tree</t>
  </si>
  <si>
    <t>Supplementary planting of seedlings, other deciduous tree</t>
  </si>
  <si>
    <t>Supplementary planting of seedlings, oregon pine</t>
  </si>
  <si>
    <t>Supplementary planting of seedlings, common juniper</t>
  </si>
  <si>
    <t>Supplementary planting of seedlings, contorta pine</t>
  </si>
  <si>
    <t>Supplementary planting of seedlings, european white elm</t>
  </si>
  <si>
    <t>Supplementary planting of seedlings, larch</t>
  </si>
  <si>
    <t>Supplementary planting of seedlings, small-leaved lime</t>
  </si>
  <si>
    <t>Supplementary planting of seedlings, black spruce</t>
  </si>
  <si>
    <t>Supplementary planting of seedlings, willow</t>
  </si>
  <si>
    <t>Supplementary planting of seedlings, rowan</t>
  </si>
  <si>
    <t>Supplementary planting of seedlings, fir</t>
  </si>
  <si>
    <t>Supplementary planting of seedlings, goat willow</t>
  </si>
  <si>
    <t>Supplementary planting of seedlings, ash</t>
  </si>
  <si>
    <t>Supplementary planting of seedlings, swiss pine</t>
  </si>
  <si>
    <t>Supplementary planting of seedlings, serbian spruce</t>
  </si>
  <si>
    <t>Supplementary planting of seedlings, oak</t>
  </si>
  <si>
    <t>Supplementary planting of seedlings, bird cherry</t>
  </si>
  <si>
    <t>Supplementary planting of seedlings, maple</t>
  </si>
  <si>
    <t>Supplementary planting of seedlings, curly birch</t>
  </si>
  <si>
    <t>Supplementary planting of seedlings, scots elm</t>
  </si>
  <si>
    <t>Mechanical hay prevention</t>
  </si>
  <si>
    <t>Chemical hay prevention</t>
  </si>
  <si>
    <t>Mechanical weeding</t>
  </si>
  <si>
    <t>Chemical weeding</t>
  </si>
  <si>
    <t>Mechanical and chemical weeding</t>
  </si>
  <si>
    <t>Tending of recently planted forest</t>
  </si>
  <si>
    <t>Ditching</t>
  </si>
  <si>
    <t>Omavalvontailmoitusviite</t>
  </si>
  <si>
    <t>Self-monitoring declaration reference</t>
  </si>
  <si>
    <t>Metsävaratietojen päivityspyyntö</t>
  </si>
  <si>
    <t>Forest data update request</t>
  </si>
  <si>
    <t>V14</t>
  </si>
  <si>
    <t>Skeemapaketti V14</t>
  </si>
  <si>
    <t>Schema package V14</t>
  </si>
  <si>
    <t>V13.01</t>
  </si>
  <si>
    <t>Skeemapaketti V13.01</t>
  </si>
  <si>
    <t>Schema package V13.01</t>
  </si>
  <si>
    <t>V13.02</t>
  </si>
  <si>
    <t>Skeemapaketti V13.02</t>
  </si>
  <si>
    <t>Schema package V13.02</t>
  </si>
  <si>
    <t>V13.03</t>
  </si>
  <si>
    <t>Skeemapaketti V13.03</t>
  </si>
  <si>
    <t>Schema package V13.03</t>
  </si>
  <si>
    <t>V14.00</t>
  </si>
  <si>
    <t>Skeemapaketti V14.00</t>
  </si>
  <si>
    <t>Schema package V14.00</t>
  </si>
  <si>
    <t>Omavalvontavalokuva</t>
  </si>
  <si>
    <t>Metsävaratietojen päivityspyyntöviite</t>
  </si>
  <si>
    <t>Forest data update request reference</t>
  </si>
  <si>
    <t>MVTP</t>
  </si>
  <si>
    <t>V13.04</t>
  </si>
  <si>
    <t>Skeemapaketti V13.04</t>
  </si>
  <si>
    <t>Schema package V13.04</t>
  </si>
  <si>
    <t>Omavalvonnan työlaji</t>
  </si>
  <si>
    <t>Omavalvontasijainti</t>
  </si>
  <si>
    <t>Omavalvonta - Maanmuokkaus pistehavaintoina</t>
  </si>
  <si>
    <t>Omavalvonta - Kylvö pistehavaintoina</t>
  </si>
  <si>
    <t>Omavalvonta - Istutus pistehavaintoina</t>
  </si>
  <si>
    <t>METSO-elinympäristö</t>
  </si>
  <si>
    <t>V14.01</t>
  </si>
  <si>
    <t>Skeemapaketti V14.01</t>
  </si>
  <si>
    <t>Schema package V14.01</t>
  </si>
  <si>
    <t>MKI-tiedot</t>
  </si>
  <si>
    <t>MKITK</t>
  </si>
  <si>
    <t>forestusedeclaration</t>
  </si>
  <si>
    <t>Metsänkäyttöilmoituskuvion id</t>
  </si>
  <si>
    <t>integer</t>
  </si>
  <si>
    <t/>
  </si>
  <si>
    <t>Metsänkäyttöilmoitukseen liittyvät geometriat</t>
  </si>
  <si>
    <t>polygon</t>
  </si>
  <si>
    <t>objectid</t>
  </si>
  <si>
    <t>Metsänkäyttöilmoituskuvion kohdeid</t>
  </si>
  <si>
    <t>forestusedeclarationnumber</t>
  </si>
  <si>
    <t>Metsänkäyttöilmoituksen numero</t>
  </si>
  <si>
    <t>declarationreference</t>
  </si>
  <si>
    <t>processingareanumber</t>
  </si>
  <si>
    <t>Käsittelyaluenumero</t>
  </si>
  <si>
    <t>declarationstate</t>
  </si>
  <si>
    <t>Ilmoituksen tila?</t>
  </si>
  <si>
    <t>Koodisto?</t>
  </si>
  <si>
    <t>declarationstatedatasource</t>
  </si>
  <si>
    <t>Ilmoituksen tilan tietolähde?</t>
  </si>
  <si>
    <t>declarationstandreference</t>
  </si>
  <si>
    <t>Metsänkäyttöilmoituskuvion viite</t>
  </si>
  <si>
    <t>Kuvionumero</t>
  </si>
  <si>
    <t>Kuvion alanumero (-merkki)</t>
  </si>
  <si>
    <t>Kuvion pinta-ala</t>
  </si>
  <si>
    <t>real</t>
  </si>
  <si>
    <t>Kuvion pääryhmä</t>
  </si>
  <si>
    <t>subgroup</t>
  </si>
  <si>
    <t>Kuvion alaryhmä</t>
  </si>
  <si>
    <t>fertilityclass</t>
  </si>
  <si>
    <t>Kuvion kasvupaikka</t>
  </si>
  <si>
    <t>soiltype</t>
  </si>
  <si>
    <t>Kuvion maalaji</t>
  </si>
  <si>
    <t>declarationdevelopmentclass</t>
  </si>
  <si>
    <t>Kuvion kehitysluokka</t>
  </si>
  <si>
    <t>declarationmaintreespecies</t>
  </si>
  <si>
    <t>Kuvion pääpuulaji</t>
  </si>
  <si>
    <t>Kuvion keski-ikä</t>
  </si>
  <si>
    <t>Kuvion keskiläpimitta</t>
  </si>
  <si>
    <t>habitatcode</t>
  </si>
  <si>
    <t>Erityisen tärkeä elinympäristö kuviolla</t>
  </si>
  <si>
    <t>detailedhabitatcode</t>
  </si>
  <si>
    <t>otherhabitatcode</t>
  </si>
  <si>
    <t>Muu luontokohde kuviolla</t>
  </si>
  <si>
    <t>cuttingpurpose</t>
  </si>
  <si>
    <t>Hakkuun tarkoitus metsänkäyttöilmoituksella</t>
  </si>
  <si>
    <t>cuttingrealizationpractice</t>
  </si>
  <si>
    <t>Toimenpiteen hakkuutapa</t>
  </si>
  <si>
    <t>Syykoodi uudistamisvelvoitteelle</t>
  </si>
  <si>
    <t>Maanpinnan käsittelytapa</t>
  </si>
  <si>
    <t>Uudistamistapa ja puulaji</t>
  </si>
  <si>
    <t>habitatoperation</t>
  </si>
  <si>
    <t>Erityisen tärkeä elinympäristöön kohdistuva muu toimenpide</t>
  </si>
  <si>
    <t>forestdamagequalifier</t>
  </si>
  <si>
    <t>Metsätuhon laatu</t>
  </si>
  <si>
    <t>completionyear</t>
  </si>
  <si>
    <t>Hakkuun toteutusvuosi?</t>
  </si>
  <si>
    <t>Uudistamisen maanmuokkauksen työlaji (taimikon perustamisilmoitus)</t>
  </si>
  <si>
    <t>regenerationyear</t>
  </si>
  <si>
    <t>Uudistamisen toteutusvuosi (taimikon perustamisilmoitus)</t>
  </si>
  <si>
    <t>regenerationoperation</t>
  </si>
  <si>
    <t>Uudistamisen työlaji (taimikon perustamisilmoitus)?</t>
  </si>
  <si>
    <t>regenerationotheroperations</t>
  </si>
  <si>
    <t>Uudistamisen muu työlaji (taimikon perustamisilmoitus)?</t>
  </si>
  <si>
    <t>regenerationarea</t>
  </si>
  <si>
    <t>Uudistamisen pinta-ala (taimikon perustamisilmoitus)</t>
  </si>
  <si>
    <t>declarationarrivaldate</t>
  </si>
  <si>
    <t>Ilmoituksen saapumispvm</t>
  </si>
  <si>
    <t>declarationarrivalmethod</t>
  </si>
  <si>
    <t>Ilmoituksen saapumistapa</t>
  </si>
  <si>
    <t>standarrivaldate</t>
  </si>
  <si>
    <t>Ilmoituskuvion saapumispvm</t>
  </si>
  <si>
    <t>standarrivalmethod</t>
  </si>
  <si>
    <t>Ilmoituskuvion saapumistapa</t>
  </si>
  <si>
    <t>regenerationarrivaldate</t>
  </si>
  <si>
    <t>Taimikon perustamisilmoituksen saapumispvm</t>
  </si>
  <si>
    <t xml:space="preserve">Tietolähde </t>
  </si>
  <si>
    <t>Luontiaika</t>
  </si>
  <si>
    <t>Päivitysaika</t>
  </si>
  <si>
    <t>Kemera-tiedot</t>
  </si>
  <si>
    <t>KMRTK</t>
  </si>
  <si>
    <t>application_line_11_60</t>
  </si>
  <si>
    <t>linestring</t>
  </si>
  <si>
    <t>applicationnumber</t>
  </si>
  <si>
    <t>financingactnumber</t>
  </si>
  <si>
    <t>applicationtype</t>
  </si>
  <si>
    <t>objectidentifier</t>
  </si>
  <si>
    <t>linelength</t>
  </si>
  <si>
    <t>workcode</t>
  </si>
  <si>
    <t>watersystemprotectiontext</t>
  </si>
  <si>
    <t>nogrowthdisorderstatement</t>
  </si>
  <si>
    <t>arrivaldate</t>
  </si>
  <si>
    <t>arrivalmethod</t>
  </si>
  <si>
    <t>applicationarrivaldate</t>
  </si>
  <si>
    <t>estimatedstartdate</t>
  </si>
  <si>
    <t>estimatedenddate</t>
  </si>
  <si>
    <t>projectenddate</t>
  </si>
  <si>
    <t>application_line_11_70</t>
  </si>
  <si>
    <t>roadnetworkevaluation</t>
  </si>
  <si>
    <t>forestrytransportationpercent</t>
  </si>
  <si>
    <t>roadminimumwidth</t>
  </si>
  <si>
    <t>targetarea</t>
  </si>
  <si>
    <t>roadname</t>
  </si>
  <si>
    <t>application_point_11_60</t>
  </si>
  <si>
    <t>point</t>
  </si>
  <si>
    <t>application_point_11_70</t>
  </si>
  <si>
    <t>turningpointtype</t>
  </si>
  <si>
    <t>turningpointradius</t>
  </si>
  <si>
    <t>completiondeclaration_line_11_60</t>
  </si>
  <si>
    <t>completiondeclaration_line_11_70</t>
  </si>
  <si>
    <t>completiondeclaration_point_11_60</t>
  </si>
  <si>
    <t>kemeranumber</t>
  </si>
  <si>
    <t>completiondeclaration_point_11_70</t>
  </si>
  <si>
    <t>application_stand_10_10</t>
  </si>
  <si>
    <t>multipolygon</t>
  </si>
  <si>
    <t>damagereasoncode</t>
  </si>
  <si>
    <t>application_stand_10_30</t>
  </si>
  <si>
    <t>application_stand_10_91</t>
  </si>
  <si>
    <t>habitatadditionalcode</t>
  </si>
  <si>
    <t>application_stand_06_16</t>
  </si>
  <si>
    <t>completiondeclaration_stand_10_10</t>
  </si>
  <si>
    <t>completiondeclarationnumber</t>
  </si>
  <si>
    <t>realstartdate</t>
  </si>
  <si>
    <t>realenddate</t>
  </si>
  <si>
    <t>completiondeclaration_stand_10_30</t>
  </si>
  <si>
    <t>completiondeclaration_stand_10_91</t>
  </si>
  <si>
    <t>completiondeclaration_stand_06_16</t>
  </si>
  <si>
    <t>application_stand_11_30</t>
  </si>
  <si>
    <t>application_stand_11_50</t>
  </si>
  <si>
    <t>drainagestate</t>
  </si>
  <si>
    <t>fertilizertype</t>
  </si>
  <si>
    <t>fertilizerproduct</t>
  </si>
  <si>
    <t>completiondeclaration_stand_11_30</t>
  </si>
  <si>
    <t>diameterclass</t>
  </si>
  <si>
    <t>heightclass</t>
  </si>
  <si>
    <t>meanheightafteroperation</t>
  </si>
  <si>
    <t>cuttingstemcount</t>
  </si>
  <si>
    <t>removalclass</t>
  </si>
  <si>
    <t>smallwoodremovalclass</t>
  </si>
  <si>
    <t>smallwoodremovalvolume</t>
  </si>
  <si>
    <t>completiondeclaration_stand_11_50</t>
  </si>
  <si>
    <t>application_stand_11_90</t>
  </si>
  <si>
    <t>environmentmanagementtype</t>
  </si>
  <si>
    <t>application_stand_11_91</t>
  </si>
  <si>
    <t>objectvolume</t>
  </si>
  <si>
    <t>completiondeclaration_stand_11_90</t>
  </si>
  <si>
    <t>completiondeclaration_stand_11_91</t>
  </si>
  <si>
    <t>Hila-tiedot</t>
  </si>
  <si>
    <t>MVHILATK</t>
  </si>
  <si>
    <t>gridcell</t>
  </si>
  <si>
    <t>gridcellid</t>
  </si>
  <si>
    <t>gridcellnumber</t>
  </si>
  <si>
    <t>accessibility</t>
  </si>
  <si>
    <t>laserheight</t>
  </si>
  <si>
    <t>treedatadate</t>
  </si>
  <si>
    <t>agepine</t>
  </si>
  <si>
    <t>basalareapine</t>
  </si>
  <si>
    <t>stemcountpine</t>
  </si>
  <si>
    <t>meandiameterpine</t>
  </si>
  <si>
    <t>meanheightpine</t>
  </si>
  <si>
    <t>volumepine</t>
  </si>
  <si>
    <t>agespruce</t>
  </si>
  <si>
    <t>basalareaspruce</t>
  </si>
  <si>
    <t>stemcountspruce</t>
  </si>
  <si>
    <t>meandiameterspruce</t>
  </si>
  <si>
    <t>meanheightspruce</t>
  </si>
  <si>
    <t>volumespruce</t>
  </si>
  <si>
    <t>agedeciduous</t>
  </si>
  <si>
    <t>basalareadeciduous</t>
  </si>
  <si>
    <t>stemcountdeciduous</t>
  </si>
  <si>
    <t>meandiameterdeciduous</t>
  </si>
  <si>
    <t>meanheightdeciduous</t>
  </si>
  <si>
    <t>volumedeciduous</t>
  </si>
  <si>
    <t>dominantheight</t>
  </si>
  <si>
    <t>Erityisen tärkeiden elinympäristöjen tiedot</t>
  </si>
  <si>
    <t>ETETK</t>
  </si>
  <si>
    <t>Katso tietokantakuvaus tietokantatunnuksen MVTK kohdalta. Tietokantarakenne identtinen metsävarakuvioiden kanssa.</t>
  </si>
  <si>
    <t>Kemera-hakemuksen kohteen yksilöivä avain tietokannassa</t>
  </si>
  <si>
    <t>Kemera-hakemuksen kohteen viivageometria</t>
  </si>
  <si>
    <t>Kohteen id (tunniste)</t>
  </si>
  <si>
    <t>Kemera-hakemusnumero</t>
  </si>
  <si>
    <t>Kemera-hankkeen Riihinumero (hankenumero)</t>
  </si>
  <si>
    <t>Hakemustyyppi</t>
  </si>
  <si>
    <t>Viivan id / tunniste / nimi</t>
  </si>
  <si>
    <t>Viivan pituus (m)</t>
  </si>
  <si>
    <t>Maalaji</t>
  </si>
  <si>
    <t>Hakemuksen saapumistapa</t>
  </si>
  <si>
    <t>Hakemuksen saapumispvm</t>
  </si>
  <si>
    <t>Hankkeen arvioitu alkamisaika</t>
  </si>
  <si>
    <t>Hankkeen arvioitu päättymisaika</t>
  </si>
  <si>
    <t>Hankkeen päättymisaika</t>
  </si>
  <si>
    <t>Kemera-hakemuksen luontiaika tietokantaan</t>
  </si>
  <si>
    <t>Kemera-hakemuksen päivitysaika tietokannassa</t>
  </si>
  <si>
    <t>Tien minimileveys</t>
  </si>
  <si>
    <t>Tien nimi</t>
  </si>
  <si>
    <t>Kemera-hakemuksen kohteen pistegeometria</t>
  </si>
  <si>
    <t>Pisteen id / tunniste / nimi</t>
  </si>
  <si>
    <t>Tien kääntöpaikan tyyppi</t>
  </si>
  <si>
    <t>Tien kääntöpaikan säde</t>
  </si>
  <si>
    <t>Kemera-toteutusilmoituksen kohteen yksilöivä avain tietokannassa</t>
  </si>
  <si>
    <t>Kemera-toteutusilmoituksen kohteen viivageometria</t>
  </si>
  <si>
    <t>Toteutusilmoituksen saapumistapa</t>
  </si>
  <si>
    <t>Kemera-toteutusilmoituksen luontiaika tietokantaan</t>
  </si>
  <si>
    <t>Kemera-toteutusilmoituksen päivitysaika tietokannassa</t>
  </si>
  <si>
    <t>Kemera-toteutusilmoituksen kohteen pistegeometria</t>
  </si>
  <si>
    <t>Kemera-hakemuksen kohteen aluegeometria</t>
  </si>
  <si>
    <t>Kuvion pinta-ala (ha)</t>
  </si>
  <si>
    <t>Metsätuhokoodi</t>
  </si>
  <si>
    <t>Kemera-toteutusilmoituksen kohteen aluegeometria</t>
  </si>
  <si>
    <t>Kemera-toteutusilmoitusnumero</t>
  </si>
  <si>
    <t>Pääpuulaji</t>
  </si>
  <si>
    <t>Hankkeen toteutunut alkamisaika</t>
  </si>
  <si>
    <t>Hankkeen toteutunut päättymisaika</t>
  </si>
  <si>
    <t>Kuvion kasvupaikkaluokka</t>
  </si>
  <si>
    <t>Kuvion kuivatustila</t>
  </si>
  <si>
    <t>Lannoitetyyppi</t>
  </si>
  <si>
    <t>Lannoitetuote</t>
  </si>
  <si>
    <t>Jäävän puuston keskiläpimitta (cm)</t>
  </si>
  <si>
    <t>Jäävän puuston läpimittaluokka</t>
  </si>
  <si>
    <t>Puuston keskipituus (m)</t>
  </si>
  <si>
    <t>Jäävän puuston pituusluokka</t>
  </si>
  <si>
    <t>Jäävän puuston keskipituus (m)</t>
  </si>
  <si>
    <t>Jäävän puuston runkoluku (kpl/ha)</t>
  </si>
  <si>
    <t>Poistuman runkoluku</t>
  </si>
  <si>
    <t>Poistumaluokka</t>
  </si>
  <si>
    <t>Pienpuun poistumaluokka</t>
  </si>
  <si>
    <t>Pienpuun poistuman tilavuus (m3/ha)</t>
  </si>
  <si>
    <t>V14.02</t>
  </si>
  <si>
    <t>Skeemapaketti V14.02</t>
  </si>
  <si>
    <t>Schema package V14.02</t>
  </si>
  <si>
    <t>Ovis orientalis musimon</t>
  </si>
  <si>
    <t>Osmoderma barnabita</t>
  </si>
  <si>
    <t>Pseudotelphusa scalella</t>
  </si>
  <si>
    <t>Dactylorhiza incarnata</t>
  </si>
  <si>
    <t>Angelica archangelica</t>
  </si>
  <si>
    <t>Thalictrum simplex subsp. simplex</t>
  </si>
  <si>
    <t>Aconitum lycoctonum subsp. septentrionale</t>
  </si>
  <si>
    <t>Aporpium canescens</t>
  </si>
  <si>
    <t>Täydennysoja, raivattava</t>
  </si>
  <si>
    <t>Täydennysoja, hakattava</t>
  </si>
  <si>
    <t>Täydennysoja, raivattava ja hakattava</t>
  </si>
  <si>
    <t>Täydennysoja</t>
  </si>
  <si>
    <t>Perkausoja, raivattava</t>
  </si>
  <si>
    <t>Perkausoja, hakattava</t>
  </si>
  <si>
    <t>Perkausoja, raivattava ja hakattava</t>
  </si>
  <si>
    <t>Perkausoja</t>
  </si>
  <si>
    <t>Forest land</t>
  </si>
  <si>
    <t>Other forest management land</t>
  </si>
  <si>
    <t>Lot</t>
  </si>
  <si>
    <t>Agricultural land</t>
  </si>
  <si>
    <t>Other land</t>
  </si>
  <si>
    <t>Water land</t>
  </si>
  <si>
    <t>Heathland</t>
  </si>
  <si>
    <t>Spruce peatland</t>
  </si>
  <si>
    <t>Pine peatland</t>
  </si>
  <si>
    <t>Peat bog</t>
  </si>
  <si>
    <t>Fen</t>
  </si>
  <si>
    <t>Rough or medium grade soil of heathland</t>
  </si>
  <si>
    <t>Rough moraine</t>
  </si>
  <si>
    <t>Clay</t>
  </si>
  <si>
    <t>Stony rough or medium grade soil of heathland</t>
  </si>
  <si>
    <t>Stony rough moraine</t>
  </si>
  <si>
    <t>Rocky groud</t>
  </si>
  <si>
    <t>Peatland</t>
  </si>
  <si>
    <t>Carex peat</t>
  </si>
  <si>
    <t>Sphagnum-peat</t>
  </si>
  <si>
    <t>Mold soil</t>
  </si>
  <si>
    <t>Silt</t>
  </si>
  <si>
    <t>Non-ditched heathland</t>
  </si>
  <si>
    <t>Swampy heathland</t>
  </si>
  <si>
    <t>Ditched heathland</t>
  </si>
  <si>
    <t>Virgin mire</t>
  </si>
  <si>
    <t>Recently drained swamp</t>
  </si>
  <si>
    <t>Heathy peatland</t>
  </si>
  <si>
    <t>Developable, good</t>
  </si>
  <si>
    <t>Developable, satisfactory: holey, sparsely stocked</t>
  </si>
  <si>
    <t>Developable, satisfactory: overstocked, unmanaged</t>
  </si>
  <si>
    <t>Developable, satisfactory/tolerable: underquality</t>
  </si>
  <si>
    <t>Tolerable</t>
  </si>
  <si>
    <t>No development potential: holey, sparsely stocked</t>
  </si>
  <si>
    <t>No development potential: overstocked, unmanaged</t>
  </si>
  <si>
    <t>No development potential: wrong tree species for site class (silvicultural reason)</t>
  </si>
  <si>
    <t>No development potential: over-aged</t>
  </si>
  <si>
    <t>No development potential: low productivity, selection cutting, residual stand</t>
  </si>
  <si>
    <t>No development potential: damaged stand</t>
  </si>
  <si>
    <t>No restriction</t>
  </si>
  <si>
    <t>No fellings of hold-overs</t>
  </si>
  <si>
    <t>No first thinnings</t>
  </si>
  <si>
    <t>No thinnings</t>
  </si>
  <si>
    <t>No intermediate fellings</t>
  </si>
  <si>
    <t>No clearcuttings</t>
  </si>
  <si>
    <t>No shelterwood fellings</t>
  </si>
  <si>
    <t>No seeding felling</t>
  </si>
  <si>
    <t>No regeneration cuttings</t>
  </si>
  <si>
    <t>No cuttings</t>
  </si>
  <si>
    <t>No cultivations</t>
  </si>
  <si>
    <t>No soil preparation</t>
  </si>
  <si>
    <t>No ditching</t>
  </si>
  <si>
    <t>No using material under ground</t>
  </si>
  <si>
    <t>No silvicultural operations</t>
  </si>
  <si>
    <t>No stump picking</t>
  </si>
  <si>
    <t>Gathering cutting residues</t>
  </si>
  <si>
    <t>SeedlingOriginType</t>
  </si>
  <si>
    <t>Ei tiedossa</t>
  </si>
  <si>
    <t>V14.03</t>
  </si>
  <si>
    <t>Skeemapaketti V14.03</t>
  </si>
  <si>
    <t>Schema package V14.03</t>
  </si>
  <si>
    <t>V14.04</t>
  </si>
  <si>
    <t>Skeemapaketti V14.04</t>
  </si>
  <si>
    <t>Schema package V14.04</t>
  </si>
  <si>
    <t>Metsävaratiedon päivitys - toimenpide-ehdotus</t>
  </si>
  <si>
    <t>Metsävaratiedon päivitys - muistiinpanot</t>
  </si>
  <si>
    <t>Metsävaratiedon päivitys - saavutettavuus</t>
  </si>
  <si>
    <t>Metsävaratiedon päivitys - paikkatieto</t>
  </si>
  <si>
    <t>InfoProviderRoleType</t>
  </si>
  <si>
    <t>Tiedon tuottajan rooli</t>
  </si>
  <si>
    <t>Forest owner</t>
  </si>
  <si>
    <t>Urakoitsija</t>
  </si>
  <si>
    <t>Sarakeselite</t>
  </si>
  <si>
    <t>Pakollisuudet</t>
  </si>
  <si>
    <t>Tarkastus (objectType)</t>
  </si>
  <si>
    <t>Tarkastuksen käsittelyalue (objectType)</t>
  </si>
  <si>
    <t>Tarkastuskuvio (objectType)</t>
  </si>
  <si>
    <t>Tarkastuskoeala (objectType)</t>
  </si>
  <si>
    <t>Omavalvonta (objectType)</t>
  </si>
  <si>
    <t>Omavalvontakuvio (objectType)</t>
  </si>
  <si>
    <t>Omavalvontavalokuva (objectType)</t>
  </si>
  <si>
    <t>Omavalvonnan työlaji (objectType)</t>
  </si>
  <si>
    <t>Omavalvontasijainti (objectType)</t>
  </si>
  <si>
    <t>Yleiskommentit</t>
  </si>
  <si>
    <t>Kommentit - Metsäkeskus-käyttötapaukset</t>
  </si>
  <si>
    <t>Skeema-paketti</t>
  </si>
  <si>
    <t>Sanoman päätyyppi</t>
  </si>
  <si>
    <t>TARKASTUSSANOMAT</t>
  </si>
  <si>
    <t>OMAVALVONTASANOMAT</t>
  </si>
  <si>
    <t>Käytössä olevat elementit</t>
  </si>
  <si>
    <t>Käyttötapauksen nimi</t>
  </si>
  <si>
    <t>MKI - Korjuujäljentarkastus</t>
  </si>
  <si>
    <t>KEMERA - Taimikon varhaishoito</t>
  </si>
  <si>
    <t>KEMERA - Nuoren metsän hoito</t>
  </si>
  <si>
    <t>Maanmuokkaus (Omavalvonta)</t>
  </si>
  <si>
    <t>Istutus (Omavalvonta)</t>
  </si>
  <si>
    <t>Taimikon varhaishoito (Omavalvonta)</t>
  </si>
  <si>
    <t>Nuoren metsän hoito (Omavalvonta)</t>
  </si>
  <si>
    <t>Maanmuokkaus sijaintihavaintoina (Omavalvonta)</t>
  </si>
  <si>
    <t>Kylvö sijaintihavaintoina (Omavalvonta)</t>
  </si>
  <si>
    <t>Istutus sijaintihavaintoina (Omavalvonta)</t>
  </si>
  <si>
    <t>#</t>
  </si>
  <si>
    <t>Object</t>
  </si>
  <si>
    <t>Kohteen tiedot</t>
  </si>
  <si>
    <t>attribuutti: id</t>
  </si>
  <si>
    <t>Kohteen tunniste (id)</t>
  </si>
  <si>
    <t>attribuutti: objectType</t>
  </si>
  <si>
    <t>101 Tarkastus | 102 Tarkastuskuvio | 103 Tarkastuskoeala | 104 Tarkastuksen käsittelyalue</t>
  </si>
  <si>
    <t>101 Tarkastus | 102 Tarkastuskuvio | 103 Tarkastuskoeala</t>
  </si>
  <si>
    <t>1 Omavalvonta | 2 Omavalvontakuvio | 3 Omavalvontavalokuva | 4 Omavalvonnan työlaji | 5 Omavalvontasijainti</t>
  </si>
  <si>
    <t>attribuutti: objectTypeSpecifier</t>
  </si>
  <si>
    <t>Kohteen tyypin tarkenne (selväkielinen kuvaus)</t>
  </si>
  <si>
    <t>ObjectGeometry</t>
  </si>
  <si>
    <t>Kohteen paikkatieto</t>
  </si>
  <si>
    <t>Alueen kokonaispinta-ala, ha</t>
  </si>
  <si>
    <t>Pisteellä voidaan käyttää vaikutusalueen pinta-alan kuvaamiseen</t>
  </si>
  <si>
    <t>gml:pointProperty</t>
  </si>
  <si>
    <t>v</t>
  </si>
  <si>
    <t>Omavalvontapiste. Tämä tarkoittaa toimenpidepisteen geometriaa eli pistettä, jolla toimenpide/työ on tehty. Vaihtoehtoisesti geometria voi olla viiva, jolloin se esitetään gml:lineStringProperty -rakenteessa. Joko piste tai viiva on pakollinen. Jos pistemäinen paikkatieto esitetään, se ei saa olla tyhjä. Omavalvontakuvion aluemainen geometria muodostuu näistä piste- ja viivahavainnoista.</t>
  </si>
  <si>
    <t>Pisteen geometria</t>
  </si>
  <si>
    <t>Jos kohde pistemäinen, muun tyyppiset geometriat eivät ole sallittuja</t>
  </si>
  <si>
    <t>…</t>
  </si>
  <si>
    <t>Pisteen geometria gml-muodossa</t>
  </si>
  <si>
    <t>gml:lineStringProperty</t>
  </si>
  <si>
    <t>Omavalvontaviiva. Tämä tarkoittaa toimenpidepisteen geometriaa eli viivaa, jolla toimenpide/työ on tehty. Vaihtoehtoisesti geometria voi olla piste, jolloin se esitetään gml:pointProperty -rakenteessa. Joko piste tai viiva on pakollinen. Jos viivamainen paikkatieto esitetään, se ei saa olla tyhjä. Omavalvontakuvion aluemainen geometria muodostuu näistä piste- ja viivahavainnoista.</t>
  </si>
  <si>
    <t>Viivan geometria</t>
  </si>
  <si>
    <t>Jos kohde viivamainen, muun tyyppiset geometriat eivät ole sallittuja</t>
  </si>
  <si>
    <t>Viiivan geometria gml-muodossa</t>
  </si>
  <si>
    <t>Omavalvontakuvio alueena. Tämä tarkoittaa toimenpidekuvion geometriaa eli aluetta, jolla omavalvottu työ on tehty. PAIKKATIETO ON PAKOLLINEN JA SE EI SAA OLLA TYHJÄ.</t>
  </si>
  <si>
    <t>Alueen geometria</t>
  </si>
  <si>
    <t>Jos kohde aluemainen, muun tyyppiset geometriat eivät ole sallittuja</t>
  </si>
  <si>
    <t>Alueen geometria gml-muodossa</t>
  </si>
  <si>
    <t>ChildObjects</t>
  </si>
  <si>
    <t>Omavalvonnan lapsikohteena omavalvontakuvioita. Omavalvontakuvioiden lapsikohteena omavalvontavalokuvia.</t>
  </si>
  <si>
    <t>Omavalvonnan lapsikohteena omavalvontakuvioita. Omavalvontakuvioiden lapsikohteena omavalvonnan työlajeja. Omavalvontakuvioiden lapsikohteena omavalvontavalokuvia. Omavalvonnan työlajien lapsikohteena omavalvontasijainteja.</t>
  </si>
  <si>
    <t>Kohteen lapsikohteet</t>
  </si>
  <si>
    <t>ChildObject</t>
  </si>
  <si>
    <t>Kohteen lapsikohteen viitetiedot</t>
  </si>
  <si>
    <t>ChildObjectType</t>
  </si>
  <si>
    <t>Lapsikohteen tyyppi</t>
  </si>
  <si>
    <r>
      <t xml:space="preserve">Vrt. </t>
    </r>
    <r>
      <rPr>
        <b/>
        <sz val="10"/>
        <rFont val="Arial"/>
        <family val="2"/>
      </rPr>
      <t>Object</t>
    </r>
    <r>
      <rPr>
        <sz val="11"/>
        <color theme="1"/>
        <rFont val="Calibri"/>
        <family val="2"/>
        <scheme val="minor"/>
      </rPr>
      <t xml:space="preserve">in attribuutti </t>
    </r>
    <r>
      <rPr>
        <b/>
        <sz val="10"/>
        <rFont val="Arial"/>
        <family val="2"/>
      </rPr>
      <t>objectType</t>
    </r>
  </si>
  <si>
    <t>ChildObjectTypeSpecifier</t>
  </si>
  <si>
    <t>Lapsikohteen tyypin tarkenne (selväkielinen kuvaus)</t>
  </si>
  <si>
    <r>
      <t xml:space="preserve">Vrt. </t>
    </r>
    <r>
      <rPr>
        <b/>
        <sz val="10"/>
        <rFont val="Arial"/>
        <family val="2"/>
      </rPr>
      <t>Object</t>
    </r>
    <r>
      <rPr>
        <sz val="11"/>
        <color theme="1"/>
        <rFont val="Calibri"/>
        <family val="2"/>
        <scheme val="minor"/>
      </rPr>
      <t xml:space="preserve">in attribuutti </t>
    </r>
    <r>
      <rPr>
        <b/>
        <sz val="10"/>
        <rFont val="Arial"/>
        <family val="2"/>
      </rPr>
      <t>objectTypeSpecifier</t>
    </r>
  </si>
  <si>
    <t>ChildObjectId</t>
  </si>
  <si>
    <t>Lapsikohteen tunniste (id)</t>
  </si>
  <si>
    <r>
      <t xml:space="preserve">Vrt. </t>
    </r>
    <r>
      <rPr>
        <b/>
        <sz val="10"/>
        <rFont val="Arial"/>
        <family val="2"/>
      </rPr>
      <t>Object</t>
    </r>
    <r>
      <rPr>
        <sz val="11"/>
        <color theme="1"/>
        <rFont val="Calibri"/>
        <family val="2"/>
        <scheme val="minor"/>
      </rPr>
      <t xml:space="preserve">in attribuutti </t>
    </r>
    <r>
      <rPr>
        <b/>
        <sz val="10"/>
        <rFont val="Arial"/>
        <family val="2"/>
      </rPr>
      <t>id</t>
    </r>
  </si>
  <si>
    <t>ObjectBasicData</t>
  </si>
  <si>
    <t>Kohteen perustiedot</t>
  </si>
  <si>
    <t>ObjectReference</t>
  </si>
  <si>
    <t>Omavalvontakuvioon voidaan liittää kohdeviite.</t>
  </si>
  <si>
    <t>Kohdeviite</t>
  </si>
  <si>
    <t>Voidaan käyttää mm. kohteen jäljitettävyydeen parantamiseen.</t>
  </si>
  <si>
    <t>Actors</t>
  </si>
  <si>
    <t>Toimijat</t>
  </si>
  <si>
    <t>Toimijan tiedot</t>
  </si>
  <si>
    <t>attribute: id</t>
  </si>
  <si>
    <t>Toimijan tunniste (id)</t>
  </si>
  <si>
    <t>attribute: actorType</t>
  </si>
  <si>
    <t>101 Tarkastaja | 102 Kiinteistön omistaja | 104 Laatija | 105 Asiamies | 106 Hakkuuoikeuden omistaja | 107 Hakkuuoikeuden omistajan edustaja | 108 Ainespuun korjaaja | 109 Energiapuun korjaaja</t>
  </si>
  <si>
    <t>101 Tarkastaja | 102 Kiinteistön omistaja | 103 Toteuttaja | 104 Laatija | 105 Asiamies</t>
  </si>
  <si>
    <t>1 Tilaaja | 103 Toteuttaja | 105 Asiamies</t>
  </si>
  <si>
    <t>attribute: actorTypeSpecifier</t>
  </si>
  <si>
    <t>Toimijan tyypin tarkenne (selväkielinen kuvaus)</t>
  </si>
  <si>
    <t>Yritystunnus tai henkilötunnus on pakollinen</t>
  </si>
  <si>
    <t>Toimijan yritys- / organisaatiotunnus</t>
  </si>
  <si>
    <t>Toimijan henkilötunnus</t>
  </si>
  <si>
    <t>Pakollinen henkilötyyppisellä toimijalla</t>
  </si>
  <si>
    <t>Vaihtoehtoinen tapa esittää henkilön nimi. Suositellaan ehdottomasti käytettäväksi nimen esitystapana etu- ja sukunimeä, mikäli tämä on luotettavasti mahdollista.</t>
  </si>
  <si>
    <t>Pakollinen organisaatiotyyppisellä toimijalla</t>
  </si>
  <si>
    <t>Sisältö on toivottavaa mahdollisten kontaktointitarpeiden hoitamiseksi.</t>
  </si>
  <si>
    <t>Toimijan mobiilipuhelinnumero</t>
  </si>
  <si>
    <t>Toimijan sähköpostiosoite</t>
  </si>
  <si>
    <t>ControlAdditionalInformation</t>
  </si>
  <si>
    <t>Tarkastuksen toimijaan liittyvät lisätiedot</t>
  </si>
  <si>
    <t>PreinformDate</t>
  </si>
  <si>
    <t>Tarkastuksen ennakkoilmoituspvm</t>
  </si>
  <si>
    <t>PreinformDetails</t>
  </si>
  <si>
    <t>Ilmoituksen lisätiedot</t>
  </si>
  <si>
    <t>InTerrain</t>
  </si>
  <si>
    <t>Toimija mukana maastossa</t>
  </si>
  <si>
    <t>Comments</t>
  </si>
  <si>
    <t>Toimijan kommentit</t>
  </si>
  <si>
    <t>PowerOfAttorney</t>
  </si>
  <si>
    <t>Metsänomistaja ei tarvitse valtuutusta oman tilansa omavalvontaan. Jotta omavalvontatietoa voidaan hyödyntää sähköisesti viranomaistoiminnassa kaikkien muiden tulee jollain tapaa osoittaa valtuus tehdä omavalvontaa. Valtuutuksen ilmaisemiseen riittää minimissään "kyllä".</t>
  </si>
  <si>
    <t>Valtuutus</t>
  </si>
  <si>
    <t>Valtuutus olemassa: kyllä / ei</t>
  </si>
  <si>
    <t>Valtuutuksen ilmaiseminen: valtuutus = kyllä + valtuutuksen antopvm; valtuutus voidaan kuitenkin poikkeustapauksissa ilmaista pelkästään kyllä -maininnalla tai valtuuden antopvm:llä.</t>
  </si>
  <si>
    <t>PowerOfAttorneyDate</t>
  </si>
  <si>
    <t>Jos valtuutus olemassa, siitä on ilmaistava valtuuden saamispvm. Minimissään riittää, että päivämäärä on ilmaistu = valtuutus olemassa kun päivämäärä ilmoitettu.</t>
  </si>
  <si>
    <t>Valtuutuksen pvm</t>
  </si>
  <si>
    <t>Kiinteistötiedot eivät ole pakollisia.</t>
  </si>
  <si>
    <t>Paikkatieto on aina määräävä tekijä kiinteistötiedon päättelyssä Metsäkeskuksessa. Sanomassa oleva kiinteistötieto on vain viitetietoa (tieto otetaan joka tapauksessa talteen). Jos kiinteistötiedot on ilmaistu, Metsäkeskus tarkastaa geometrian ja kiinteistötiedon keskinäisen loogisuuden.</t>
  </si>
  <si>
    <t>Normaalitilanteessa yksi kiinteistö. Pakollinen 2 Tarkastuksella.</t>
  </si>
  <si>
    <t>Normaalitilanteessa yksi kiinteistö</t>
  </si>
  <si>
    <t>Kiinteistön tiedot</t>
  </si>
  <si>
    <t>Kiinteistön määräalakirjain</t>
  </si>
  <si>
    <t>Kiinteistön määräalanumero</t>
  </si>
  <si>
    <t>ControlBasicData</t>
  </si>
  <si>
    <t>Tarkastuksen perustiedot</t>
  </si>
  <si>
    <t>ControlNo</t>
  </si>
  <si>
    <t>Tarkastusnumero</t>
  </si>
  <si>
    <t>ForestUseDeclarationNumber</t>
  </si>
  <si>
    <t>FinancingActNumber</t>
  </si>
  <si>
    <t>Hankkeen Riihinumero (Metsäkeskus).</t>
  </si>
  <si>
    <t>ControlReferenceType</t>
  </si>
  <si>
    <t>ControlReference</t>
  </si>
  <si>
    <t>Tarkastuksen viite</t>
  </si>
  <si>
    <t>ControlDate</t>
  </si>
  <si>
    <t>Tarkastuksen pvm.</t>
  </si>
  <si>
    <t>TargetSelection</t>
  </si>
  <si>
    <t>Kohdevalinta</t>
  </si>
  <si>
    <t>ExtraInfo</t>
  </si>
  <si>
    <t>Tarkastuksen lisätiedot</t>
  </si>
  <si>
    <t>ControlForestUseDeclaration</t>
  </si>
  <si>
    <t>Metsänkäyttöilmoituksen tarkastustiedot</t>
  </si>
  <si>
    <t>CuttingRealizationPractice</t>
  </si>
  <si>
    <t>Hakkuun toteutustapa</t>
  </si>
  <si>
    <t>HarvestingSingControlClassifier</t>
  </si>
  <si>
    <t>Korjuujälkitarkastuksen luokitus</t>
  </si>
  <si>
    <t>ControlObjectBasicData</t>
  </si>
  <si>
    <t>Tarkastuskohteen perustiedot</t>
  </si>
  <si>
    <t>ObjectReferenceType</t>
  </si>
  <si>
    <t>Kohdeviitteen tyyppi</t>
  </si>
  <si>
    <t>ControlledOperationType</t>
  </si>
  <si>
    <t>Tarkastuskohteen työlaji</t>
  </si>
  <si>
    <t>ControlledOperationDescription</t>
  </si>
  <si>
    <t>Tarkastuskohteen työlajin selite</t>
  </si>
  <si>
    <t>ObjectNumber</t>
  </si>
  <si>
    <t>Tarkastuskohteen numero</t>
  </si>
  <si>
    <t>Tarkastuskohteen lisätiedot</t>
  </si>
  <si>
    <t>ControlStandBasicData</t>
  </si>
  <si>
    <t>Tarkastuskuvion perustiedot</t>
  </si>
  <si>
    <t>ControlStandArea</t>
  </si>
  <si>
    <t>Tarkastuskuvion pinta-ala.</t>
  </si>
  <si>
    <t>InspectionMethod</t>
  </si>
  <si>
    <t>SelfMonitoringBasicData</t>
  </si>
  <si>
    <t>Omavalvonnan tiedot</t>
  </si>
  <si>
    <t>ProjectNo</t>
  </si>
  <si>
    <t>Hankenumero</t>
  </si>
  <si>
    <t>SelfMonitoringType</t>
  </si>
  <si>
    <t>SelfMonitoringDate</t>
  </si>
  <si>
    <t>Omavalvontapvm</t>
  </si>
  <si>
    <t>Metsänkäyttöilmoitusnumero</t>
  </si>
  <si>
    <t>Mikäli kohteeseen on liitettävissä tieto metsänkäyttöilmoituksesta, se tulee liittää mukaan omavalvontatietoon</t>
  </si>
  <si>
    <t>Tämä tieto ilmaistava mikäli omavalvontatietoa halutaan hyödyntää Kemera-rahoitusprosessissa.</t>
  </si>
  <si>
    <t>CustomerReference</t>
  </si>
  <si>
    <t>Asiakasviite</t>
  </si>
  <si>
    <t>SamplePlotBasicData</t>
  </si>
  <si>
    <t>Koealan perustiedot</t>
  </si>
  <si>
    <t>SamplePlotNumber</t>
  </si>
  <si>
    <t>Koealan numero</t>
  </si>
  <si>
    <t>SamplePlotSize</t>
  </si>
  <si>
    <t>Koealan koko, m²</t>
  </si>
  <si>
    <t>Kuvion perustiedot</t>
  </si>
  <si>
    <t>Kuvion alanumero / alamerkki</t>
  </si>
  <si>
    <t>SUOSITUS: käytetään vain numeroita. Jos alanumero on merkki, Metsäkeskus muuntaa sen numeroksi.</t>
  </si>
  <si>
    <t>Kuvion ojitusvuosi</t>
  </si>
  <si>
    <t>SoilData</t>
  </si>
  <si>
    <t>Maaperätiedot</t>
  </si>
  <si>
    <t>Kasvupaikkaluokka</t>
  </si>
  <si>
    <t>Kuivatustilanne</t>
  </si>
  <si>
    <t>TreeStandBasedData</t>
  </si>
  <si>
    <t>Puustoon liittyvät luokittelutiedot</t>
  </si>
  <si>
    <t>Kehitysluokka</t>
  </si>
  <si>
    <t>Metsikön laatu</t>
  </si>
  <si>
    <t>Puustotiedot</t>
  </si>
  <si>
    <t>Puustotietojen ajankohta</t>
  </si>
  <si>
    <t>attribuutti: type</t>
  </si>
  <si>
    <t>Puustotietojen ajankohdan tyyppi</t>
  </si>
  <si>
    <t>attribuutti: date</t>
  </si>
  <si>
    <t>Puustotietojen ajankohdan pvm</t>
  </si>
  <si>
    <t>attribuutti: inventoryMethod</t>
  </si>
  <si>
    <t>2 = Maastoinventointi</t>
  </si>
  <si>
    <t>Puuston inventointimenetelmä</t>
  </si>
  <si>
    <t>Puusto-ositteet</t>
  </si>
  <si>
    <t>Puusto-ositteen tiedot</t>
  </si>
  <si>
    <t>Puusto-ositteen numero</t>
  </si>
  <si>
    <t>Puusto-ositteen puuluokka</t>
  </si>
  <si>
    <t>Puustotietojen yhteenveto</t>
  </si>
  <si>
    <t>Puuston keski-ikä</t>
  </si>
  <si>
    <t>Puuston pohjapinta-ala</t>
  </si>
  <si>
    <t>Puuston runkoluku</t>
  </si>
  <si>
    <t>Puuston keskiläpimitta</t>
  </si>
  <si>
    <t>MeanStumpDiameter</t>
  </si>
  <si>
    <t>Puuston kantokeskiläpimitta</t>
  </si>
  <si>
    <t>Puuston keskipituus</t>
  </si>
  <si>
    <t>DominantHeight</t>
  </si>
  <si>
    <t>Puuston valtapituus</t>
  </si>
  <si>
    <t>Trees</t>
  </si>
  <si>
    <t>Puut</t>
  </si>
  <si>
    <t>Puun tiedot</t>
  </si>
  <si>
    <t>Puun numero</t>
  </si>
  <si>
    <t>Puun puusto-ositteen numero</t>
  </si>
  <si>
    <t>Puun puulaji</t>
  </si>
  <si>
    <t>Puun puuluokka</t>
  </si>
  <si>
    <t>Puun jakso</t>
  </si>
  <si>
    <t>Puun ikä</t>
  </si>
  <si>
    <t>Puun edustama runkoluku</t>
  </si>
  <si>
    <t>DiameterSecondSmallest</t>
  </si>
  <si>
    <t>Toiseksi ohuimman puun läpimitta (cm)</t>
  </si>
  <si>
    <t>Elementti p</t>
  </si>
  <si>
    <t>Puun läpimitta (cm)</t>
  </si>
  <si>
    <t>DiameterSecondBiggest</t>
  </si>
  <si>
    <t>Toiseksi paksuimman puun läpimitta (cm)</t>
  </si>
  <si>
    <t>Puun pituus</t>
  </si>
  <si>
    <t>OperationTreeReduction</t>
  </si>
  <si>
    <t>Puuston poistumatiedot</t>
  </si>
  <si>
    <t>Hakkuussa, metsänhoitotyössä tai inventoinnin havainto poistumasta</t>
  </si>
  <si>
    <t>StubStemCount</t>
  </si>
  <si>
    <t>Kantojen lukumäärä / poistuman runkoluku</t>
  </si>
  <si>
    <t>StubMeanDiameter</t>
  </si>
  <si>
    <t>Kantojen keskiläpimitta</t>
  </si>
  <si>
    <t>Listataan käytetyt/toteutetut maanmuokkausmenetelmät ja lisäksi muut maanmuokkaukseen kiinteästi liittyvät edeltävät tai seuraavat toimenpiteet. Maanmuokkaustyöt ja muut työt voidaan vaihtoehtoisesti ilmaista Works -rakenteessa.</t>
  </si>
  <si>
    <t>Listataan toteutetut toimenpiteet. Toteutetut työt voidaan vaihtoehtoisesti ilmaista Works -rakenteessa.</t>
  </si>
  <si>
    <t>Toimenpiteet</t>
  </si>
  <si>
    <t>Toimenpiteen tiedot</t>
  </si>
  <si>
    <t>Toimenpiteen tunniste (id)</t>
  </si>
  <si>
    <t>attribuutti: mainType</t>
  </si>
  <si>
    <t>Toimenpiteen päälaji</t>
  </si>
  <si>
    <t>Maanmuokkaustoimenpide: mm. mätästys, laikutus, äestys, kannonnosto, maanpinnan käsittely (käytettäessä tätä koodia tarkempi kuvaus kohdassa OperationInfo)</t>
  </si>
  <si>
    <t>Toimenpiteen laji</t>
  </si>
  <si>
    <t>Vähintään tämä elementti tulee olla toteutetuista toimenpiteistä. Jos toteutusajankohta on tarkemmin tiedossa voidaan ilmaista tarkka ajankohta tai toteutusvuosi.</t>
  </si>
  <si>
    <t>OperationStatus</t>
  </si>
  <si>
    <t>Toimenpiteen tila / status</t>
  </si>
  <si>
    <t>JOKO vuosi TAI pvm on ilmaistava</t>
  </si>
  <si>
    <t>Toteutuspvm</t>
  </si>
  <si>
    <t>Toteutusvuosi</t>
  </si>
  <si>
    <t>Käytettäessä maanpinnan käsittely -koodia tarkempi kuvaus tässä kohdassa.</t>
  </si>
  <si>
    <t>Toimenpiteeseen liittyvä teksti</t>
  </si>
  <si>
    <t>Jos toimenpiteen päätyyppi hakkuu - pakollinen</t>
  </si>
  <si>
    <t>Jos toimenpiteen päätyyppi hakkuu - pakollinen. Lapsitiedot eivät ole pakollisia.</t>
  </si>
  <si>
    <t>Hakkuun tiedot</t>
  </si>
  <si>
    <t>Jos toimenpiteen päätyyppi metsänhoito - pakollinen</t>
  </si>
  <si>
    <t>Jos toimenpiteen päätyyppi metsänhoito - pakollinen. Lapsitiedot eivät ole pakollisia.</t>
  </si>
  <si>
    <t>Works</t>
  </si>
  <si>
    <t>Listataan toteutetut työt. Toteutetut toimenpiteet voidaan vaihtoehtoisesti ilmaista Operations -rakenteessa.</t>
  </si>
  <si>
    <t>Työt</t>
  </si>
  <si>
    <t>Work</t>
  </si>
  <si>
    <t>Työ</t>
  </si>
  <si>
    <t>WorkCode</t>
  </si>
  <si>
    <t>MaterialCode</t>
  </si>
  <si>
    <t>Työlajin lisäksi voidaan ilmaista työssä käytetty materiaalilaji.</t>
  </si>
  <si>
    <t>Työlajin lisäksi voidaan ilmaista työssä käytetty materiaalilaji. Tämän ilmaiseminen on erittäin suositeltavaa.</t>
  </si>
  <si>
    <t>Materiaalilaji</t>
  </si>
  <si>
    <t>WorkCompletionDate</t>
  </si>
  <si>
    <t>Työlajin toteutuspvm tulee ilmaista tässä, vaikka se ilmaistaisiin jossain muuallakin sanomassa.</t>
  </si>
  <si>
    <t>Työlajin toteutuspvm</t>
  </si>
  <si>
    <t>Damages</t>
  </si>
  <si>
    <t>Metsätuhojen tiedot / metsätuholuettelo</t>
  </si>
  <si>
    <t>Damage</t>
  </si>
  <si>
    <t>Metsätuhon tiedot</t>
  </si>
  <si>
    <t>MainDamage</t>
  </si>
  <si>
    <t>Päätuho</t>
  </si>
  <si>
    <t>DamageSourceCode</t>
  </si>
  <si>
    <t>Tuhon aiheuttajan koodi</t>
  </si>
  <si>
    <t>DamageSourceDescription</t>
  </si>
  <si>
    <t>Tuhon aiheuttajan selite</t>
  </si>
  <si>
    <t>ControlDataSpecialFeatures</t>
  </si>
  <si>
    <t>Tarkastuskuvion erityispiirteet</t>
  </si>
  <si>
    <t>ControlDataSpecialFeature</t>
  </si>
  <si>
    <t>Tarkastuskuvion erityispiirretiedot</t>
  </si>
  <si>
    <t>HabitatCode</t>
  </si>
  <si>
    <t>Elinympäristökoodi</t>
  </si>
  <si>
    <t>HabitatType</t>
  </si>
  <si>
    <t>HabitatSurviving</t>
  </si>
  <si>
    <t>Elinympäristön säilyminen</t>
  </si>
  <si>
    <t>ExceptionalPermitForHandling</t>
  </si>
  <si>
    <t>Poikkeuslupa elinympäristön käsittelyyn</t>
  </si>
  <si>
    <t>HabitatLocation</t>
  </si>
  <si>
    <t>Elinympäristön sijainti suhteessa kohteeseen</t>
  </si>
  <si>
    <t>HarvestingSingData</t>
  </si>
  <si>
    <t>Korjuujälkitiedot</t>
  </si>
  <si>
    <r>
      <t>RootDamage</t>
    </r>
    <r>
      <rPr>
        <sz val="11"/>
        <color theme="1"/>
        <rFont val="Calibri"/>
        <family val="2"/>
        <scheme val="minor"/>
      </rPr>
      <t>Percentage</t>
    </r>
  </si>
  <si>
    <t>Juurivaurioprosentti</t>
  </si>
  <si>
    <r>
      <t>StemDamage</t>
    </r>
    <r>
      <rPr>
        <sz val="11"/>
        <color theme="1"/>
        <rFont val="Calibri"/>
        <family val="2"/>
        <scheme val="minor"/>
      </rPr>
      <t>Percentage</t>
    </r>
  </si>
  <si>
    <t>Runkovaurioprosentti</t>
  </si>
  <si>
    <t>VehiclePathDistance</t>
  </si>
  <si>
    <t>Ajouraväli, m</t>
  </si>
  <si>
    <t>VehiclePathMeanDistance</t>
  </si>
  <si>
    <t>Ajouraväli keskimäärin, m</t>
  </si>
  <si>
    <t>VehiclePathWidth</t>
  </si>
  <si>
    <t>Ajouraleveys, m</t>
  </si>
  <si>
    <t>VehiclePathMeanWidth</t>
  </si>
  <si>
    <t>Ajouraleveys keskimäärin, m</t>
  </si>
  <si>
    <t>VehiclePathSubsidenceLength</t>
  </si>
  <si>
    <t>Ajourapainuman pituus, m</t>
  </si>
  <si>
    <t>VehiclePathSubsidencePercentage</t>
  </si>
  <si>
    <t>Ajourapainumaprosentti</t>
  </si>
  <si>
    <t>OpenAreaForDitchWidth</t>
  </si>
  <si>
    <t>Ojalinjan leveys, m</t>
  </si>
  <si>
    <t>CuttingBy</t>
  </si>
  <si>
    <t>Koneellisuus</t>
  </si>
  <si>
    <t>Hakattu koneellisesti / metsurityönä</t>
  </si>
  <si>
    <t>HarvestingSeason</t>
  </si>
  <si>
    <t>Korjuuajankohta</t>
  </si>
  <si>
    <t>DeclarationDeliveringEvaluation</t>
  </si>
  <si>
    <t>Ilmoituksen jättämisen arviointi</t>
  </si>
  <si>
    <t>AreaAndMapEvaluation</t>
  </si>
  <si>
    <t>Pinta-alan ja kartan arviointi</t>
  </si>
  <si>
    <t>OtherEvaluation</t>
  </si>
  <si>
    <t>Muu arviointi</t>
  </si>
  <si>
    <t>TreeDamageOutsideStandEvaluation</t>
  </si>
  <si>
    <t>Kuvion ulkopuolisten puustovaurioiden arviointi</t>
  </si>
  <si>
    <t>TerrainDamageOutsideStandEvaluation</t>
  </si>
  <si>
    <t>Kuvion ulkopuolisten maaperävaurioiden arviointi</t>
  </si>
  <si>
    <t>ObjectOverallEvaluationData</t>
  </si>
  <si>
    <t>Kohteen kokonaisarviointi</t>
  </si>
  <si>
    <t>RestrictionBasedOnStoniness</t>
  </si>
  <si>
    <t>Kivisyys rajoittanut toimenpiteen tekemistä</t>
  </si>
  <si>
    <t>ControlEvaluations</t>
  </si>
  <si>
    <t>Tarkastuksen arvioinnit / arvostelut</t>
  </si>
  <si>
    <t>ControlEvaluation</t>
  </si>
  <si>
    <t>Tarkastuksen arvioinnin / arvostelun tiedot</t>
  </si>
  <si>
    <t>EvaluationCategory</t>
  </si>
  <si>
    <t>Arvioinnin / arvostelun luokka</t>
  </si>
  <si>
    <t>EvaluationCode</t>
  </si>
  <si>
    <t>Arviointi- / arvostelukoodi</t>
  </si>
  <si>
    <t>EvaluationDescription</t>
  </si>
  <si>
    <t>Arvioinnin / arvostelun selite</t>
  </si>
  <si>
    <t>MainReason</t>
  </si>
  <si>
    <t>Pääsyy</t>
  </si>
  <si>
    <t>ReasonCode</t>
  </si>
  <si>
    <t>Syy-koodi</t>
  </si>
  <si>
    <t>ReasonDescription</t>
  </si>
  <si>
    <t>Syy-selite</t>
  </si>
  <si>
    <t>WorkingSiteFinalAuditPlantManagement</t>
  </si>
  <si>
    <t>Taimikonhoidon loppuarviointi/laadunseuranta</t>
  </si>
  <si>
    <t>20.4.2018. Tätä tietosisältökokonaisuutta ei käyty läpi. Metsäkeskuksen harkintaan jää oikea ajankohta asian käsittelyyn. Ajankohta on viimeistään ennen toteutuksen alkamista.</t>
  </si>
  <si>
    <t>WorkCodeGroup</t>
  </si>
  <si>
    <t>WorkCodeQualifier</t>
  </si>
  <si>
    <t>Työlajin lisämääre</t>
  </si>
  <si>
    <t>WorkingTime</t>
  </si>
  <si>
    <t>Työskentelyn ajankohta, pvm</t>
  </si>
  <si>
    <t>Audit</t>
  </si>
  <si>
    <t>Arvioinnin tiedot</t>
  </si>
  <si>
    <t>FinalAuditType</t>
  </si>
  <si>
    <t>Loppuarvioinnin tyyppi</t>
  </si>
  <si>
    <t>FinalAuditerType</t>
  </si>
  <si>
    <t>FinalAuditer</t>
  </si>
  <si>
    <t>Loppuarvioinnin tekijän nimi</t>
  </si>
  <si>
    <t>FinalAuditDate</t>
  </si>
  <si>
    <t>Loppuarvioinnin pvm</t>
  </si>
  <si>
    <t>FinalAuditRequired</t>
  </si>
  <si>
    <t>Loppuarviointi vaadittu pääjärjestelmässä</t>
  </si>
  <si>
    <t>Koodisto: kyllä / ei</t>
  </si>
  <si>
    <t>SamplePlotCount</t>
  </si>
  <si>
    <t>Toteutuneiden koealojen lkm</t>
  </si>
  <si>
    <t>SamplePlotCountRequired</t>
  </si>
  <si>
    <t>Pääjärjestelmässä vaadittujen koealojen lkm</t>
  </si>
  <si>
    <t>InfoText</t>
  </si>
  <si>
    <t>Loppuarvioinnin/laadunseurannan lisätiedot</t>
  </si>
  <si>
    <t>Images</t>
  </si>
  <si>
    <t>Valokuvien lkm</t>
  </si>
  <si>
    <t>Audits</t>
  </si>
  <si>
    <t>Loppuarvioinnin/laadunseurannan arviot</t>
  </si>
  <si>
    <t>PlantManagementQuality</t>
  </si>
  <si>
    <t>Taimikonhoidon kokonaisarvio</t>
  </si>
  <si>
    <t>PlantManagementQualityText</t>
  </si>
  <si>
    <t>Taimikonhoidon kokonaisarvion selite</t>
  </si>
  <si>
    <t>hasEnvironmentalObjects</t>
  </si>
  <si>
    <t>Onko työmaalla ympäristökohteita</t>
  </si>
  <si>
    <t>hasEnvironmentalObjectsText</t>
  </si>
  <si>
    <t>Onko työmaalla ympäristökohteita, selite</t>
  </si>
  <si>
    <t>NewEnvironmentalObjects</t>
  </si>
  <si>
    <t>Onko työmaalla havaittu uusia ympäristökohteita</t>
  </si>
  <si>
    <t>NewEnvironmentalObjectsText</t>
  </si>
  <si>
    <t>Onko työmaalla havaittu uusia ympäristökohteita, selite</t>
  </si>
  <si>
    <t>EnvinronmentalObjectNoticed</t>
  </si>
  <si>
    <t>Onko ympäristö- ja muinaismuistokohteet huomioitu ohjeistuksen mukaisesti</t>
  </si>
  <si>
    <t>EnvinronmentalObjectNoticedText</t>
  </si>
  <si>
    <t>Onko ympäristö- ja muinaismuistokohteet huomioitu ohjeistuksen mukaisesti, selite</t>
  </si>
  <si>
    <t>WorkingSafetyNoticed</t>
  </si>
  <si>
    <t>Onko työturvallisuusasiat huomioitu</t>
  </si>
  <si>
    <t>WorkingSafetyNoticedText</t>
  </si>
  <si>
    <t>Onko työturvallisuusasiat huomioitu, selite</t>
  </si>
  <si>
    <t>WorkingInstructionsSufficient</t>
  </si>
  <si>
    <t>Onko työohje ja maastomerkinnät riittävät</t>
  </si>
  <si>
    <t>WorkingInstructionsSufficientText</t>
  </si>
  <si>
    <t>Onko työohje ja maastomerkinnät riittävät, selite</t>
  </si>
  <si>
    <t>WorkingSiteQualityControlPlantManagement</t>
  </si>
  <si>
    <t>Kullakin omavalvontakuviolla (objecttype) voidaan ilmasta vain kyseisen kuvion koelalojen yhteenvetotiedot</t>
  </si>
  <si>
    <t>Taimikonhoidon omavalvonnan koealatiedot</t>
  </si>
  <si>
    <t>SamplePlotSummaries</t>
  </si>
  <si>
    <t>Koealojen yhteenvetotiedot</t>
  </si>
  <si>
    <t>SamplePlotSummary</t>
  </si>
  <si>
    <t>Koealojen yhteenvetotieto</t>
  </si>
  <si>
    <t>Koealojen sijaintikuvion numero</t>
  </si>
  <si>
    <t>Metsäkeskus ei hyödynnä tätä kuvionumerotietoa, vaan toisaalla sanomassa ilmaistua tietoa.</t>
  </si>
  <si>
    <t>SamplePlotMeasurementSummary</t>
  </si>
  <si>
    <t>Koealojen mittaustietojen yhteenveto</t>
  </si>
  <si>
    <t>MeasurerType</t>
  </si>
  <si>
    <t>Tietosisältö pakollinen. Jollei mittaajatyyppi ole tiedossa käytä arvoa 5 (metsänomistaja)</t>
  </si>
  <si>
    <t>Mittaajan tyyppi</t>
  </si>
  <si>
    <t>Mittaajatyyppi ei pakollinen. Mittaajan nimi on riittävä tieto. Hänen roolinsa ei ole olennaista.</t>
  </si>
  <si>
    <t>ReductionCountSummary</t>
  </si>
  <si>
    <t>Poistumarunkoluvun yhteenveto</t>
  </si>
  <si>
    <t>ReductionAvgDiameterSummary</t>
  </si>
  <si>
    <t>Kun poistuman runkoluku on ilmaistu, tulee ilmaista myös poistuman kantokeskiläpimitta.</t>
  </si>
  <si>
    <t>Kokonaispoistuman kantokeskiläpimitta</t>
  </si>
  <si>
    <t>StandAvgDiameterSummary</t>
  </si>
  <si>
    <t>Puuston keskipituuden ollessa yli 1.3 m, vaaditaan myös keskiläpitta.</t>
  </si>
  <si>
    <t>StandAvgHeightSummary</t>
  </si>
  <si>
    <t>StandAvgAgeSummary</t>
  </si>
  <si>
    <t>StandAvgStemCountSummary</t>
  </si>
  <si>
    <t>TreeSummaries</t>
  </si>
  <si>
    <t>Vain puuttomalla alueella puulajikohtainen erittely voi puuttua.</t>
  </si>
  <si>
    <t>Puulajikohtaiset mittaustiedot</t>
  </si>
  <si>
    <t>TreeSummary</t>
  </si>
  <si>
    <t>Puulajikohtaiset mittaustieto</t>
  </si>
  <si>
    <t>Puulaji</t>
  </si>
  <si>
    <t>AgeSummary</t>
  </si>
  <si>
    <t>Ikä</t>
  </si>
  <si>
    <t>StemCountSummary</t>
  </si>
  <si>
    <t>Runkoluku</t>
  </si>
  <si>
    <t>MeanHeightSummary</t>
  </si>
  <si>
    <t>Keskipituus</t>
  </si>
  <si>
    <t>MeanDiameterSummary</t>
  </si>
  <si>
    <t>Puuston keskipituuden ollessa yli 1.3 m, vaaditaan myös keskiläpitta. Skeemavalidoinnissa tieto pakollinen = puuttuva tieto 0.</t>
  </si>
  <si>
    <t>Keskiläpimitta</t>
  </si>
  <si>
    <t>SamplePlots</t>
  </si>
  <si>
    <t>Koealatiedot</t>
  </si>
  <si>
    <t>SamplePlot</t>
  </si>
  <si>
    <t>Koealatieto</t>
  </si>
  <si>
    <t>Koealanumeron ei tarvitse olla yksilöivä vaan tällä voidaan ilmaista esim. saman reaalimaailman koealan tiedot (sanoman usean koealan yhdistämiseksi)</t>
  </si>
  <si>
    <t>Koealannumero</t>
  </si>
  <si>
    <t>Koealat ovat jaksokohtaisia eli samallaa numerolla samassa paikassa voi olla useita koealoja. Tiedot voidaan pääjärjestelmissä kuitenkin varastoida esim. yhdelle koealalle, jos koealojen paikka (tai numero) on sama.</t>
  </si>
  <si>
    <t>Koealan kuvionumero</t>
  </si>
  <si>
    <t>ResourceId</t>
  </si>
  <si>
    <t>Toiminnan ohjauksen tietoa. Ei tarvitse mutta voi sisällyttää omavalvontatietoon.</t>
  </si>
  <si>
    <t>Resurssi-id</t>
  </si>
  <si>
    <t>Metsäkeksen näkökulmasta ei tarpeellinen tieto. Toiminnanohjauksen tietosisältöä.</t>
  </si>
  <si>
    <t>MeasureDate</t>
  </si>
  <si>
    <t>Mittausaika</t>
  </si>
  <si>
    <t>Measurable</t>
  </si>
  <si>
    <t>Onko mitattavissa</t>
  </si>
  <si>
    <t>Measurer</t>
  </si>
  <si>
    <t>Omavalvonnan tekijä tulee ilmaista minimissään actor-listassa. Tässä kohdassa ei pakollinen. Skeemavalidoinnissa tieto pakollinen = puuttuva tieto "" (tyhjä merkkijono).</t>
  </si>
  <si>
    <t>Omavalvonnan tekijä tulee ilmaista minimissään actor-listassa. Tässä kohdassa ei pakollinen.</t>
  </si>
  <si>
    <t>Mittaaja</t>
  </si>
  <si>
    <t>GeometryReal</t>
  </si>
  <si>
    <t>Koealan mitattu sijainti</t>
  </si>
  <si>
    <t>Koealat ovat jaksokohtaisia eli samassa paikassa voi olla useita koealoja. Tiedot voidaan pääjärjestelmissä kuitenkin varastoida esim. yhdelle koealalle, jos koealojen paikka on sama.</t>
  </si>
  <si>
    <t>GeometryRequired</t>
  </si>
  <si>
    <t>Koealan ennakkoon asetettu mittauspiste</t>
  </si>
  <si>
    <t>Radius</t>
  </si>
  <si>
    <t>Joko koealan säde tai poistumakoealan säde</t>
  </si>
  <si>
    <t>Jäävän puuston koealan säde</t>
  </si>
  <si>
    <t>isGPSlocation</t>
  </si>
  <si>
    <t>Onko käytetty GPS:ää</t>
  </si>
  <si>
    <t>RadiusReduction</t>
  </si>
  <si>
    <t>Poistumakoealan säde</t>
  </si>
  <si>
    <t>Koealat jaksoittain. Jakson ollessa 6 (Poistettava puusto) ei ilmoiteta puusto-ositteita (Trees) vaan runkoluku (ReductionCount) ja poistuman kantokeskiläpimitta (ReductionAvgDiameter).</t>
  </si>
  <si>
    <t>Puustojakso</t>
  </si>
  <si>
    <t>ReductionCount</t>
  </si>
  <si>
    <t>Jakson ollessa 6 (Poistettava puusto) runkoluku (ReductionCount) ja poistuman kantokeskiläpimitta (ReductionAvgDiameter) on ilmaistava.</t>
  </si>
  <si>
    <t>ReductionAvgDiameter</t>
  </si>
  <si>
    <t>Poistuman kantokeskiläpimitta</t>
  </si>
  <si>
    <t>Poistumarunkoluvun ollessa 0 tai puuttuessa, kantokeskiläpimittaa ei ilmoiteta</t>
  </si>
  <si>
    <t>Jäävän puuston koealan puulajikohtaiset mittaustiedot</t>
  </si>
  <si>
    <t>Tätä listaa ei ilmoiteta kun kyse poistumakoealasta (eli ei mitata pystypuita)</t>
  </si>
  <si>
    <t>Jäävän puuston koealan puulajikohtainen mittaustieto</t>
  </si>
  <si>
    <t>Skeemavalidointi ei estä koealatietojen mittaamista yksinpuin eli tässä listassa puut voivat olla yksittäin (StemCount = 1) tai esim. ositteittain (StemCount &gt;= 1)</t>
  </si>
  <si>
    <t>Puun / ositteen keskipituuden ollessa yli 1.3 m, vaaditaan myös keskiläpitta.</t>
  </si>
  <si>
    <t>SamplePlotInfoText</t>
  </si>
  <si>
    <t>Koealan lisätiedot</t>
  </si>
  <si>
    <t>WorkingSiteFinalAuditSilviculture</t>
  </si>
  <si>
    <t>Istutuksen loppuarviointi/laadunseuranta</t>
  </si>
  <si>
    <t>SilvicultureMethodCorrect</t>
  </si>
  <si>
    <t>Onko viljelymenetelmä oikea</t>
  </si>
  <si>
    <t>SilvicultureMethodCorrectText</t>
  </si>
  <si>
    <t>Onko viljelymenetelmä oikea, selite</t>
  </si>
  <si>
    <t>SoilConditioningMethod</t>
  </si>
  <si>
    <t>Maanmuokkausmenetelmä</t>
  </si>
  <si>
    <t>SoilConditioningMethodCorrect</t>
  </si>
  <si>
    <t>Onko Maanmuokkausmenetelmä oikea</t>
  </si>
  <si>
    <t>SoilConditioningMethodCorrectText</t>
  </si>
  <si>
    <t>Onko Maanmuokkausmenetelmä oikea, selite</t>
  </si>
  <si>
    <t>PlantStorageManagement</t>
  </si>
  <si>
    <t>Taimien varastointi ja välivarastointi ohjeen mukainen</t>
  </si>
  <si>
    <t>PlantStorageManagementText</t>
  </si>
  <si>
    <t>Taimien varastointi ja välivarastointi ohjeen mukainen, selite</t>
  </si>
  <si>
    <t>SoilConditioningQuality</t>
  </si>
  <si>
    <t>Muokkausjäljen laatu</t>
  </si>
  <si>
    <t>SoilConditioningQualityText</t>
  </si>
  <si>
    <t>Muokkausjäljen laadun selite</t>
  </si>
  <si>
    <t>WaterEconomySystemsNoticed</t>
  </si>
  <si>
    <t>Onko lohkon vesitalous kunnossa</t>
  </si>
  <si>
    <t>WaterEconomySystemsNoticedText</t>
  </si>
  <si>
    <t>Onko lohkon vesitalous kunnossa, selite</t>
  </si>
  <si>
    <t>hasFoundNewEnvironmentalObjects</t>
  </si>
  <si>
    <t>Onko havaittu uusia luontokohteita</t>
  </si>
  <si>
    <t>Onko havaittu uusia luontokohteita, selite</t>
  </si>
  <si>
    <t>EnvironmentalObjectsNoticed</t>
  </si>
  <si>
    <t>Onko ympäristö ja muinaismuistokohteet huomioitu</t>
  </si>
  <si>
    <t>EnvironmentalObjectsNoticedText</t>
  </si>
  <si>
    <t>Onko ympäristö ja muinaismuistokohteet huomioitu, selite</t>
  </si>
  <si>
    <t>EnvironmentalTidinessNoticed</t>
  </si>
  <si>
    <t>Onko ympäristön siisteys huomioitu</t>
  </si>
  <si>
    <t>EnvironmentalTidinessNoticedText</t>
  </si>
  <si>
    <t>Onko ympäristön siisteys huomioitu, selite</t>
  </si>
  <si>
    <t>SilvicultureQuality</t>
  </si>
  <si>
    <t>Istutusjäljen laatu</t>
  </si>
  <si>
    <t>SilvicultureQualityText</t>
  </si>
  <si>
    <t>Istutusjäljen laadun selite</t>
  </si>
  <si>
    <t>LimitsToWaterSystem</t>
  </si>
  <si>
    <t>Rajoittuuko vesistöön</t>
  </si>
  <si>
    <t>LimitsToWaterSystemText</t>
  </si>
  <si>
    <t>Rajoittuuko vesistöön selite</t>
  </si>
  <si>
    <t>WaterSystemProtection</t>
  </si>
  <si>
    <t>Suojakaista vesistöön huomioitu koneellisessa istutuksessa</t>
  </si>
  <si>
    <t>WaterSystemProtectionText</t>
  </si>
  <si>
    <t>Suojakaista vesistöön huomioitu koneellisessa istutuksessa, selite</t>
  </si>
  <si>
    <t>BioMassCollectionDone</t>
  </si>
  <si>
    <t>Onko hakkuutähde ja latvusmassa kerätty</t>
  </si>
  <si>
    <t>BioMassCollectionDoneText</t>
  </si>
  <si>
    <t>Onko hakkuutähde ja latvusmassa kerätty, selite</t>
  </si>
  <si>
    <t>WorkingSiteQualityControlSilviculture</t>
  </si>
  <si>
    <t>Istutuksen omavalvonnan koealatiedot</t>
  </si>
  <si>
    <t>PlantCountSummary</t>
  </si>
  <si>
    <t>Taimien lukumäärä / ha</t>
  </si>
  <si>
    <t>Koealan säde</t>
  </si>
  <si>
    <t>PlantCount</t>
  </si>
  <si>
    <t>Taimien lkm</t>
  </si>
  <si>
    <t>PlantedSeedlingCountInCultivatedSpots</t>
  </si>
  <si>
    <t>Istutettujen taimien lukumäärä muokkausjäljessä, kpl</t>
  </si>
  <si>
    <t>PlantedSeedlingCountInNotCultivatedSpots</t>
  </si>
  <si>
    <t>Istutettujen taimien lukumäärä muualla kuin muokkausjäljessä, kpl</t>
  </si>
  <si>
    <t>NearestSeedlingPlantingDepth</t>
  </si>
  <si>
    <t>Lähimmän taimen istutussyvyys, cm</t>
  </si>
  <si>
    <t>NearestSeedlingDistance</t>
  </si>
  <si>
    <t>Lähimmän taimen etäisyys, cm</t>
  </si>
  <si>
    <t>NearestSeedlingSoilCompressed</t>
  </si>
  <si>
    <t>Lähin taimi, tiivistäminen tehty</t>
  </si>
  <si>
    <t>RockySoil</t>
  </si>
  <si>
    <t>Maapohja kivinen</t>
  </si>
  <si>
    <t>WorkingSiteFinalAuditSoilConditioning</t>
  </si>
  <si>
    <t>Maanmuokkauksen loppuarviointi/laadunseuranta</t>
  </si>
  <si>
    <t>Onko hakkuutähteiden ja latvusmassan keräys tehty</t>
  </si>
  <si>
    <t>Onko hakkuutähteiden ja latvusmassan keräys tehty, selite</t>
  </si>
  <si>
    <t>ClearingDone</t>
  </si>
  <si>
    <t>Onko raivaus tehty</t>
  </si>
  <si>
    <t>ClearingDoneText</t>
  </si>
  <si>
    <t>Onko raivaus tehty, selite</t>
  </si>
  <si>
    <t>Rajoittuuko vesistöön, selite</t>
  </si>
  <si>
    <t>StumpsLifted</t>
  </si>
  <si>
    <t>Kannonnosto tehty</t>
  </si>
  <si>
    <t>StumpsLiftedText</t>
  </si>
  <si>
    <t>Kannonnosto tehty selite</t>
  </si>
  <si>
    <t>DitchingBreaks</t>
  </si>
  <si>
    <t>Kohteella kaivukatkoja (ympäristön ja vesiensuojelun toimenpide)</t>
  </si>
  <si>
    <t>DitchingBreaksText</t>
  </si>
  <si>
    <t>Kohteella kaivukatkoja (ympäristön ja vesiensuojelun toimenpide), selite</t>
  </si>
  <si>
    <t>SettlingPits</t>
  </si>
  <si>
    <t>Kohteella lietekuoppia (ympäristön ja vesiensuojelun toimenpide)</t>
  </si>
  <si>
    <t>SettlingPitsText</t>
  </si>
  <si>
    <t>Kohteella lietekuoppia (ympäristön ja vesiensuojelun toimenpide), selite</t>
  </si>
  <si>
    <t>SettlingBasins</t>
  </si>
  <si>
    <t>Kohteella laskeutusaltaita (ympäristön ja vesiensuojelun toimenpide)</t>
  </si>
  <si>
    <t>SettlingBasinsText</t>
  </si>
  <si>
    <t>Kohteella laskeutusaltaita (ympäristön ja vesiensuojelun toimenpide), selite</t>
  </si>
  <si>
    <t>SurfaceDrainingAreas</t>
  </si>
  <si>
    <t>Kohteella pintavalutuskenttiä (ympäristön ja vesiensuojelun toimenpide)</t>
  </si>
  <si>
    <t>SurfaceDrainingAreasText</t>
  </si>
  <si>
    <t>Kohteella pintavalutuskenttiä (ympäristön ja vesiensuojelun toimenpide), selite</t>
  </si>
  <si>
    <t>OtherConservationMethods</t>
  </si>
  <si>
    <t>Kohteella muita ympäristön ja vesiensuojelun toimenpiteitä</t>
  </si>
  <si>
    <t>OtherConservationMethodsText</t>
  </si>
  <si>
    <t>Kohteella muita ympäristön ja vesiensuojelun toimenpiteitä, selite</t>
  </si>
  <si>
    <t>NotificationsAndImprovements</t>
  </si>
  <si>
    <t>Huomioita ja korjausehdotuksia</t>
  </si>
  <si>
    <t>NotificationsAndImprovementsText</t>
  </si>
  <si>
    <t>Huomioita ja korjausehdotuksia, selite</t>
  </si>
  <si>
    <t>WorkingSiteQualityControlSoilConditioning</t>
  </si>
  <si>
    <t>Maanmuokkauksen omavalvonnan koealatiedot</t>
  </si>
  <si>
    <t>PlantSiteCountSummary</t>
  </si>
  <si>
    <t>Istutuspaikkojen lukumäärä / ha</t>
  </si>
  <si>
    <t>DitchesInAdditionToCultivation</t>
  </si>
  <si>
    <t>Muokkauksen lisäksi kaivettu ojaa, metriä</t>
  </si>
  <si>
    <t>PlantingSiteCount</t>
  </si>
  <si>
    <t>Istutuspaikkojen lkm</t>
  </si>
  <si>
    <t>ScalpedMoundsCount</t>
  </si>
  <si>
    <t>Laikkumättäiden lkm</t>
  </si>
  <si>
    <t>DitchMoundsCount</t>
  </si>
  <si>
    <t>Ojamättäiden lkm</t>
  </si>
  <si>
    <t>TurnoverMoundsCount</t>
  </si>
  <si>
    <t>Kääntömättäiden lkm</t>
  </si>
  <si>
    <t>ScalpsCount</t>
  </si>
  <si>
    <t>Laikkujen lkm</t>
  </si>
  <si>
    <t>NearestCultivatedSpotLength</t>
  </si>
  <si>
    <t>Lähin muokkausjäljen pituus, cm</t>
  </si>
  <si>
    <t>NearestCultivatedSpotWidth</t>
  </si>
  <si>
    <t>Lähin muokkausjäljen leveys, cm</t>
  </si>
  <si>
    <t>NearestCultivatedSpotHeight</t>
  </si>
  <si>
    <t>Lähin muokkausjäljen korkeus, cm</t>
  </si>
  <si>
    <t>Image</t>
  </si>
  <si>
    <t>Valokuva / video</t>
  </si>
  <si>
    <t>ServiceType</t>
  </si>
  <si>
    <t>Palvelukokonaisuus</t>
  </si>
  <si>
    <t>Category</t>
  </si>
  <si>
    <t>SubCategory</t>
  </si>
  <si>
    <t>Valokuvan alaluokka</t>
  </si>
  <si>
    <t>MapSymbolType</t>
  </si>
  <si>
    <t>Karttamerkin tyyppi</t>
  </si>
  <si>
    <t>Position</t>
  </si>
  <si>
    <t>Valokuvan sijainti</t>
  </si>
  <si>
    <t>attribuutti: dimension</t>
  </si>
  <si>
    <t>Valokuvan sijainnin dimensio</t>
  </si>
  <si>
    <t>attribuutti: location</t>
  </si>
  <si>
    <t>Valokuvan sijainnin sijoittuminen</t>
  </si>
  <si>
    <t>Valokuvan sijaintipisteen geometria</t>
  </si>
  <si>
    <t>Valokuvan infoteksti</t>
  </si>
  <si>
    <t>Photographer</t>
  </si>
  <si>
    <t>Valokuvan ottaja</t>
  </si>
  <si>
    <t>ImageDate</t>
  </si>
  <si>
    <t>Valokuvan ottamispvm</t>
  </si>
  <si>
    <t>Filename</t>
  </si>
  <si>
    <t>Metsäkeskus ottaa vastaan seuraavia kuvatiedostoformaatteja (jpg, jpeg, tif, tiff) ja videotiedostoformaatteja (mpg, avi).</t>
  </si>
  <si>
    <t>Valokuvan tiedostonimi</t>
  </si>
  <si>
    <t>Metsäkeskus ottaa vastaan seuraavia kuvatiedostoformaatteja (jpg, jpeg, tif, tiff) ja videotiedostoformaatteja (mpg, avi)</t>
  </si>
  <si>
    <t>Bytes</t>
  </si>
  <si>
    <t>Metsäkeskuksen maksimikoko tiedostolle / kuvalle 3.5MB</t>
  </si>
  <si>
    <t>Valokuva binäärinä</t>
  </si>
  <si>
    <t>VÄLILEHTI</t>
  </si>
  <si>
    <t>KUVAUS</t>
  </si>
  <si>
    <t>KOMMENTIT</t>
  </si>
  <si>
    <t>SANOMAKUVAUKSET JA -RAKENTEET</t>
  </si>
  <si>
    <t>Standardisanomien kuvauksia ja rakenteita</t>
  </si>
  <si>
    <t>Toistaiseksi taulukko ei sisällä kaikkia sanomia</t>
  </si>
  <si>
    <t>TIETOKANTAKUVAUS</t>
  </si>
  <si>
    <t>Tietokantamuotoisten sisältöjen tietokantakuvaus</t>
  </si>
  <si>
    <t>KÄYTTÖTAPAUKSET + TIETOSISÄLLÖT</t>
  </si>
  <si>
    <t>Sanomien Object-rakenteen käyttötapauskohtaiset elementtien ja attribuuttien pakollisuudet</t>
  </si>
  <si>
    <t>Sisältää virallistettujen käyttötapausten tietosisällöt</t>
  </si>
  <si>
    <t>YHDISTEKOODISTOT</t>
  </si>
  <si>
    <t>Yhdistekoodistolistaus</t>
  </si>
  <si>
    <t>Standardisanomien kaikki yhdistelmäkoodistot</t>
  </si>
  <si>
    <t>KOODISTOT</t>
  </si>
  <si>
    <t>Koodistolistaus</t>
  </si>
  <si>
    <t>Standardisanomien kaikki koodistot</t>
  </si>
  <si>
    <t>PÄIVITYSTIEDOT</t>
  </si>
  <si>
    <t>PÄIVITETTY</t>
  </si>
  <si>
    <t>Dokumentin metatiedot</t>
  </si>
  <si>
    <t>kissantassujäkälä</t>
  </si>
  <si>
    <t>kattfotslav</t>
  </si>
  <si>
    <t>Felipes leucopellaeus</t>
  </si>
  <si>
    <t>tammentulkkujäkälä</t>
  </si>
  <si>
    <t>ekflamlav</t>
  </si>
  <si>
    <t>Pyrrhospora quernea</t>
  </si>
  <si>
    <t>täpläkesijäkälä</t>
  </si>
  <si>
    <t>rosettgelélav</t>
  </si>
  <si>
    <t>Scytinium fragrans</t>
  </si>
  <si>
    <t>jalosirotejäkälä</t>
  </si>
  <si>
    <t>snöbollslav</t>
  </si>
  <si>
    <t>Varicellaria hemisphaerica</t>
  </si>
  <si>
    <t>keltanuppijäkälä</t>
  </si>
  <si>
    <t>ladlav</t>
  </si>
  <si>
    <t>Calicium tigillare</t>
  </si>
  <si>
    <t>punahurmejäkälä</t>
  </si>
  <si>
    <t>cinnoberflamlav</t>
  </si>
  <si>
    <t>Ramboldia cinnabarina</t>
  </si>
  <si>
    <t>liitukääpä</t>
  </si>
  <si>
    <t>snövit ticka</t>
  </si>
  <si>
    <t>Tyromyces chioneus</t>
  </si>
  <si>
    <t>rustikka-ryhmä</t>
  </si>
  <si>
    <t>Protomerulius caryae</t>
  </si>
  <si>
    <t>metsäloukkosammal</t>
  </si>
  <si>
    <t>sydlig knappnålsmossa</t>
  </si>
  <si>
    <t>Tetrodontium ovatum</t>
  </si>
  <si>
    <t>korallimetsänemä</t>
  </si>
  <si>
    <t>skogsfru</t>
  </si>
  <si>
    <t>Epipogium aphyllum</t>
  </si>
  <si>
    <t>lapinnätä</t>
  </si>
  <si>
    <t>fjällnörel</t>
  </si>
  <si>
    <t>Cherleria biflora</t>
  </si>
  <si>
    <t>nystyvillapaju</t>
  </si>
  <si>
    <t>glandelvide</t>
  </si>
  <si>
    <t>Salix lanata var. Glandulosa</t>
  </si>
  <si>
    <t>hukanukonhattu</t>
  </si>
  <si>
    <t>vargstormhatt</t>
  </si>
  <si>
    <t>Aconitum lycoctonum</t>
  </si>
  <si>
    <t>alppikärhö</t>
  </si>
  <si>
    <t>alpklematis</t>
  </si>
  <si>
    <t>Clematis alpina</t>
  </si>
  <si>
    <t>suippuorapihlaja</t>
  </si>
  <si>
    <t>flikhagtorn</t>
  </si>
  <si>
    <t>Crataegus rhipidophylla</t>
  </si>
  <si>
    <t>kapucinhalvknäppare (sv)</t>
  </si>
  <si>
    <t>kapucinhalvknäppare</t>
  </si>
  <si>
    <t>Eucnemis capucinus</t>
  </si>
  <si>
    <t>Black alder spruce swamp</t>
  </si>
  <si>
    <t>V14.05</t>
  </si>
  <si>
    <t>Skeemapaketti V14.05</t>
  </si>
  <si>
    <t>Schema package V14.05</t>
  </si>
  <si>
    <r>
      <rPr>
        <b/>
        <sz val="9"/>
        <rFont val="Arial"/>
        <family val="2"/>
      </rPr>
      <t>V14</t>
    </r>
    <r>
      <rPr>
        <sz val="9"/>
        <rFont val="Arial"/>
        <family val="2"/>
      </rPr>
      <t xml:space="preserve"> [V14.04]
Virallinen versio</t>
    </r>
  </si>
  <si>
    <t>Kohdevalinta ilmaistaan aina kun se on tiedossa. Puuttuva tieto kertoo, ettei kohdevalinnan peruste ole tiedossa tai se ei ole määritelty.</t>
  </si>
  <si>
    <t>Tarkastustapa ilmaistaan aina kun se on tiedossa. Puuttuva tieto kertoo, ettei tarkastustapa ole tiedossa tai se ei ole määritelty.</t>
  </si>
  <si>
    <t>Kehitysluokka ilmaistaan aina kun se on tiedossa. Puuttuva tieto kertoo, ettei kehitysluokka ole tiedossa tai se ei ole määritelty.</t>
  </si>
  <si>
    <t>Metsikön laatu ilmaistaan aina kun se on tiedossa. Puuttuva tieto kertoo, ettei metsikön laatu ole tiedossa tai se ei ole määritelty.</t>
  </si>
  <si>
    <t>Pääpuulaji ilmaistaan aina kun se on tiedossa. Puuttuva tieto kertoo, ettei pääpuulaji ole tiedossa tai se ei ole määritelty.</t>
  </si>
  <si>
    <t>Puusto-ositteen jakso ilmaistaan aina kun se on tiedossa. Puuttuva tieto kertoo, ettei jakso ole tiedossa tai se ei ole määritelty.</t>
  </si>
  <si>
    <t>Puulajitiedon puuttuessa puulajina 8 (muu havupuu)</t>
  </si>
  <si>
    <t>Puun jakso ilmaistaan aina kun se on tiedossa. Puuttuva tieto kertoo, ettei jakso ole tiedossa tai se ei ole määritelty.</t>
  </si>
  <si>
    <t>Toimenpiteen tila ilmaistaan aina kun se on tiedossa. Puuttuva tieto kertoo, ettei status ole tiedossa tai se ei ole määritelty.</t>
  </si>
  <si>
    <t>Elinympäristökoodi ilmaistaan aina kun se on tiedossa. Puuttuva tieto kertoo, ettei koodi ole tiedossa tai se ei ole määritelty.</t>
  </si>
  <si>
    <t>Elinympäristön tyyppi ilmaistaan aina kun se on tiedossa. Puuttuva tieto kertoo, ettei tyyppi ole tiedossa tai se ei ole määritelty.</t>
  </si>
  <si>
    <t>Elinympäristön säilyminen ilmaistaan aina kun se on tiedossa. Puuttuva tieto kertoo, ettei elinympäristön säilyminen ole tiedossa tai se ei ole määritelty.</t>
  </si>
  <si>
    <t>Elinympäristön sijainti suhteessa kohteeseen ilmaistaan aina kun se on tiedossa. Puuttuva tieto kertoo, ettei sijainti ole tiedossa tai se ei ole määritelty.</t>
  </si>
  <si>
    <t>Hakkuun koneellisuus ilmaistaan aina kun se on tiedossa. Puuttuva tieto kertoo, ettei hakkuun koneellisuus ole tiedossa tai se ei ole määritelty.</t>
  </si>
  <si>
    <t>Korjuuajankohta ilmaistaan aina kun se on tiedossa. Puuttuva tieto kertoo, ettei korjuuajankohta ole tiedossa tai se ei ole määritelty.</t>
  </si>
  <si>
    <t>Kivisyyden vaikutus toimenpiteeseen ilmaistaan aina kun se on tiedossa. Puuttuva tieto kertoo, ettei vaikutus ole tiedossa tai se ei ole määritelty.</t>
  </si>
  <si>
    <t>PreclearingEvaluation</t>
  </si>
  <si>
    <t>Ennakkoraivauksen arviointi ilmaistaan aina kun se on tiedossa. Puuttuva tieto kertoo, ettei arviointi ole tiedossa tai se ei ole määritelty.</t>
  </si>
  <si>
    <t>Ennakkoraivauksen arviointi</t>
  </si>
  <si>
    <t>Skeeman luonnin ohjeet</t>
  </si>
  <si>
    <t>co:ForestCentreMessageReferenceType</t>
  </si>
  <si>
    <t>Koodisto: 1: Otanta (automaattinen); Sampling (automatisk) | 2 Otanta rajatusta joukosta | 3 Harkinta; Prövningsbaserad | 4 Otanta (manuaalinen); Sampling (manuell)</t>
  </si>
  <si>
    <t>co:CuttingRealizationPracticeType</t>
  </si>
  <si>
    <t>Koodisto: 1 Korjuujäljen otanta; Drivningsresultat, sampling | 2 Muu korjuuj.; Drivningsresultat, annan granskning | 3 Energiapuun korjuun laadun otantatarkastus  Uttag av energived, granskning av kvaliteten, sampling</t>
  </si>
  <si>
    <t>Numeerinen koodi (ei koodisto). Tuotetaan kirjoittavasta järjestelmästä.</t>
  </si>
  <si>
    <t>Numeerinen koodin selite kirjoittavasta järjestelmästä.</t>
  </si>
  <si>
    <t>Koodisto: 1 systemaattinen mittaus | 2 karkea mittaus | 3 silmävarainen arvio | 4 ei tarkastettu</t>
  </si>
  <si>
    <t>Merkkijono. Määrittely verrattavissa ObjectReference -tyypin määrittelyyn</t>
  </si>
  <si>
    <t>Koodisto: [Omavalvonta | Omavalvonnan kontrolli]</t>
  </si>
  <si>
    <t>Ei pakollinen elementti</t>
  </si>
  <si>
    <t>Siirretty ControlStandTreeStandSummary -elementin alta tänne.</t>
  </si>
  <si>
    <t>Koodisto: 1 toimenpidettä ei aloitettu | 2 toimenpide kesken | 3 toimenpide valmis</t>
  </si>
  <si>
    <t>VirtaHabitatCodeType. Koodisto ruotsinnoksineen (puuttuvat standardista) tässä: 10 Lähde; Källa | 11 Puro; Bäck | 12 Noro; Rännil | 13 Pieni lampi; Liten tjärn | 20 Rehevät korvet; Frodiga kärr | 21 Letot Lapin läänin eteläpuolella; Brunmossar, södra delen av Lapplandslän | 30 Rehevät lehtolaikut; Bördiga mindre lundområden | 31 Jalopuumetsiköt; Bestånd av ädelträd | 40 Metsäsaareke ojittamattomalla suolla; Skogsholme på odikad torvmark | 50 Rotkot, kurut; Klyftor och raviner | 60 Jyrkänteet ja niiden alusmetsät; Stup och skogsbestånd vid stupens nedre del | 70 Hietikot; Sandfält | 71 Kalliot; Berg i dagen | 72 Kivikot; Stenbunden mark | 73 Vähäpuustoinen suo; Trädfattig myr | 74 Rantaluhdat; Strandängar | 80 Harjujen avainbiotoopit; Nyckelbiotoper på åsar | 81 Rantametsät; Strandskogar | 82 Vaiheittainen vyöhyke; Övergångszon | 83 Pesä; Bo | 84 Esiintymispaikka; Förekomstställe | 85 Suojeltava kasvi; Skyddad växt | 86 Perinneympäristö; Vårdbiotop | 87 Muinaismuisto; Fornminne | 88 Muu; Övrig livsmiljö</t>
  </si>
  <si>
    <t>Koodisto: 1 Ls-laki; Naturvårdslagen | 2 Metsälaki; Skogslagen | 3 Muut sertif. Arvokkaat; Övriga certif. Värdefulla | 4 Muut huomioon otettavat luontokohteet; Övriga naturobjekt som ska beaktas</t>
  </si>
  <si>
    <t>Koodisto: 1 sisältyy kuvioon | 2 rajoittuu kuvioon | 3 muu</t>
  </si>
  <si>
    <t>Nimi muutettu: ControlDataHarvestingSingData -&gt; HarvestingSingData</t>
  </si>
  <si>
    <t>desimaali</t>
  </si>
  <si>
    <t>Koodisto: 1 Kone | 2 Metsuri</t>
  </si>
  <si>
    <t>Koodisto: 1 maa sulana | 2 maa jäässä</t>
  </si>
  <si>
    <t>Koodisto: 0 Ei vaikutusta | 1 Vaikuttaa vähän | 2 Vaikuttaa merkittävästi | 3 Vaikuttaa paljon; Siirretty tänne SamplePlotBasicData:sta.</t>
  </si>
  <si>
    <t>Koodisto: 1 Ennakkoraivausta ei ole tehty eikä siihen ole ollut tarvetta; Förhandsröjning, inte gjort och inget behov | 2 Ennakkoraivaus ei ole tehty, vaikka siihen olisi ollut tarvetta tai työ on toteutettu puuttelliisesti; Förhandsröjning, inte gjort trots behov, eller bristfälligt utfört | 3 Ennakkoraivaus on tehty suositusten mukaisesti; Förhandsröjning utförd enligt rekommendationerna</t>
  </si>
  <si>
    <t>Koodisto: 1 on annettu ajoissa; gjord i tid | 2 hakataan poikkeusluvalla; undantag från tidsfrist | 3 on annettu myöhässä; gjord för sent | 4 on jäänyt tekemättä; är inte inlämnad</t>
  </si>
  <si>
    <t>Koodisto: 1 oikein; god | 2 huomautettavaa; att anmärka | 3 väärin; felaktig | 4 ei tarkastettu; inga granskningsiakttagelser</t>
  </si>
  <si>
    <t>Sama koodisto kuin "AreaAndMapEvaluation"</t>
  </si>
  <si>
    <t>Elementti skeemasta WorkingSiteFinalAuditPlantManagement.xsd</t>
  </si>
  <si>
    <t>Elementti skeemasta WorkingSiteQualityControlPlantManagement.xsd</t>
  </si>
  <si>
    <t>Elementti skeemasta WorkingSiteFinalAuditSilviculture.xsd</t>
  </si>
  <si>
    <t>Elementti skeemasta WorkingSiteQualityControlSilviculture.xsd</t>
  </si>
  <si>
    <t>Elementti skeemasta WorkingSiteFinalAuditSoilConditioning.xsd</t>
  </si>
  <si>
    <t>Elementti skeemasta WorkingSiteQualityControlSoilConditioning.xsd</t>
  </si>
  <si>
    <t>PUUKTPP</t>
  </si>
  <si>
    <t>CallForOfferWithPublicity</t>
  </si>
  <si>
    <t>Publicity</t>
  </si>
  <si>
    <t>Tarjouspyynnön julkisuus</t>
  </si>
  <si>
    <t>PublicityOragnization</t>
  </si>
  <si>
    <t>Organization</t>
  </si>
  <si>
    <t>Yrityksen yksilöivä id</t>
  </si>
  <si>
    <t>Roles</t>
  </si>
  <si>
    <t>Role</t>
  </si>
  <si>
    <t>Rooli puukaupassa</t>
  </si>
  <si>
    <t>Services</t>
  </si>
  <si>
    <t>Service</t>
  </si>
  <si>
    <t>Informaatio palvelusta</t>
  </si>
  <si>
    <t>inventoryMethod</t>
  </si>
  <si>
    <t>Ajankohdan puuston inventointimenetelmä</t>
  </si>
  <si>
    <t>Puukaupan ja metsänhoidon tarjoukset</t>
  </si>
  <si>
    <t>PUUKTT</t>
  </si>
  <si>
    <t>Elementti</t>
  </si>
  <si>
    <t>Offers</t>
  </si>
  <si>
    <t>Offer</t>
  </si>
  <si>
    <t>Tarjous</t>
  </si>
  <si>
    <t>callForOfferID</t>
  </si>
  <si>
    <t>Tarjouspyynnön id</t>
  </si>
  <si>
    <t xml:space="preserve">Tarjouksen id </t>
  </si>
  <si>
    <t>Tarjous yksilöidään tiedonsiirrossa tiedonsiirto-osapuolien tarpeiden mukaan id:llä. Id:llä viitataan tarjouspyyntöön</t>
  </si>
  <si>
    <t>versionNo</t>
  </si>
  <si>
    <t>Tarjouksen versiot yksilöidään tällä numerolla.</t>
  </si>
  <si>
    <t>OfferBusinessSender</t>
  </si>
  <si>
    <t>Tarjouksen lähettäjän tiedot</t>
  </si>
  <si>
    <t>Henkilö/organisaatio voidaan yksilöidä tiedonsiirrossa</t>
  </si>
  <si>
    <t>Henkilön/organisaation kieli kielikoodina.</t>
  </si>
  <si>
    <t>OfferDate</t>
  </si>
  <si>
    <t>Tarjouksen jättöpvm.</t>
  </si>
  <si>
    <t>Tarjouksen viimeninen mahdollinen hyväksymispvm.</t>
  </si>
  <si>
    <t>OfferText</t>
  </si>
  <si>
    <t>Tarjouksen teksti</t>
  </si>
  <si>
    <t>OfferWorkingSites</t>
  </si>
  <si>
    <t>OfferWorkingSiteDetails</t>
  </si>
  <si>
    <t>parentVersionNo</t>
  </si>
  <si>
    <t>Viiteavain pääsanoman avaintietoon (tarjouksen versionumero</t>
  </si>
  <si>
    <t>Tarjouksen työmaa yksilöidään tiedonsiirrossa</t>
  </si>
  <si>
    <t>PurchaseRepresentativePerson</t>
  </si>
  <si>
    <t>Myyjän työmaakohtainen ostajalle toimitettava teksti (huomautusteksti)</t>
  </si>
  <si>
    <t>OfferWorkingSiteWoodTradeInfo</t>
  </si>
  <si>
    <t>FellingRightDuration</t>
  </si>
  <si>
    <t>Hakkuuoikeuden kesto kuukausina.</t>
  </si>
  <si>
    <t>Text</t>
  </si>
  <si>
    <t>Vapaamuotoista tekstiä</t>
  </si>
  <si>
    <t xml:space="preserve">Documents </t>
  </si>
  <si>
    <t>OfferWorkingSiteSilvicultureInfo</t>
  </si>
  <si>
    <t>DueDate</t>
  </si>
  <si>
    <t>Päivämäärä johon mennessä metsänhoitotyöt sitoudutaan suorittamaan</t>
  </si>
  <si>
    <t>SilvicultureValidity</t>
  </si>
  <si>
    <t>Aikaväli jolla metsänhoitotyöt sitoudutaan hoitamaan</t>
  </si>
  <si>
    <t>Voimassaolo (alkamis- ja/tai loppumisajankohta)</t>
  </si>
  <si>
    <t>Aloitus pvm</t>
  </si>
  <si>
    <t>Lopetus pvm</t>
  </si>
  <si>
    <t>Tuotteet</t>
  </si>
  <si>
    <t>Tuote</t>
  </si>
  <si>
    <t>Metsänviljelymateriaalin yksilöivä tunnus</t>
  </si>
  <si>
    <t>Tyyppi merkkijonona</t>
  </si>
  <si>
    <t>Hinnan yksikkö</t>
  </si>
  <si>
    <t>Vapaamuotoista tekstiä/huomioita</t>
  </si>
  <si>
    <t>OfferWorkingSiteSilvicultureText</t>
  </si>
  <si>
    <t>Vapaa tekstikenttä tarjottavasta materiaalista tai palvelusta</t>
  </si>
  <si>
    <t>Tiedostot</t>
  </si>
  <si>
    <t>Työmaan yksilöivä tai tunnistamiosta helpottava nimi</t>
  </si>
  <si>
    <t>Myyjät</t>
  </si>
  <si>
    <t>Puukauppamuodon koodit</t>
  </si>
  <si>
    <t>Puukauppaan sisältyy metsäsäätiöavustus</t>
  </si>
  <si>
    <t>Puukaupan ja metsänhoidon sopimus</t>
  </si>
  <si>
    <t>PUUKSOP</t>
  </si>
  <si>
    <t>Contract</t>
  </si>
  <si>
    <t>ContractId</t>
  </si>
  <si>
    <t>Kaupan/sopimuksen tunnistetieto</t>
  </si>
  <si>
    <t>ContractBeginningDate</t>
  </si>
  <si>
    <t>Kaupan/sopimuksen pvm</t>
  </si>
  <si>
    <t>ContractEndingDate</t>
  </si>
  <si>
    <t>Kaupan/sopimuksen päättymispvm</t>
  </si>
  <si>
    <t>Puukaupan tarjouspyyntö julkisuustiedoilla</t>
  </si>
  <si>
    <t>V14.06</t>
  </si>
  <si>
    <t>V15.00</t>
  </si>
  <si>
    <t>Skeemapaketti V14.06</t>
  </si>
  <si>
    <t>Skeemapaketti V15.00</t>
  </si>
  <si>
    <t>Schema package V14.06</t>
  </si>
  <si>
    <t>Schema package V15.00</t>
  </si>
  <si>
    <t>restrictionid</t>
  </si>
  <si>
    <t>Metsikkökuvion puustotietojen tietolähde</t>
  </si>
  <si>
    <t>Valtapituus</t>
  </si>
  <si>
    <t>regenerationcommitment</t>
  </si>
  <si>
    <t>declsoilpreparationoperation</t>
  </si>
  <si>
    <t>declregenerationoperation</t>
  </si>
  <si>
    <t>regensoilpreparationoperation</t>
  </si>
  <si>
    <t>silviculturaloperationsstmt</t>
  </si>
  <si>
    <t>geometrytype</t>
  </si>
  <si>
    <t>environmentalsubsidydesc</t>
  </si>
  <si>
    <t>growthplacedate</t>
  </si>
  <si>
    <t>laserdensity</t>
  </si>
  <si>
    <t>operationstate</t>
  </si>
  <si>
    <t>workcodegroup</t>
  </si>
  <si>
    <t>Työlajiryhmän koodi</t>
  </si>
  <si>
    <t>nootherauthoritiesactionsstmt</t>
  </si>
  <si>
    <t>harvestaccessibility</t>
  </si>
  <si>
    <t>Materiaalitoimitus</t>
  </si>
  <si>
    <t>Leverans av material</t>
  </si>
  <si>
    <t>Delivery of materials</t>
  </si>
  <si>
    <t>Yksittäisiä puita tai taimia, vähemmän kuin 10 kpl</t>
  </si>
  <si>
    <t>Sporadic trees or seedlings, less than 10 piece</t>
  </si>
  <si>
    <t>Pienehkö alue, urheilukentän kokoinen tai pienempi</t>
  </si>
  <si>
    <t>Quite small area, sports field or smaller</t>
  </si>
  <si>
    <t>Suuri alue</t>
  </si>
  <si>
    <t>Large area</t>
  </si>
  <si>
    <t>Grader</t>
  </si>
  <si>
    <t>Jakeluauto</t>
  </si>
  <si>
    <t>Skåpbil</t>
  </si>
  <si>
    <t>Delivery vehicle</t>
  </si>
  <si>
    <t>Materiaalijakelu</t>
  </si>
  <si>
    <t>Fördelning av material</t>
  </si>
  <si>
    <t>Distribution of materials</t>
  </si>
  <si>
    <t>Taimien toimitus</t>
  </si>
  <si>
    <t>Leverans av skogsplanta</t>
  </si>
  <si>
    <t>Delivery of seedling plants</t>
  </si>
  <si>
    <t>V15</t>
  </si>
  <si>
    <t>Skeemapaketti V15</t>
  </si>
  <si>
    <t>Schema package V15</t>
  </si>
  <si>
    <t>V11.12</t>
  </si>
  <si>
    <t>Skeemapaketti V11.12</t>
  </si>
  <si>
    <t>Schema package V11.12</t>
  </si>
  <si>
    <t>V15.01</t>
  </si>
  <si>
    <t>Skeemapaketti V15.01</t>
  </si>
  <si>
    <t>Schema package V15.01</t>
  </si>
  <si>
    <t>Havaintopaikka</t>
  </si>
  <si>
    <t>Observation place</t>
  </si>
  <si>
    <t>Permise</t>
  </si>
  <si>
    <t>Palsta</t>
  </si>
  <si>
    <t>Plot</t>
  </si>
  <si>
    <t>Forest stand</t>
  </si>
  <si>
    <t>Tiedonkerääjä</t>
  </si>
  <si>
    <t>Data collector</t>
  </si>
  <si>
    <t>OperationNatureManagementSpecifierType</t>
  </si>
  <si>
    <t>Toimenpiteen luonnonhoidon tarkenne</t>
  </si>
  <si>
    <t>Säästetään riistatiheikkö</t>
  </si>
  <si>
    <t>Förvara snår för vilt</t>
  </si>
  <si>
    <t>Spare copse for game</t>
  </si>
  <si>
    <t>Säilytetään sekapuustoisuus</t>
  </si>
  <si>
    <t>Förvara lundartade skogar</t>
  </si>
  <si>
    <t xml:space="preserve">Preserve mixed forests </t>
  </si>
  <si>
    <t>Ylläpidetään puulajimäärää</t>
  </si>
  <si>
    <t>Hävda antal träslager</t>
  </si>
  <si>
    <t>Maintain number of tree species</t>
  </si>
  <si>
    <t>Jätetään vesien varsille suojavyöhykkeet</t>
  </si>
  <si>
    <t>Lämna strandskyddszon</t>
  </si>
  <si>
    <t>Left water protection zone</t>
  </si>
  <si>
    <t>Jätetään soiden reunoille vaihettumisvyöhyke</t>
  </si>
  <si>
    <t>Lämna övergångszon runt sumpmark</t>
  </si>
  <si>
    <t>Left tension zone around swamp</t>
  </si>
  <si>
    <t>Edistetään luontoarvoja pellon reunavyöhykkeellä</t>
  </si>
  <si>
    <t>Befrämja naturvärde rand av fält</t>
  </si>
  <si>
    <t>Advance naturevalues in field´s fringe</t>
  </si>
  <si>
    <t>Jätetään säästöpuuryhmiä</t>
  </si>
  <si>
    <t>Lämna naturvårdsträd grupper</t>
  </si>
  <si>
    <t>Left retentio tree groups</t>
  </si>
  <si>
    <t>Säästetään lahopuut</t>
  </si>
  <si>
    <t>Förvara murket träder</t>
  </si>
  <si>
    <t>Spare rotted trees</t>
  </si>
  <si>
    <t>Tehdään tekopökkelöitä</t>
  </si>
  <si>
    <t>Gör högstubber</t>
  </si>
  <si>
    <t>Make rotten standing trees</t>
  </si>
  <si>
    <t>Vaihdellaan harvennusvoimakkuutta</t>
  </si>
  <si>
    <t>Växla med gallring intensitet</t>
  </si>
  <si>
    <t>Changing thinning intensity</t>
  </si>
  <si>
    <t>Kierretään vaikeat ja vähäarvoiset kohteet</t>
  </si>
  <si>
    <t>Undvika utmanande och färre värde målen</t>
  </si>
  <si>
    <t>Avoid challenging and cheap destinations</t>
  </si>
  <si>
    <t>Andra operation</t>
  </si>
  <si>
    <t>Other operation</t>
  </si>
  <si>
    <t>Uudistamisen vaihtoehdot turvemailla</t>
  </si>
  <si>
    <t>Skogsförnelse alternativ i torvjorder</t>
  </si>
  <si>
    <t>Regeration alternatives in peatlands</t>
  </si>
  <si>
    <t>Maanmuokkaus</t>
  </si>
  <si>
    <t>Uudistamisessa käytettävä puulaji</t>
  </si>
  <si>
    <t>Trädslag i förnyelse</t>
  </si>
  <si>
    <t>Tree species in regeration</t>
  </si>
  <si>
    <t>Vesiensuojelu</t>
  </si>
  <si>
    <t>Protection of waters</t>
  </si>
  <si>
    <t>Uhanalainen lajisto, petolintujen pesät, metson soidinpaikat ym.</t>
  </si>
  <si>
    <t>Endangered species, eyrie, black grouse lek area etc.</t>
  </si>
  <si>
    <t>Hotad lagor, bo av rovfågel, orre spel area osv.</t>
  </si>
  <si>
    <t>V16.00</t>
  </si>
  <si>
    <t>Skeemapaketti V16.00</t>
  </si>
  <si>
    <t>Schema package V16.00</t>
  </si>
  <si>
    <t>ForestCentreUnitType</t>
  </si>
  <si>
    <t>Aihkipuu</t>
  </si>
  <si>
    <t>V16</t>
  </si>
  <si>
    <t>Skeemapaketti V16</t>
  </si>
  <si>
    <t>Schema package V16</t>
  </si>
  <si>
    <t>V14.07</t>
  </si>
  <si>
    <t>Skeemapaketti V14.07</t>
  </si>
  <si>
    <t>Schema package V14.07</t>
  </si>
  <si>
    <t>MoneyTransactionTypeType</t>
  </si>
  <si>
    <t>Kustannus- ja tuloerän tyyppi</t>
  </si>
  <si>
    <t>Kustannus</t>
  </si>
  <si>
    <t>Tulo</t>
  </si>
  <si>
    <t>Income</t>
  </si>
  <si>
    <t>MoneyTransactionCategoryType</t>
  </si>
  <si>
    <t>Kustannus- ja tuloerän luokka</t>
  </si>
  <si>
    <t>Prevention of heterobasidion</t>
  </si>
  <si>
    <t>Tienkäyttöoikeus</t>
  </si>
  <si>
    <t>Road using right</t>
  </si>
  <si>
    <t>Puutavaran varastointi</t>
  </si>
  <si>
    <t>Storing of timber</t>
  </si>
  <si>
    <t>Muu kustannus</t>
  </si>
  <si>
    <t>Other cost</t>
  </si>
  <si>
    <t>Puukauppabonus</t>
  </si>
  <si>
    <t>Timber sale bonus</t>
  </si>
  <si>
    <t>Muu tulo</t>
  </si>
  <si>
    <t>Other income</t>
  </si>
  <si>
    <t>Metsäkeskuksen laadun yksikkö</t>
  </si>
  <si>
    <t>WorkCodeGroupType2</t>
  </si>
  <si>
    <t>Työlajiryhmä2</t>
  </si>
  <si>
    <t>Viljelyhankkeet</t>
  </si>
  <si>
    <t>Plantation plans</t>
  </si>
  <si>
    <t>HarvestAccessibilityType</t>
  </si>
  <si>
    <t>Korjuukelpoisuuden määrittelyn2-koodisto</t>
  </si>
  <si>
    <t>Normaali kesä, kivennäismaa</t>
  </si>
  <si>
    <t>Normal summer, mineral soil</t>
  </si>
  <si>
    <t>Kuiva kesä, kivennäismaa</t>
  </si>
  <si>
    <t>Dry summer, mineral soil</t>
  </si>
  <si>
    <t>Normaali kesä, turvemaa</t>
  </si>
  <si>
    <t>Normal summer, peatland</t>
  </si>
  <si>
    <t>Kuiva kesä, turvemaa</t>
  </si>
  <si>
    <t>Dry summer, peatland</t>
  </si>
  <si>
    <t>OperationStateType</t>
  </si>
  <si>
    <t>Suunniteltu</t>
  </si>
  <si>
    <t>Planned</t>
  </si>
  <si>
    <t>Toteutunut</t>
  </si>
  <si>
    <t>Completed</t>
  </si>
  <si>
    <t>En osaa sanoa</t>
  </si>
  <si>
    <t>Kan inte säga</t>
  </si>
  <si>
    <t>Can not say</t>
  </si>
  <si>
    <t>Lohkolla puutteellinen data</t>
  </si>
  <si>
    <t>Blocket har ofullständig data</t>
  </si>
  <si>
    <t>Working site has incomplete data</t>
  </si>
  <si>
    <t>Lohko valmis suunniteltavaksi</t>
  </si>
  <si>
    <t>Blocket är färdigt för planering</t>
  </si>
  <si>
    <t>Working site ready for planning</t>
  </si>
  <si>
    <t>V16.01</t>
  </si>
  <si>
    <t>Skeemapaketti V16.01</t>
  </si>
  <si>
    <t>Schema package V16.01</t>
  </si>
  <si>
    <t>V16.02</t>
  </si>
  <si>
    <t>Skeemapaketti V16.02</t>
  </si>
  <si>
    <t>Schema package V16.02</t>
  </si>
  <si>
    <t>WideUnitType</t>
  </si>
  <si>
    <t>Laadun yksikkö, laajennettu</t>
  </si>
  <si>
    <t>%</t>
  </si>
  <si>
    <t>V17</t>
  </si>
  <si>
    <t>Skeemapaketti V17</t>
  </si>
  <si>
    <t>Schema package V17</t>
  </si>
  <si>
    <t>V17.00</t>
  </si>
  <si>
    <t>Skeemapaketti V17.00</t>
  </si>
  <si>
    <t>Schema package V17.00</t>
  </si>
  <si>
    <t>V17.01</t>
  </si>
  <si>
    <t>Skeemapaketti V17.01</t>
  </si>
  <si>
    <t>Schema package V17.01</t>
  </si>
  <si>
    <t>RestrictionTypeType</t>
  </si>
  <si>
    <t>Rajoitteen tyyppi</t>
  </si>
  <si>
    <t>Hakkuun rajoite</t>
  </si>
  <si>
    <t>Cutting restriction</t>
  </si>
  <si>
    <t>Metsänhoidon rajoite</t>
  </si>
  <si>
    <t>Silviculture restriction</t>
  </si>
  <si>
    <t>Muu rajoite</t>
  </si>
  <si>
    <t>Other restriction</t>
  </si>
  <si>
    <t>OtherRestrictionsType</t>
  </si>
  <si>
    <t>Muut rajoitteet</t>
  </si>
  <si>
    <t>Täydellinen toimenpidekielto</t>
  </si>
  <si>
    <t>Absolute operation ban</t>
  </si>
  <si>
    <t>Määräaikainen suojelu</t>
  </si>
  <si>
    <t>Fixed-period protection</t>
  </si>
  <si>
    <t>Maaperään kohdistuva rajoitus</t>
  </si>
  <si>
    <t>Ground targeted restriction</t>
  </si>
  <si>
    <t>Luvanvarainen käsittely</t>
  </si>
  <si>
    <t>Activity subject to authorisation or approval</t>
  </si>
  <si>
    <t>Viranomaisohjein käsiteltävä</t>
  </si>
  <si>
    <t>Activity only with authorized guidelines</t>
  </si>
  <si>
    <t>Erityiskäsiteltävä kohde</t>
  </si>
  <si>
    <t>Specialoperation target</t>
  </si>
  <si>
    <t>Ruiskaunokkilattakoi</t>
  </si>
  <si>
    <t>Agonopterix laterella</t>
  </si>
  <si>
    <t>Vasamayökkönen</t>
  </si>
  <si>
    <t>Acronicta tridens</t>
  </si>
  <si>
    <t>Paahdehepokatti</t>
  </si>
  <si>
    <t>Platycleis albopunctata</t>
  </si>
  <si>
    <t>Pachyneura fasciata</t>
  </si>
  <si>
    <t>Conops strigatus</t>
  </si>
  <si>
    <t>Keroplatus tipuloides</t>
  </si>
  <si>
    <t>Ruotsinseppä</t>
  </si>
  <si>
    <t>Ampedus suecicus</t>
  </si>
  <si>
    <t>Ceutorhynchus griseus</t>
  </si>
  <si>
    <t>Glocianus distinctus</t>
  </si>
  <si>
    <t>Laidunvakosonkiainen</t>
  </si>
  <si>
    <t>Mogulones asperifoliarum</t>
  </si>
  <si>
    <t>Bembidion mckinleyi</t>
  </si>
  <si>
    <t>Ruskorantakorento</t>
  </si>
  <si>
    <t>Sisyra jutlandica</t>
  </si>
  <si>
    <t>Nearctaphis vera</t>
  </si>
  <si>
    <t>Araneus angulatus</t>
  </si>
  <si>
    <t>Isojuoksiainen</t>
  </si>
  <si>
    <t>Geophilus electricus</t>
  </si>
  <si>
    <t>Tammijuoksiainen</t>
  </si>
  <si>
    <t>Geophilus truncorum</t>
  </si>
  <si>
    <t>Salmo trutta m. lacustris</t>
  </si>
  <si>
    <t>Sophronia sicariella</t>
  </si>
  <si>
    <t>Angervokääpiökoi</t>
  </si>
  <si>
    <t>Stigmella filipendulae</t>
  </si>
  <si>
    <t>Paahdekeulakoi</t>
  </si>
  <si>
    <t>Athrips amoenellus</t>
  </si>
  <si>
    <t>Mompha miscella</t>
  </si>
  <si>
    <t>Tundrahiidekäs</t>
  </si>
  <si>
    <t>Agrypnia sahlberg</t>
  </si>
  <si>
    <t>Dyyniviholainen</t>
  </si>
  <si>
    <t>Myrmica constricta</t>
  </si>
  <si>
    <t>Kanankaalimaamehiläinen</t>
  </si>
  <si>
    <t>Andrena minutula</t>
  </si>
  <si>
    <t>Pihkanverhoilijamehiläinen</t>
  </si>
  <si>
    <t>Megachile ericetorum</t>
  </si>
  <si>
    <t>Purtojuurimaamehiläinen</t>
  </si>
  <si>
    <t>Andrena marginata</t>
  </si>
  <si>
    <t>Ruusunverhoilijamehiläinen</t>
  </si>
  <si>
    <t>Megachile centuncularis</t>
  </si>
  <si>
    <t>Hirvenjuurikoisa</t>
  </si>
  <si>
    <t>Anania crocealis</t>
  </si>
  <si>
    <t>Kalmosirvikäs</t>
  </si>
  <si>
    <t>Agrypnetes crassicornis</t>
  </si>
  <si>
    <t>Puroriukusirvikäs</t>
  </si>
  <si>
    <t>Anaboli nervosa</t>
  </si>
  <si>
    <t>Epiblema graphanum</t>
  </si>
  <si>
    <t>Puroraspikas</t>
  </si>
  <si>
    <t>Lype reducta</t>
  </si>
  <si>
    <t>Purolouhekas</t>
  </si>
  <si>
    <t>Rhyacophila fasciata</t>
  </si>
  <si>
    <t>Mesophleps silacella</t>
  </si>
  <si>
    <t>Saksinseulakas</t>
  </si>
  <si>
    <t>Hydropsyche saxonica</t>
  </si>
  <si>
    <t>Taiga-aamukääriäinen</t>
  </si>
  <si>
    <t>Clepsis illustrana</t>
  </si>
  <si>
    <t>Palojahkiainen</t>
  </si>
  <si>
    <t>Sphaeriestes stockmanni</t>
  </si>
  <si>
    <t>Poppelinnorkkokärsäkäs</t>
  </si>
  <si>
    <t>Dorytomus dejeani</t>
  </si>
  <si>
    <t>Caliroa cothurnata</t>
  </si>
  <si>
    <t>Dolichomitus imperator</t>
  </si>
  <si>
    <t>Florsidenbi</t>
  </si>
  <si>
    <t>Colletes floralis</t>
  </si>
  <si>
    <t>Sylkisahiainen</t>
  </si>
  <si>
    <t>Blasticotoma filiceti</t>
  </si>
  <si>
    <t>Cladius aeneus</t>
  </si>
  <si>
    <t>Etelävalkotäpläpaksupää</t>
  </si>
  <si>
    <t>Hesperia comma subsp. Comma</t>
  </si>
  <si>
    <t>Kulosukkulakoi</t>
  </si>
  <si>
    <t>Scythris noricella</t>
  </si>
  <si>
    <t>Kairansirvikäs</t>
  </si>
  <si>
    <t>Asynarchus thedenii</t>
  </si>
  <si>
    <t>Nätkelmäpunatäplä</t>
  </si>
  <si>
    <t>Zygaena lonicerae</t>
  </si>
  <si>
    <t>Ohdakesulkanen</t>
  </si>
  <si>
    <t>Calyciphora albodactyla</t>
  </si>
  <si>
    <t>Oulunhormikas</t>
  </si>
  <si>
    <t>Glossosoma nylanderi</t>
  </si>
  <si>
    <t>Pellavakätkökääriäinen</t>
  </si>
  <si>
    <t>Cochylis epilinana</t>
  </si>
  <si>
    <t>Purtojuurisurviaiskoi</t>
  </si>
  <si>
    <t>Nemophora cupriacella</t>
  </si>
  <si>
    <t>Ketotöyhtökoi</t>
  </si>
  <si>
    <t>Bucculatrix argentisignella</t>
  </si>
  <si>
    <t>Siulasirvikäs</t>
  </si>
  <si>
    <t>Semblis atrata</t>
  </si>
  <si>
    <t>certificationSystem</t>
  </si>
  <si>
    <t>Sertifiering system</t>
  </si>
  <si>
    <t>Certification system</t>
  </si>
  <si>
    <t>Sopimus</t>
  </si>
  <si>
    <t>Kontrakt</t>
  </si>
  <si>
    <t>V17.02</t>
  </si>
  <si>
    <t>Skeemapaketti V17.02</t>
  </si>
  <si>
    <t>Schema package V17.02</t>
  </si>
  <si>
    <t>ALV</t>
  </si>
  <si>
    <t>Moms</t>
  </si>
  <si>
    <t>VAT</t>
  </si>
  <si>
    <t>Ennakonpidätys</t>
  </si>
  <si>
    <t>Källskatt</t>
  </si>
  <si>
    <t>Withholding</t>
  </si>
  <si>
    <t>Metsäsäätiömaksu</t>
  </si>
  <si>
    <t>Finlands Skogsstiftelse betalning</t>
  </si>
  <si>
    <t>Finnish Forest Foundation payment</t>
  </si>
  <si>
    <t>Ojan täyttö</t>
  </si>
  <si>
    <t>Ojan täyttö, hakattava</t>
  </si>
  <si>
    <t>Ojan täyttö, raivattava</t>
  </si>
  <si>
    <t>Ojan täyttö, raivattava ja hakattava</t>
  </si>
  <si>
    <t>PEFCCertificationPercent</t>
  </si>
  <si>
    <t>PEFC-sertifiointiprosentti</t>
  </si>
  <si>
    <t>PEFC sertifiering procent</t>
  </si>
  <si>
    <t>PEFC certification percent</t>
  </si>
  <si>
    <t>measurCertifAssortRowType</t>
  </si>
  <si>
    <t>Mittaustodistuksen puutavaralajirivin tyyppi</t>
  </si>
  <si>
    <t>Mätningsbevis virken leden typen</t>
  </si>
  <si>
    <t>Measurement certificate assortment row type</t>
  </si>
  <si>
    <t>V17.03</t>
  </si>
  <si>
    <t>Skeemapaketti V17.03</t>
  </si>
  <si>
    <t>Schema package V17.03</t>
  </si>
  <si>
    <t>FSCCertificationSystemSubTypeType</t>
  </si>
  <si>
    <t>FSC-sertifiointijärjestelmän alaluokat</t>
  </si>
  <si>
    <t>FSC Pure</t>
  </si>
  <si>
    <t>FSC Mix</t>
  </si>
  <si>
    <t>FSC Controlled Wood</t>
  </si>
  <si>
    <t>FSC Controlled Own</t>
  </si>
  <si>
    <t>PEFCCertificationSystemSubTypeType</t>
  </si>
  <si>
    <t>PEFC-sertifiointijärjestelmän alaluokat</t>
  </si>
  <si>
    <t>PEFC Certified</t>
  </si>
  <si>
    <t>PEFC Controlled Wood</t>
  </si>
  <si>
    <t>MeasurementCertificateAssortmentRowType</t>
  </si>
  <si>
    <t>Mittaustieto</t>
  </si>
  <si>
    <t>Mätnings information</t>
  </si>
  <si>
    <t>Measurement information</t>
  </si>
  <si>
    <t>Bonus</t>
  </si>
  <si>
    <t>Korjaus</t>
  </si>
  <si>
    <t>Ändring</t>
  </si>
  <si>
    <t>Correction</t>
  </si>
  <si>
    <t>SpareTreeCategoryType</t>
  </si>
  <si>
    <t>Säästöpuun tyyppi</t>
  </si>
  <si>
    <t>Kuollut puu</t>
  </si>
  <si>
    <t>Dött träd</t>
  </si>
  <si>
    <t>Dead tree</t>
  </si>
  <si>
    <t>Tekopökkelö</t>
  </si>
  <si>
    <t>Konstgjord högstubbe</t>
  </si>
  <si>
    <t>Artificial snag</t>
  </si>
  <si>
    <t>Havupuu 10-20cm</t>
  </si>
  <si>
    <t>Barrträd 10-20cm</t>
  </si>
  <si>
    <t>Conifer 10-20cm</t>
  </si>
  <si>
    <t>Havupuu &gt;20cm</t>
  </si>
  <si>
    <t>Barrträd &gt;20cm</t>
  </si>
  <si>
    <t>Conifer &gt;20cm</t>
  </si>
  <si>
    <t>Koivu tai haapa 10-20cm</t>
  </si>
  <si>
    <t>Björk eller asp 10-20cm</t>
  </si>
  <si>
    <t>Birch or aspen 10-20cm</t>
  </si>
  <si>
    <t>Koivu tai haapa &gt;20cm</t>
  </si>
  <si>
    <t>Björk eller asp &gt;20cm</t>
  </si>
  <si>
    <t>Birch or aspen &gt;20cm</t>
  </si>
  <si>
    <t>Jalopuu &gt;10cm</t>
  </si>
  <si>
    <t>Ädellövträd &gt;10cm</t>
  </si>
  <si>
    <t>Noble tree &gt;10cm</t>
  </si>
  <si>
    <t>Muu lehtipuu &gt;10cm</t>
  </si>
  <si>
    <t>Annat lövträd &gt;10cm</t>
  </si>
  <si>
    <t>Other leafy tree &gt;10cm</t>
  </si>
  <si>
    <t>WideCertificationSystemType</t>
  </si>
  <si>
    <t>V17.04</t>
  </si>
  <si>
    <t>Skeemapaketti V17.04</t>
  </si>
  <si>
    <t>Schema package V17.04</t>
  </si>
  <si>
    <r>
      <rPr>
        <b/>
        <sz val="9"/>
        <rFont val="Arial"/>
        <family val="2"/>
      </rPr>
      <t>V11</t>
    </r>
    <r>
      <rPr>
        <sz val="9"/>
        <rFont val="Arial"/>
        <family val="2"/>
      </rPr>
      <t xml:space="preserve"> [V11.12]
Virallinen versio</t>
    </r>
  </si>
  <si>
    <t>mxKoodi</t>
  </si>
  <si>
    <t>http://tun.fi/MX.26427</t>
  </si>
  <si>
    <t>http://tun.fi/MX.27152</t>
  </si>
  <si>
    <t>http://tun.fi/MX.26419</t>
  </si>
  <si>
    <t>http://tun.fi/MX.26360</t>
  </si>
  <si>
    <t>http://tun.fi/MX.47282</t>
  </si>
  <si>
    <t>http://tun.fi/MX.47240</t>
  </si>
  <si>
    <t>http://tun.fi/MX.47503</t>
  </si>
  <si>
    <t>http://tun.fi/MX.26373</t>
  </si>
  <si>
    <t>http://tun.fi/MX.26388</t>
  </si>
  <si>
    <t>http://tun.fi/MX.26442</t>
  </si>
  <si>
    <t>http://tun.fi/MX.47479</t>
  </si>
  <si>
    <t>http://tun.fi/MX.26382</t>
  </si>
  <si>
    <t>http://tun.fi/MX.26298</t>
  </si>
  <si>
    <t>http://tun.fi/MX.48250</t>
  </si>
  <si>
    <t>http://tun.fi/MX.46587</t>
  </si>
  <si>
    <t>http://tun.fi/MX.26922</t>
  </si>
  <si>
    <t>http://tun.fi/MX.47305</t>
  </si>
  <si>
    <t>http://tun.fi/MX.47484</t>
  </si>
  <si>
    <t>http://tun.fi/MX.47230</t>
  </si>
  <si>
    <t>http://tun.fi/MX.26394</t>
  </si>
  <si>
    <t>http://tun.fi/MX.27649</t>
  </si>
  <si>
    <t>http://tun.fi/MX.47243</t>
  </si>
  <si>
    <t>http://tun.fi/MX.26291</t>
  </si>
  <si>
    <t>http://tun.fi/MX.26928</t>
  </si>
  <si>
    <t>http://tun.fi/MX.26287</t>
  </si>
  <si>
    <t>http://tun.fi/MX.50106</t>
  </si>
  <si>
    <t>http://tun.fi/MX.47507</t>
  </si>
  <si>
    <t>http://tun.fi/MX.47774</t>
  </si>
  <si>
    <t>http://tun.fi/MX.47180</t>
  </si>
  <si>
    <t>http://tun.fi/MX.27381</t>
  </si>
  <si>
    <t>http://tun.fi/MX.47223</t>
  </si>
  <si>
    <t>http://tun.fi/MX.48089</t>
  </si>
  <si>
    <t>http://tun.fi/MX.47329</t>
  </si>
  <si>
    <t>http://tun.fi/MX.47636</t>
  </si>
  <si>
    <t>http://tun.fi/MX.48537</t>
  </si>
  <si>
    <t>http://tun.fi/MX.26407</t>
  </si>
  <si>
    <t>http://tun.fi/MX.26931</t>
  </si>
  <si>
    <t>http://tun.fi/MX.26921</t>
  </si>
  <si>
    <t>http://tun.fi/MX.50386</t>
  </si>
  <si>
    <t>http://tun.fi/MX.50336</t>
  </si>
  <si>
    <t>http://tun.fi/MX.47476</t>
  </si>
  <si>
    <t>http://tun.fi/MX.27911</t>
  </si>
  <si>
    <t>http://tun.fi/MX.46564</t>
  </si>
  <si>
    <t>http://tun.fi/MX.26366</t>
  </si>
  <si>
    <t>http://tun.fi/MX.26926</t>
  </si>
  <si>
    <t>http://tun.fi/MX.26435</t>
  </si>
  <si>
    <t>http://tun.fi/MX.26440</t>
  </si>
  <si>
    <t>http://tun.fi/MX.26415</t>
  </si>
  <si>
    <t>http://tun.fi/MX.47629</t>
  </si>
  <si>
    <t>http://tun.fi/MX.50114</t>
  </si>
  <si>
    <t>http://tun.fi/MX.47926</t>
  </si>
  <si>
    <t>http://tun.fi/MX.28965</t>
  </si>
  <si>
    <t>http://tun.fi/MX.26647</t>
  </si>
  <si>
    <t>http://tun.fi/MX.48031</t>
  </si>
  <si>
    <t>http://tun.fi/MX.27214</t>
  </si>
  <si>
    <t>http://tun.fi/MX.45455</t>
  </si>
  <si>
    <t>http://tun.fi/MX.37639</t>
  </si>
  <si>
    <t>http://tun.fi/MX.37632</t>
  </si>
  <si>
    <t>http://tun.fi/MX.37630</t>
  </si>
  <si>
    <t>http://tun.fi/MX.37621</t>
  </si>
  <si>
    <t>http://tun.fi/MX.26701</t>
  </si>
  <si>
    <t>http://tun.fi/MX.26488</t>
  </si>
  <si>
    <t>http://tun.fi/MX.26704</t>
  </si>
  <si>
    <t>http://tun.fi/MX.29004</t>
  </si>
  <si>
    <t>http://tun.fi/MX.28998</t>
  </si>
  <si>
    <t>http://tun.fi/MX.29003</t>
  </si>
  <si>
    <t>http://tun.fi/MX.206761</t>
  </si>
  <si>
    <t>http://tun.fi/MX.27665</t>
  </si>
  <si>
    <t>http://tun.fi/MX.32063</t>
  </si>
  <si>
    <t>http://tun.fi/MX.26290</t>
  </si>
  <si>
    <t>http://tun.fi/MX.26723</t>
  </si>
  <si>
    <t>http://tun.fi/MX.26416</t>
  </si>
  <si>
    <t>http://tun.fi/MX.26530</t>
  </si>
  <si>
    <t>http://tun.fi/MX.26828</t>
  </si>
  <si>
    <t>http://tun.fi/MX.27632</t>
  </si>
  <si>
    <t>http://tun.fi/MX.27328</t>
  </si>
  <si>
    <t>http://tun.fi/MX.27797</t>
  </si>
  <si>
    <t>http://tun.fi/MX.26825</t>
  </si>
  <si>
    <t>http://tun.fi/MX.32076</t>
  </si>
  <si>
    <t>http://tun.fi/MX.28987</t>
  </si>
  <si>
    <t>http://tun.fi/MX.30438</t>
  </si>
  <si>
    <t>http://tun.fi/MX.26518</t>
  </si>
  <si>
    <t>http://tun.fi/MX.35169</t>
  </si>
  <si>
    <t>http://tun.fi/MX.30333</t>
  </si>
  <si>
    <t>http://tun.fi/MX.27364</t>
  </si>
  <si>
    <t>http://tun.fi/MX.27697</t>
  </si>
  <si>
    <t>http://tun.fi/MX.27603</t>
  </si>
  <si>
    <t>http://tun.fi/MX.27791</t>
  </si>
  <si>
    <t>http://tun.fi/MX.27774</t>
  </si>
  <si>
    <t>http://tun.fi/MX.27821</t>
  </si>
  <si>
    <t>http://tun.fi/MX.33651</t>
  </si>
  <si>
    <t>http://tun.fi/MX.32816</t>
  </si>
  <si>
    <t>http://tun.fi/MX.33874</t>
  </si>
  <si>
    <t>http://tun.fi/MX.47212</t>
  </si>
  <si>
    <t>http://tun.fi/MX.46542</t>
  </si>
  <si>
    <t>http://tun.fi/MX.289298</t>
  </si>
  <si>
    <t>http://tun.fi/MX.46549</t>
  </si>
  <si>
    <t>http://tun.fi/MX.49728</t>
  </si>
  <si>
    <t>http://tun.fi/MX.37637</t>
  </si>
  <si>
    <t>http://tun.fi/MX.37628</t>
  </si>
  <si>
    <t>http://tun.fi/MX.60833</t>
  </si>
  <si>
    <t>http://tun.fi/MX.61734</t>
  </si>
  <si>
    <t>http://tun.fi/MX.60724</t>
  </si>
  <si>
    <t>http://tun.fi/MX.60818</t>
  </si>
  <si>
    <t>http://tun.fi/MX.59984</t>
  </si>
  <si>
    <t>http://tun.fi/MX.60836</t>
  </si>
  <si>
    <t>http://tun.fi/MX.60960</t>
  </si>
  <si>
    <t>http://tun.fi/MX.61358</t>
  </si>
  <si>
    <t>http://tun.fi/MX.60891</t>
  </si>
  <si>
    <t>http://tun.fi/MX.62075</t>
  </si>
  <si>
    <t>http://tun.fi/MX.61442</t>
  </si>
  <si>
    <t>http://tun.fi/MX.62495</t>
  </si>
  <si>
    <t>http://tun.fi/MX.60841</t>
  </si>
  <si>
    <t>http://tun.fi/MX.61583</t>
  </si>
  <si>
    <t>http://tun.fi/MX.61274</t>
  </si>
  <si>
    <t>http://tun.fi/MX.59844</t>
  </si>
  <si>
    <t>http://tun.fi/MX.59286</t>
  </si>
  <si>
    <t>http://tun.fi/MX.62786</t>
  </si>
  <si>
    <t>http://tun.fi/MX.59679</t>
  </si>
  <si>
    <t>http://tun.fi/MX.60938</t>
  </si>
  <si>
    <t>http://tun.fi/MX.59326</t>
  </si>
  <si>
    <t>http://tun.fi/MX.62448</t>
  </si>
  <si>
    <t>http://tun.fi/MX.62560</t>
  </si>
  <si>
    <t>http://tun.fi/MX.43214</t>
  </si>
  <si>
    <t>http://tun.fi/MX.43216</t>
  </si>
  <si>
    <t>http://tun.fi/MX.43218</t>
  </si>
  <si>
    <t>http://tun.fi/MX.43180</t>
  </si>
  <si>
    <t>http://tun.fi/MX.276372</t>
  </si>
  <si>
    <t>http://tun.fi/MX.274623</t>
  </si>
  <si>
    <t>http://tun.fi/MX.276371</t>
  </si>
  <si>
    <t>http://tun.fi/MX.277920</t>
  </si>
  <si>
    <t>http://tun.fi/MX.278247</t>
  </si>
  <si>
    <t>http://tun.fi/MX.278027</t>
  </si>
  <si>
    <t>http://tun.fi/MX.278297</t>
  </si>
  <si>
    <t>http://tun.fi/MX.278260</t>
  </si>
  <si>
    <t>http://tun.fi/MX.276426</t>
  </si>
  <si>
    <t>http://tun.fi/MX.275144</t>
  </si>
  <si>
    <t>http://tun.fi/MX.277934</t>
  </si>
  <si>
    <t>http://tun.fi/MX.213070</t>
  </si>
  <si>
    <t>http://tun.fi/MX.17</t>
  </si>
  <si>
    <t>http://tun.fi/MX.46</t>
  </si>
  <si>
    <t>http://tun.fi/MX.90</t>
  </si>
  <si>
    <t>http://tun.fi/MX.213041</t>
  </si>
  <si>
    <t>http://tun.fi/MX.206489</t>
  </si>
  <si>
    <t>http://tun.fi/MX.206493</t>
  </si>
  <si>
    <t>http://tun.fi/MX.193605</t>
  </si>
  <si>
    <t>http://tun.fi/MX.192924</t>
  </si>
  <si>
    <t>http://tun.fi/MX.191912</t>
  </si>
  <si>
    <t>http://tun.fi/MX.196213</t>
  </si>
  <si>
    <t>http://tun.fi/MX.196214</t>
  </si>
  <si>
    <t>http://tun.fi/MX.193232</t>
  </si>
  <si>
    <t>http://tun.fi/MX.194222</t>
  </si>
  <si>
    <t>http://tun.fi/MX.192683</t>
  </si>
  <si>
    <t>http://tun.fi/MX.189009</t>
  </si>
  <si>
    <t>http://tun.fi/MX.193948</t>
  </si>
  <si>
    <t>http://tun.fi/MX.194633</t>
  </si>
  <si>
    <t>http://tun.fi/MX.189093</t>
  </si>
  <si>
    <t>http://tun.fi/MX.194692</t>
  </si>
  <si>
    <t>http://tun.fi/MX.195448</t>
  </si>
  <si>
    <t>http://tun.fi/MX.194644</t>
  </si>
  <si>
    <t>http://tun.fi/MX.195020</t>
  </si>
  <si>
    <t>http://tun.fi/MX.196638</t>
  </si>
  <si>
    <t>http://tun.fi/MX.191676</t>
  </si>
  <si>
    <t>http://tun.fi/MX.195087</t>
  </si>
  <si>
    <t>http://tun.fi/MX.194012</t>
  </si>
  <si>
    <t>http://tun.fi/MX.192834</t>
  </si>
  <si>
    <t>http://tun.fi/MX.196074</t>
  </si>
  <si>
    <t>http://tun.fi/MX.194661</t>
  </si>
  <si>
    <t>http://tun.fi/MX.190068</t>
  </si>
  <si>
    <t>http://tun.fi/MX.188809</t>
  </si>
  <si>
    <t>http://tun.fi/MX.195067</t>
  </si>
  <si>
    <t>http://tun.fi/MX.4984255</t>
  </si>
  <si>
    <t>http://tun.fi/MX.195329</t>
  </si>
  <si>
    <t>http://tun.fi/MX.194657</t>
  </si>
  <si>
    <t>http://tun.fi/MX.193727</t>
  </si>
  <si>
    <t>http://tun.fi/MX.189781</t>
  </si>
  <si>
    <t>http://tun.fi/MX.195161</t>
  </si>
  <si>
    <t>http://tun.fi/MX.194677</t>
  </si>
  <si>
    <t>http://tun.fi/MX.189069</t>
  </si>
  <si>
    <t>http://tun.fi/MX.195164</t>
  </si>
  <si>
    <t>http://tun.fi/MX.192176</t>
  </si>
  <si>
    <t>http://tun.fi/MX.192860</t>
  </si>
  <si>
    <t>http://tun.fi/MX.192970</t>
  </si>
  <si>
    <t>http://tun.fi/MX.197105</t>
  </si>
  <si>
    <t>http://tun.fi/MX.194992</t>
  </si>
  <si>
    <t>http://tun.fi/MX.192705</t>
  </si>
  <si>
    <t>http://tun.fi/MX.189514</t>
  </si>
  <si>
    <t>http://tun.fi/MX.189758</t>
  </si>
  <si>
    <t>http://tun.fi/MX.191750</t>
  </si>
  <si>
    <t>http://tun.fi/MX.197119</t>
  </si>
  <si>
    <t>http://tun.fi/MX.189777</t>
  </si>
  <si>
    <t>http://tun.fi/MX.192887</t>
  </si>
  <si>
    <t>http://tun.fi/MX.189418</t>
  </si>
  <si>
    <t>http://tun.fi/MX.197058</t>
  </si>
  <si>
    <t>http://tun.fi/MX.194567</t>
  </si>
  <si>
    <t>http://tun.fi/MX.193030</t>
  </si>
  <si>
    <t>http://tun.fi/MX.191727</t>
  </si>
  <si>
    <t>http://tun.fi/MX.193202</t>
  </si>
  <si>
    <t>http://tun.fi/MX.190057</t>
  </si>
  <si>
    <t>http://tun.fi/MX.192701</t>
  </si>
  <si>
    <t>http://tun.fi/MX.195331</t>
  </si>
  <si>
    <t>http://tun.fi/MX.189186</t>
  </si>
  <si>
    <t>http://tun.fi/MX.188798</t>
  </si>
  <si>
    <t>http://tun.fi/MX.192904</t>
  </si>
  <si>
    <t>http://tun.fi/MX.194673</t>
  </si>
  <si>
    <t>http://tun.fi/MX.193717</t>
  </si>
  <si>
    <t>http://tun.fi/MX.195103</t>
  </si>
  <si>
    <t>http://tun.fi/MX.189017</t>
  </si>
  <si>
    <t>http://tun.fi/MX.194785</t>
  </si>
  <si>
    <t>http://tun.fi/MX.189598</t>
  </si>
  <si>
    <t>http://tun.fi/MX.193983</t>
  </si>
  <si>
    <t>http://tun.fi/MX.195092</t>
  </si>
  <si>
    <t>http://tun.fi/MX.194600</t>
  </si>
  <si>
    <t>http://tun.fi/MX.192866</t>
  </si>
  <si>
    <t>http://tun.fi/MX.188705</t>
  </si>
  <si>
    <t>http://tun.fi/MX.194700</t>
  </si>
  <si>
    <t>http://tun.fi/MX.193939</t>
  </si>
  <si>
    <t>http://tun.fi/MX.192894</t>
  </si>
  <si>
    <t>http://tun.fi/MX.194009</t>
  </si>
  <si>
    <t>http://tun.fi/MX.192633</t>
  </si>
  <si>
    <t>http://tun.fi/MX.191116</t>
  </si>
  <si>
    <t>http://tun.fi/MX.191118</t>
  </si>
  <si>
    <t>http://tun.fi/MX.191119</t>
  </si>
  <si>
    <t>http://tun.fi/MX.189434</t>
  </si>
  <si>
    <t>http://tun.fi/MX.191229</t>
  </si>
  <si>
    <t>http://tun.fi/MX.194526</t>
  </si>
  <si>
    <t>http://tun.fi/MX.195596</t>
  </si>
  <si>
    <t>http://tun.fi/MX.193370</t>
  </si>
  <si>
    <t>http://tun.fi/MX.193331</t>
  </si>
  <si>
    <t>http://tun.fi/MX.189051</t>
  </si>
  <si>
    <t>http://tun.fi/MX.195728</t>
  </si>
  <si>
    <t>http://tun.fi/MX.192109</t>
  </si>
  <si>
    <t>http://tun.fi/MX.193838</t>
  </si>
  <si>
    <t>http://tun.fi/MX.196894</t>
  </si>
  <si>
    <t>http://tun.fi/MX.195128</t>
  </si>
  <si>
    <t>http://tun.fi/MX.195623</t>
  </si>
  <si>
    <t>http://tun.fi/MX.189725</t>
  </si>
  <si>
    <t>http://tun.fi/MX.188574</t>
  </si>
  <si>
    <t>http://tun.fi/MX.195899</t>
  </si>
  <si>
    <t>http://tun.fi/MX.188874</t>
  </si>
  <si>
    <t>http://tun.fi/MX.191848</t>
  </si>
  <si>
    <t>http://tun.fi/MX.195568</t>
  </si>
  <si>
    <t>http://tun.fi/MX.191268</t>
  </si>
  <si>
    <t>http://tun.fi/MX.195615</t>
  </si>
  <si>
    <t>http://tun.fi/MX.188949</t>
  </si>
  <si>
    <t>http://tun.fi/MX.189151</t>
  </si>
  <si>
    <t>http://tun.fi/MX.192055</t>
  </si>
  <si>
    <t>http://tun.fi/MX.196919</t>
  </si>
  <si>
    <t>http://tun.fi/MX.195589</t>
  </si>
  <si>
    <t>http://tun.fi/MX.195762</t>
  </si>
  <si>
    <t>http://tun.fi/MX.196694</t>
  </si>
  <si>
    <t>http://tun.fi/MX.188418</t>
  </si>
  <si>
    <t>http://tun.fi/MX.195888</t>
  </si>
  <si>
    <t>http://tun.fi/MX.195602</t>
  </si>
  <si>
    <t>http://tun.fi/MX.189301</t>
  </si>
  <si>
    <t>http://tun.fi/MX.194811</t>
  </si>
  <si>
    <t>http://tun.fi/MX.196693</t>
  </si>
  <si>
    <t>http://tun.fi/MX.196872</t>
  </si>
  <si>
    <t>http://tun.fi/MX.191039</t>
  </si>
  <si>
    <t>http://tun.fi/MX.195686</t>
  </si>
  <si>
    <t>http://tun.fi/MX.191036</t>
  </si>
  <si>
    <t>http://tun.fi/MX.195536</t>
  </si>
  <si>
    <t>http://tun.fi/MX.189646</t>
  </si>
  <si>
    <t>http://tun.fi/MX.189392</t>
  </si>
  <si>
    <t>http://tun.fi/MX.194848</t>
  </si>
  <si>
    <t>http://tun.fi/MX.195438</t>
  </si>
  <si>
    <t>http://tun.fi/MX.192426</t>
  </si>
  <si>
    <t>http://tun.fi/MX.193813</t>
  </si>
  <si>
    <t>http://tun.fi/MX.196844</t>
  </si>
  <si>
    <t>http://tun.fi/MX.188855</t>
  </si>
  <si>
    <t>http://tun.fi/MX.193210</t>
  </si>
  <si>
    <t>http://tun.fi/MX.189522</t>
  </si>
  <si>
    <t>http://tun.fi/MX.189955</t>
  </si>
  <si>
    <t>http://tun.fi/MX.190788</t>
  </si>
  <si>
    <t>http://tun.fi/MX.193574</t>
  </si>
  <si>
    <t>http://tun.fi/MX.196384</t>
  </si>
  <si>
    <t>http://tun.fi/MX.195538</t>
  </si>
  <si>
    <t>http://tun.fi/MX.193616</t>
  </si>
  <si>
    <t>http://tun.fi/MX.189115</t>
  </si>
  <si>
    <t>http://tun.fi/MX.193876</t>
  </si>
  <si>
    <t>http://tun.fi/MX.196916</t>
  </si>
  <si>
    <t>http://tun.fi/MX.191780</t>
  </si>
  <si>
    <t>http://tun.fi/MX.195977</t>
  </si>
  <si>
    <t>http://tun.fi/MX.191095</t>
  </si>
  <si>
    <t>http://tun.fi/MX.196441</t>
  </si>
  <si>
    <t>http://tun.fi/MX.195619</t>
  </si>
  <si>
    <t>http://tun.fi/MX.196193</t>
  </si>
  <si>
    <t>http://tun.fi/MX.196152</t>
  </si>
  <si>
    <t>http://tun.fi/MX.191089</t>
  </si>
  <si>
    <t>http://tun.fi/MX.195539</t>
  </si>
  <si>
    <t>http://tun.fi/MX.191044</t>
  </si>
  <si>
    <t>http://tun.fi/MX.193214</t>
  </si>
  <si>
    <t>http://tun.fi/MX.4883624</t>
  </si>
  <si>
    <t>http://tun.fi/MX.191741</t>
  </si>
  <si>
    <t>http://tun.fi/MX.194764</t>
  </si>
  <si>
    <t>http://tun.fi/MX.189374</t>
  </si>
  <si>
    <t>http://tun.fi/MX.195529</t>
  </si>
  <si>
    <t>http://tun.fi/MX.189082</t>
  </si>
  <si>
    <t>http://tun.fi/MX.196935</t>
  </si>
  <si>
    <t>http://tun.fi/MX.195670</t>
  </si>
  <si>
    <t>http://tun.fi/MX.193781</t>
  </si>
  <si>
    <t>http://tun.fi/MX.195042</t>
  </si>
  <si>
    <t>http://tun.fi/MX.196588</t>
  </si>
  <si>
    <t>http://tun.fi/MX.194933</t>
  </si>
  <si>
    <t>http://tun.fi/MX.195463</t>
  </si>
  <si>
    <t>http://tun.fi/MX.189416</t>
  </si>
  <si>
    <t>http://tun.fi/MX.193913</t>
  </si>
  <si>
    <t>http://tun.fi/MX.189021</t>
  </si>
  <si>
    <t>http://tun.fi/MX.196180</t>
  </si>
  <si>
    <t>http://tun.fi/MX.196257</t>
  </si>
  <si>
    <t>http://tun.fi/MX.194483</t>
  </si>
  <si>
    <t>http://tun.fi/MX.196726</t>
  </si>
  <si>
    <t>http://tun.fi/MX.191125</t>
  </si>
  <si>
    <t>http://tun.fi/MX.196430</t>
  </si>
  <si>
    <t>http://tun.fi/MX.188576</t>
  </si>
  <si>
    <t>http://tun.fi/MX.196921</t>
  </si>
  <si>
    <t>http://tun.fi/MX.193523</t>
  </si>
  <si>
    <t>http://tun.fi/MX.196471</t>
  </si>
  <si>
    <t>http://tun.fi/MX.192692</t>
  </si>
  <si>
    <t>http://tun.fi/MX.190914</t>
  </si>
  <si>
    <t>http://tun.fi/MX.195707</t>
  </si>
  <si>
    <t>http://tun.fi/MX.192811</t>
  </si>
  <si>
    <t>http://tun.fi/MX.189469</t>
  </si>
  <si>
    <t>http://tun.fi/MX.193640</t>
  </si>
  <si>
    <t>http://tun.fi/MX.195043</t>
  </si>
  <si>
    <t>http://tun.fi/MX.194027</t>
  </si>
  <si>
    <t>http://tun.fi/MX.193422</t>
  </si>
  <si>
    <t>http://tun.fi/MX.189448</t>
  </si>
  <si>
    <t>http://tun.fi/MX.189351</t>
  </si>
  <si>
    <t>http://tun.fi/MX.194617</t>
  </si>
  <si>
    <t>http://tun.fi/MX.195782</t>
  </si>
  <si>
    <t>http://tun.fi/MX.230256</t>
  </si>
  <si>
    <t>http://tun.fi/MX.230255</t>
  </si>
  <si>
    <t>http://tun.fi/MX.204105</t>
  </si>
  <si>
    <t>http://tun.fi/MX.288884</t>
  </si>
  <si>
    <t>http://tun.fi/MX.288858</t>
  </si>
  <si>
    <t>http://tun.fi/MX.204727</t>
  </si>
  <si>
    <t>http://tun.fi/MX.290324</t>
  </si>
  <si>
    <t>http://tun.fi/MX.228999</t>
  </si>
  <si>
    <t>http://tun.fi/MX.229067</t>
  </si>
  <si>
    <t>http://tun.fi/MX.228354</t>
  </si>
  <si>
    <t>http://tun.fi/MX.201581</t>
  </si>
  <si>
    <t>http://tun.fi/MX.201492</t>
  </si>
  <si>
    <t>http://tun.fi/MX.203275</t>
  </si>
  <si>
    <t>http://tun.fi/MX.202861</t>
  </si>
  <si>
    <t>http://tun.fi/MX.201286</t>
  </si>
  <si>
    <t>http://tun.fi/MX.202152</t>
  </si>
  <si>
    <t>http://tun.fi/MX.4890793</t>
  </si>
  <si>
    <t>http://tun.fi/MX.53122</t>
  </si>
  <si>
    <t>http://tun.fi/MX.53299</t>
  </si>
  <si>
    <t>http://tun.fi/MX.53124</t>
  </si>
  <si>
    <t>http://tun.fi/MX.53268</t>
  </si>
  <si>
    <t>http://tun.fi/MX.53304</t>
  </si>
  <si>
    <t>http://tun.fi/MX.53262</t>
  </si>
  <si>
    <t>http://tun.fi/MX.52719</t>
  </si>
  <si>
    <t>http://tun.fi/MX.52715</t>
  </si>
  <si>
    <t>http://tun.fi/MX.212403</t>
  </si>
  <si>
    <t>http://tun.fi/MX.52683</t>
  </si>
  <si>
    <t>http://tun.fi/MX.52701</t>
  </si>
  <si>
    <t>http://tun.fi/MX.52705</t>
  </si>
  <si>
    <t>http://tun.fi/MX.52807</t>
  </si>
  <si>
    <t>http://tun.fi/MX.52688</t>
  </si>
  <si>
    <t>http://tun.fi/MX.62600</t>
  </si>
  <si>
    <t>http://tun.fi/MX.60585</t>
  </si>
  <si>
    <t>http://tun.fi/MX.60260</t>
  </si>
  <si>
    <t>http://tun.fi/MX.59278</t>
  </si>
  <si>
    <t>http://tun.fi/MX.59515</t>
  </si>
  <si>
    <t>http://tun.fi/MX.59174</t>
  </si>
  <si>
    <t>http://tun.fi/MX.60343</t>
  </si>
  <si>
    <t>http://tun.fi/MX.60203</t>
  </si>
  <si>
    <t>http://tun.fi/MX.59502</t>
  </si>
  <si>
    <t>http://tun.fi/MX.59629</t>
  </si>
  <si>
    <t>http://tun.fi/MX.59690</t>
  </si>
  <si>
    <t>http://tun.fi/MX.61500</t>
  </si>
  <si>
    <t>http://tun.fi/MX.58563</t>
  </si>
  <si>
    <t>http://tun.fi/MX.59703</t>
  </si>
  <si>
    <t>http://tun.fi/MX.61936</t>
  </si>
  <si>
    <t>http://tun.fi/MX.59351</t>
  </si>
  <si>
    <t>http://tun.fi/MX.61808</t>
  </si>
  <si>
    <t>http://tun.fi/MX.59846</t>
  </si>
  <si>
    <t>http://tun.fi/MX.60580</t>
  </si>
  <si>
    <t>http://tun.fi/MX.61065</t>
  </si>
  <si>
    <t>http://tun.fi/MX.60472</t>
  </si>
  <si>
    <t>http://tun.fi/MX.59571</t>
  </si>
  <si>
    <t>http://tun.fi/MX.61291</t>
  </si>
  <si>
    <t>http://tun.fi/MX.61046</t>
  </si>
  <si>
    <t>http://tun.fi/MX.60141</t>
  </si>
  <si>
    <t>http://tun.fi/MX.59509</t>
  </si>
  <si>
    <t>http://tun.fi/MX.60520</t>
  </si>
  <si>
    <t>http://tun.fi/MX.231798</t>
  </si>
  <si>
    <t>http://tun.fi/MX.59810</t>
  </si>
  <si>
    <t>http://tun.fi/MX.60100</t>
  </si>
  <si>
    <t>http://tun.fi/MX.60698</t>
  </si>
  <si>
    <t>http://tun.fi/MX.58864</t>
  </si>
  <si>
    <t>http://tun.fi/MX.61321</t>
  </si>
  <si>
    <t>http://tun.fi/MX.59508</t>
  </si>
  <si>
    <t>http://tun.fi/MX.59558</t>
  </si>
  <si>
    <t>http://tun.fi/MX.59424</t>
  </si>
  <si>
    <t>http://tun.fi/MX.60060</t>
  </si>
  <si>
    <t>http://tun.fi/MX.60431</t>
  </si>
  <si>
    <t>http://tun.fi/MX.59511</t>
  </si>
  <si>
    <t>http://tun.fi/MX.59493</t>
  </si>
  <si>
    <t>http://tun.fi/MX.59812</t>
  </si>
  <si>
    <t>http://tun.fi/MX.60138</t>
  </si>
  <si>
    <t>http://tun.fi/MX.59742</t>
  </si>
  <si>
    <t>http://tun.fi/MX.59556</t>
  </si>
  <si>
    <t>http://tun.fi/MX.59586</t>
  </si>
  <si>
    <t>http://tun.fi/MX.59621</t>
  </si>
  <si>
    <t>http://tun.fi/MX.59840</t>
  </si>
  <si>
    <t>http://tun.fi/MX.59645</t>
  </si>
  <si>
    <t>http://tun.fi/MX.59237</t>
  </si>
  <si>
    <t>http://tun.fi/MX.59751</t>
  </si>
  <si>
    <t>http://tun.fi/MX.59323</t>
  </si>
  <si>
    <t>http://tun.fi/MX.59579</t>
  </si>
  <si>
    <t>http://tun.fi/MX.61122</t>
  </si>
  <si>
    <t>http://tun.fi/MX.59551</t>
  </si>
  <si>
    <t>http://tun.fi/MX.59347</t>
  </si>
  <si>
    <t>http://tun.fi/MX.62592</t>
  </si>
  <si>
    <t>http://tun.fi/MX.59711</t>
  </si>
  <si>
    <t>http://tun.fi/MX.59562</t>
  </si>
  <si>
    <t>http://tun.fi/MX.58663</t>
  </si>
  <si>
    <t>http://tun.fi/MX.60534</t>
  </si>
  <si>
    <t>http://tun.fi/MX.58601</t>
  </si>
  <si>
    <t>http://tun.fi/MX.60635</t>
  </si>
  <si>
    <t>http://tun.fi/MX.59256</t>
  </si>
  <si>
    <t>http://tun.fi/MX.59868</t>
  </si>
  <si>
    <t>http://tun.fi/MX.58594</t>
  </si>
  <si>
    <t>http://tun.fi/MX.63050</t>
  </si>
  <si>
    <t>http://tun.fi/MX.58570</t>
  </si>
  <si>
    <t>http://tun.fi/MX.59422</t>
  </si>
  <si>
    <t>http://tun.fi/MX.62025</t>
  </si>
  <si>
    <t>http://tun.fi/MX.60062</t>
  </si>
  <si>
    <t>http://tun.fi/MX.58884</t>
  </si>
  <si>
    <t>http://tun.fi/MX.59315</t>
  </si>
  <si>
    <t>http://tun.fi/MX.62496</t>
  </si>
  <si>
    <t>http://tun.fi/MX.60257</t>
  </si>
  <si>
    <t>http://tun.fi/MX.59349</t>
  </si>
  <si>
    <t>http://tun.fi/MX.231877</t>
  </si>
  <si>
    <t>http://tun.fi/MX.58631</t>
  </si>
  <si>
    <t>http://tun.fi/MX.60506</t>
  </si>
  <si>
    <t>http://tun.fi/MX.60098</t>
  </si>
  <si>
    <t>http://tun.fi/MX.59923</t>
  </si>
  <si>
    <t>http://tun.fi/MX.59482</t>
  </si>
  <si>
    <t>http://tun.fi/MX.60714</t>
  </si>
  <si>
    <t>http://tun.fi/MX.59340</t>
  </si>
  <si>
    <t>http://tun.fi/MX.59455</t>
  </si>
  <si>
    <t>http://tun.fi/MX.59852</t>
  </si>
  <si>
    <t>http://tun.fi/MX.59553</t>
  </si>
  <si>
    <t>http://tun.fi/MX.58611</t>
  </si>
  <si>
    <t>http://tun.fi/MX.61307</t>
  </si>
  <si>
    <t>http://tun.fi/MX.59839</t>
  </si>
  <si>
    <t>http://tun.fi/MX.60577</t>
  </si>
  <si>
    <t>http://tun.fi/MX.60055</t>
  </si>
  <si>
    <t>http://tun.fi/MX.59026</t>
  </si>
  <si>
    <t>http://tun.fi/MX.60531</t>
  </si>
  <si>
    <t>http://tun.fi/MX.59802</t>
  </si>
  <si>
    <t>http://tun.fi/MX.58602</t>
  </si>
  <si>
    <t>http://tun.fi/MX.59867</t>
  </si>
  <si>
    <t>http://tun.fi/MX.60547</t>
  </si>
  <si>
    <t>http://tun.fi/MX.58926</t>
  </si>
  <si>
    <t>http://tun.fi/MX.59350</t>
  </si>
  <si>
    <t>http://tun.fi/MX.59569</t>
  </si>
  <si>
    <t>http://tun.fi/MX.61045</t>
  </si>
  <si>
    <t>http://tun.fi/MX.60131</t>
  </si>
  <si>
    <t>http://tun.fi/MX.60825</t>
  </si>
  <si>
    <t>http://tun.fi/MX.62667</t>
  </si>
  <si>
    <t>http://tun.fi/MX.58995</t>
  </si>
  <si>
    <t>http://tun.fi/MX.59739</t>
  </si>
  <si>
    <t>http://tun.fi/MX.59605</t>
  </si>
  <si>
    <t>http://tun.fi/MX.58894</t>
  </si>
  <si>
    <t>http://tun.fi/MX.61741</t>
  </si>
  <si>
    <t>http://tun.fi/MX.58701</t>
  </si>
  <si>
    <t>http://tun.fi/MX.61478</t>
  </si>
  <si>
    <t>http://tun.fi/MX.60380</t>
  </si>
  <si>
    <t>http://tun.fi/MX.62164</t>
  </si>
  <si>
    <t>http://tun.fi/MX.61838</t>
  </si>
  <si>
    <t>http://tun.fi/MX.58886</t>
  </si>
  <si>
    <t>http://tun.fi/MX.61674</t>
  </si>
  <si>
    <t>http://tun.fi/MX.62982</t>
  </si>
  <si>
    <t>http://tun.fi/MX.59669</t>
  </si>
  <si>
    <t>http://tun.fi/MX.59297</t>
  </si>
  <si>
    <t>http://tun.fi/MX.58769</t>
  </si>
  <si>
    <t>http://tun.fi/MX.61226</t>
  </si>
  <si>
    <t>http://tun.fi/MX.62288</t>
  </si>
  <si>
    <t>http://tun.fi/MX.61101</t>
  </si>
  <si>
    <t>http://tun.fi/MX.60548</t>
  </si>
  <si>
    <t>http://tun.fi/MX.60165</t>
  </si>
  <si>
    <t>http://tun.fi/MX.61048</t>
  </si>
  <si>
    <t>http://tun.fi/MX.59892</t>
  </si>
  <si>
    <t>http://tun.fi/MX.231849</t>
  </si>
  <si>
    <t>http://tun.fi/MX.59513</t>
  </si>
  <si>
    <t>http://tun.fi/MX.59161</t>
  </si>
  <si>
    <t>http://tun.fi/MX.59438</t>
  </si>
  <si>
    <t>http://tun.fi/MX.60219</t>
  </si>
  <si>
    <t>http://tun.fi/MX.59577</t>
  </si>
  <si>
    <t>http://tun.fi/MX.63058</t>
  </si>
  <si>
    <t>http://tun.fi/MX.62395</t>
  </si>
  <si>
    <t>http://tun.fi/MX.60685</t>
  </si>
  <si>
    <t>http://tun.fi/MX.58632</t>
  </si>
  <si>
    <t>http://tun.fi/MX.61308</t>
  </si>
  <si>
    <t>http://tun.fi/MX.62730</t>
  </si>
  <si>
    <t>http://tun.fi/MX.60838</t>
  </si>
  <si>
    <t>http://tun.fi/MX.229839</t>
  </si>
  <si>
    <t>http://tun.fi/MX.229752</t>
  </si>
  <si>
    <t>http://tun.fi/MX.230368</t>
  </si>
  <si>
    <t>http://tun.fi/MX.229838</t>
  </si>
  <si>
    <t>http://tun.fi/MX.230297</t>
  </si>
  <si>
    <t>http://tun.fi/MX.229959</t>
  </si>
  <si>
    <t>http://tun.fi/MX.230408</t>
  </si>
  <si>
    <t>http://tun.fi/MX.230449</t>
  </si>
  <si>
    <t>http://tun.fi/MX.229883</t>
  </si>
  <si>
    <t>http://tun.fi/MX.230552</t>
  </si>
  <si>
    <t>http://tun.fi/MX.229873</t>
  </si>
  <si>
    <t>http://tun.fi/MX.230407</t>
  </si>
  <si>
    <t>http://tun.fi/MX.230394</t>
  </si>
  <si>
    <t>http://tun.fi/MX.230237</t>
  </si>
  <si>
    <t>http://tun.fi/MX.230166</t>
  </si>
  <si>
    <t>http://tun.fi/MX.229955</t>
  </si>
  <si>
    <t>http://tun.fi/MX.229980</t>
  </si>
  <si>
    <t>http://tun.fi/MX.229935</t>
  </si>
  <si>
    <t>http://tun.fi/MX.230250</t>
  </si>
  <si>
    <t>http://tun.fi/MX.230404</t>
  </si>
  <si>
    <t>http://tun.fi/MX.204358</t>
  </si>
  <si>
    <t>http://tun.fi/MX.204697</t>
  </si>
  <si>
    <t>http://tun.fi/MX.204256</t>
  </si>
  <si>
    <t>http://tun.fi/MX.204361</t>
  </si>
  <si>
    <t>http://tun.fi/MX.204814</t>
  </si>
  <si>
    <t>http://tun.fi/MX.286915</t>
  </si>
  <si>
    <t>http://tun.fi/MX.204849</t>
  </si>
  <si>
    <t>http://tun.fi/MX.204638</t>
  </si>
  <si>
    <t>http://tun.fi/MX.204699</t>
  </si>
  <si>
    <t>http://tun.fi/MX.204735</t>
  </si>
  <si>
    <t>http://tun.fi/MX.286888</t>
  </si>
  <si>
    <t>http://tun.fi/MX.204580</t>
  </si>
  <si>
    <t>http://tun.fi/MX.204786</t>
  </si>
  <si>
    <t>http://tun.fi/MX.204691</t>
  </si>
  <si>
    <t>http://tun.fi/MX.204651</t>
  </si>
  <si>
    <t>http://tun.fi/MX.204575</t>
  </si>
  <si>
    <t>http://tun.fi/MX.204788</t>
  </si>
  <si>
    <t>http://tun.fi/MX.204692</t>
  </si>
  <si>
    <t>http://tun.fi/MX.204293</t>
  </si>
  <si>
    <t>http://tun.fi/MX.204689</t>
  </si>
  <si>
    <t>http://tun.fi/MX.204606</t>
  </si>
  <si>
    <t>http://tun.fi/MX.204831</t>
  </si>
  <si>
    <t>http://tun.fi/MX.204642</t>
  </si>
  <si>
    <t>http://tun.fi/MX.204362</t>
  </si>
  <si>
    <t>http://tun.fi/MX.288984</t>
  </si>
  <si>
    <t>http://tun.fi/MX.204340</t>
  </si>
  <si>
    <t>http://tun.fi/MX.286998</t>
  </si>
  <si>
    <t>http://tun.fi/MX.204612</t>
  </si>
  <si>
    <t>http://tun.fi/MX.204806</t>
  </si>
  <si>
    <t>http://tun.fi/MX.288937</t>
  </si>
  <si>
    <t>http://tun.fi/MX.204648</t>
  </si>
  <si>
    <t>http://tun.fi/MX.204394</t>
  </si>
  <si>
    <t>http://tun.fi/MX.204631</t>
  </si>
  <si>
    <t>http://tun.fi/MX.204351</t>
  </si>
  <si>
    <t>http://tun.fi/MX.62321</t>
  </si>
  <si>
    <t>http://tun.fi/MX.60521</t>
  </si>
  <si>
    <t>http://tun.fi/MX.60106</t>
  </si>
  <si>
    <t>http://tun.fi/MX.60709</t>
  </si>
  <si>
    <t>http://tun.fi/MX.62978</t>
  </si>
  <si>
    <t>http://tun.fi/MX.59279</t>
  </si>
  <si>
    <t>http://tun.fi/MX.59496</t>
  </si>
  <si>
    <t>http://tun.fi/MX.62686</t>
  </si>
  <si>
    <t>http://tun.fi/MX.62616</t>
  </si>
  <si>
    <t>http://tun.fi/MX.62380</t>
  </si>
  <si>
    <t>http://tun.fi/MX.61130</t>
  </si>
  <si>
    <t>http://tun.fi/MX.231958</t>
  </si>
  <si>
    <t>http://tun.fi/MX.61336</t>
  </si>
  <si>
    <t>http://tun.fi/MX.60696</t>
  </si>
  <si>
    <t>http://tun.fi/MX.60948</t>
  </si>
  <si>
    <t>http://tun.fi/MX.59671</t>
  </si>
  <si>
    <t>http://tun.fi/MX.58562</t>
  </si>
  <si>
    <t>http://tun.fi/MX.58968</t>
  </si>
  <si>
    <t>http://tun.fi/MX.60808</t>
  </si>
  <si>
    <t>http://tun.fi/MX.59445</t>
  </si>
  <si>
    <t>http://tun.fi/MX.60042</t>
  </si>
  <si>
    <t>http://tun.fi/MX.59836</t>
  </si>
  <si>
    <t>http://tun.fi/MX.59541</t>
  </si>
  <si>
    <t>http://tun.fi/MX.59208</t>
  </si>
  <si>
    <t>http://tun.fi/MX.231853</t>
  </si>
  <si>
    <t>http://tun.fi/MX.62230</t>
  </si>
  <si>
    <t>http://tun.fi/MX.231910</t>
  </si>
  <si>
    <t>http://tun.fi/MX.61676</t>
  </si>
  <si>
    <t>http://tun.fi/MX.59298</t>
  </si>
  <si>
    <t>http://tun.fi/MX.60683</t>
  </si>
  <si>
    <t>http://tun.fi/MX.59778</t>
  </si>
  <si>
    <t>http://tun.fi/MX.62793</t>
  </si>
  <si>
    <t>http://tun.fi/MX.63054</t>
  </si>
  <si>
    <t>http://tun.fi/MX.62571</t>
  </si>
  <si>
    <t>http://tun.fi/MX.231793</t>
  </si>
  <si>
    <t>http://tun.fi/MX.60564</t>
  </si>
  <si>
    <t>http://tun.fi/MX.62427</t>
  </si>
  <si>
    <t>http://tun.fi/MX.60473</t>
  </si>
  <si>
    <t>http://tun.fi/MX.61093</t>
  </si>
  <si>
    <t>http://tun.fi/MX.58895</t>
  </si>
  <si>
    <t>http://tun.fi/MX.59815</t>
  </si>
  <si>
    <t>http://tun.fi/MX.59622</t>
  </si>
  <si>
    <t>http://tun.fi/MX.59077</t>
  </si>
  <si>
    <t>http://tun.fi/MX.59986</t>
  </si>
  <si>
    <t>http://tun.fi/MX.60456</t>
  </si>
  <si>
    <t>http://tun.fi/MX.58634</t>
  </si>
  <si>
    <t>http://tun.fi/MX.58717</t>
  </si>
  <si>
    <t>http://tun.fi/MX.59882</t>
  </si>
  <si>
    <t>http://tun.fi/MX.59727</t>
  </si>
  <si>
    <t>http://tun.fi/MX.62905</t>
  </si>
  <si>
    <t>http://tun.fi/MX.58560</t>
  </si>
  <si>
    <t>http://tun.fi/MX.59651</t>
  </si>
  <si>
    <t>http://tun.fi/MX.58599</t>
  </si>
  <si>
    <t>http://tun.fi/MX.59998</t>
  </si>
  <si>
    <t>http://tun.fi/MX.61057</t>
  </si>
  <si>
    <t>http://tun.fi/MX.62779</t>
  </si>
  <si>
    <t>http://tun.fi/MX.60573</t>
  </si>
  <si>
    <t>http://tun.fi/MX.59811</t>
  </si>
  <si>
    <t>http://tun.fi/MX.59555</t>
  </si>
  <si>
    <t>http://tun.fi/MX.61111</t>
  </si>
  <si>
    <t>http://tun.fi/MX.61801</t>
  </si>
  <si>
    <t>http://tun.fi/MX.61901</t>
  </si>
  <si>
    <t>http://tun.fi/MX.59620</t>
  </si>
  <si>
    <t>http://tun.fi/MX.59677</t>
  </si>
  <si>
    <t>http://tun.fi/MX.62640</t>
  </si>
  <si>
    <t>http://tun.fi/MX.231946</t>
  </si>
  <si>
    <t>http://tun.fi/MX.231803</t>
  </si>
  <si>
    <t>http://tun.fi/MX.231736</t>
  </si>
  <si>
    <t>http://tun.fi/MX.231948</t>
  </si>
  <si>
    <t>http://tun.fi/MX.59884</t>
  </si>
  <si>
    <t>http://tun.fi/MX.62047</t>
  </si>
  <si>
    <t>http://tun.fi/MX.58902</t>
  </si>
  <si>
    <t>http://tun.fi/MX.60656</t>
  </si>
  <si>
    <t>http://tun.fi/MX.231894</t>
  </si>
  <si>
    <t>http://tun.fi/MX.60984</t>
  </si>
  <si>
    <t>http://tun.fi/MX.59234</t>
  </si>
  <si>
    <t>http://tun.fi/MX.59976</t>
  </si>
  <si>
    <t>http://tun.fi/MX.231830</t>
  </si>
  <si>
    <t>http://tun.fi/MX.63114</t>
  </si>
  <si>
    <t>http://tun.fi/MX.62468</t>
  </si>
  <si>
    <t>http://tun.fi/MX.231987</t>
  </si>
  <si>
    <t>http://tun.fi/MX.60201</t>
  </si>
  <si>
    <t>http://tun.fi/MX.60449</t>
  </si>
  <si>
    <t>http://tun.fi/MX.59505</t>
  </si>
  <si>
    <t>http://tun.fi/MX.232041</t>
  </si>
  <si>
    <t>http://tun.fi/MX.231795</t>
  </si>
  <si>
    <t>http://tun.fi/MX.60199</t>
  </si>
  <si>
    <t>http://tun.fi/MX.61086</t>
  </si>
  <si>
    <t>http://tun.fi/MX.62326</t>
  </si>
  <si>
    <t>http://tun.fi/MX.61762</t>
  </si>
  <si>
    <t>http://tun.fi/MX.60555</t>
  </si>
  <si>
    <t>http://tun.fi/MX.61870</t>
  </si>
  <si>
    <t>http://tun.fi/MX.59223</t>
  </si>
  <si>
    <t>http://tun.fi/MX.60738</t>
  </si>
  <si>
    <t>http://tun.fi/MX.62610</t>
  </si>
  <si>
    <t>http://tun.fi/MX.59600</t>
  </si>
  <si>
    <t>http://tun.fi/MX.62534</t>
  </si>
  <si>
    <t>http://tun.fi/MX.231763</t>
  </si>
  <si>
    <t>http://tun.fi/MX.62902</t>
  </si>
  <si>
    <t>http://tun.fi/MX.191282</t>
  </si>
  <si>
    <t>http://tun.fi/MX.192662</t>
  </si>
  <si>
    <t>http://tun.fi/MX.196478</t>
  </si>
  <si>
    <t>http://tun.fi/MX.190499</t>
  </si>
  <si>
    <t>http://tun.fi/MX.191255</t>
  </si>
  <si>
    <t>http://tun.fi/MX.191209</t>
  </si>
  <si>
    <t>http://tun.fi/MX.191241</t>
  </si>
  <si>
    <t>http://tun.fi/MX.194141</t>
  </si>
  <si>
    <t>http://tun.fi/MX.194091</t>
  </si>
  <si>
    <t>http://tun.fi/MX.194148</t>
  </si>
  <si>
    <t>http://tun.fi/MX.4884558</t>
  </si>
  <si>
    <t>http://tun.fi/MX.191705</t>
  </si>
  <si>
    <t>http://tun.fi/MX.190154</t>
  </si>
  <si>
    <t>http://tun.fi/MX.188955</t>
  </si>
  <si>
    <t>http://tun.fi/MX.193896</t>
  </si>
  <si>
    <t>http://tun.fi/MX.190095</t>
  </si>
  <si>
    <t>http://tun.fi/MX.194533</t>
  </si>
  <si>
    <t>http://tun.fi/MX.193346</t>
  </si>
  <si>
    <t>http://tun.fi/MX.193332</t>
  </si>
  <si>
    <t>http://tun.fi/MX.194469</t>
  </si>
  <si>
    <t>http://tun.fi/MX.195255</t>
  </si>
  <si>
    <t>http://tun.fi/MX.194456</t>
  </si>
  <si>
    <t>http://tun.fi/MX.193506</t>
  </si>
  <si>
    <t>http://tun.fi/MX.193500</t>
  </si>
  <si>
    <t>http://tun.fi/MX.193482</t>
  </si>
  <si>
    <t>http://tun.fi/MX.194666</t>
  </si>
  <si>
    <t>http://tun.fi/MX.196877</t>
  </si>
  <si>
    <t>http://tun.fi/MX.196006</t>
  </si>
  <si>
    <t>http://tun.fi/MX.196645</t>
  </si>
  <si>
    <t>http://tun.fi/MX.192900</t>
  </si>
  <si>
    <t>http://tun.fi/MX.192816</t>
  </si>
  <si>
    <t>http://tun.fi/MX.192651</t>
  </si>
  <si>
    <t>http://tun.fi/MX.188570</t>
  </si>
  <si>
    <t>http://tun.fi/MX.193379</t>
  </si>
  <si>
    <t>http://tun.fi/MX.193999</t>
  </si>
  <si>
    <t>http://tun.fi/MX.192906</t>
  </si>
  <si>
    <t>http://tun.fi/MX.196357</t>
  </si>
  <si>
    <t>http://tun.fi/MX.191938</t>
  </si>
  <si>
    <t>http://tun.fi/MX.197050</t>
  </si>
  <si>
    <t>http://tun.fi/MX.190727</t>
  </si>
  <si>
    <t>http://tun.fi/MX.195681</t>
  </si>
  <si>
    <t>http://tun.fi/MX.197002</t>
  </si>
  <si>
    <t>http://tun.fi/MX.196330</t>
  </si>
  <si>
    <t>http://tun.fi/MX.190558</t>
  </si>
  <si>
    <t>http://tun.fi/MX.196108</t>
  </si>
  <si>
    <t>http://tun.fi/MX.194990</t>
  </si>
  <si>
    <t>http://tun.fi/MX.191924</t>
  </si>
  <si>
    <t>http://tun.fi/MX.190436</t>
  </si>
  <si>
    <t>http://tun.fi/MX.195873</t>
  </si>
  <si>
    <t>http://tun.fi/MX.195572</t>
  </si>
  <si>
    <t>http://tun.fi/MX.196678</t>
  </si>
  <si>
    <t>http://tun.fi/MX.194721</t>
  </si>
  <si>
    <t>http://tun.fi/MX.196072</t>
  </si>
  <si>
    <t>http://tun.fi/MX.193753</t>
  </si>
  <si>
    <t>http://tun.fi/MX.196189</t>
  </si>
  <si>
    <t>http://tun.fi/MX.197113</t>
  </si>
  <si>
    <t>http://tun.fi/MX.191484</t>
  </si>
  <si>
    <t>http://tun.fi/MX.190421</t>
  </si>
  <si>
    <t>http://tun.fi/MX.190417</t>
  </si>
  <si>
    <t>http://tun.fi/MX.190294</t>
  </si>
  <si>
    <t>http://tun.fi/MX.190291</t>
  </si>
  <si>
    <t>http://tun.fi/MX.189864</t>
  </si>
  <si>
    <t>http://tun.fi/MX.196876</t>
  </si>
  <si>
    <t>http://tun.fi/MX.189611</t>
  </si>
  <si>
    <t>http://tun.fi/MX.194753</t>
  </si>
  <si>
    <t>http://tun.fi/MX.191942</t>
  </si>
  <si>
    <t>http://tun.fi/MX.194884</t>
  </si>
  <si>
    <t>http://tun.fi/MX.189038</t>
  </si>
  <si>
    <t>http://tun.fi/MX.193986</t>
  </si>
  <si>
    <t>http://tun.fi/MX.197004</t>
  </si>
  <si>
    <t>http://tun.fi/MX.196434</t>
  </si>
  <si>
    <t>http://tun.fi/MX.189886</t>
  </si>
  <si>
    <t>http://tun.fi/MX.191057</t>
  </si>
  <si>
    <t>http://tun.fi/MX.195283</t>
  </si>
  <si>
    <t>http://tun.fi/MX.195581</t>
  </si>
  <si>
    <t>http://tun.fi/MX.193685</t>
  </si>
  <si>
    <t>http://tun.fi/MX.194234</t>
  </si>
  <si>
    <t>http://tun.fi/MX.196636</t>
  </si>
  <si>
    <t>http://tun.fi/MX.191768</t>
  </si>
  <si>
    <t>http://tun.fi/MX.194733</t>
  </si>
  <si>
    <t>http://tun.fi/MX.195202</t>
  </si>
  <si>
    <t>http://tun.fi/MX.195841</t>
  </si>
  <si>
    <t>http://tun.fi/MX.196370</t>
  </si>
  <si>
    <t>http://tun.fi/MX.194934</t>
  </si>
  <si>
    <t>http://tun.fi/MX.188472</t>
  </si>
  <si>
    <t>http://tun.fi/MX.196375</t>
  </si>
  <si>
    <t>http://tun.fi/MX.230427</t>
  </si>
  <si>
    <t>http://tun.fi/MX.229812</t>
  </si>
  <si>
    <t>http://tun.fi/MX.229936</t>
  </si>
  <si>
    <t>http://tun.fi/MX.230078</t>
  </si>
  <si>
    <t>http://tun.fi/MX.230544</t>
  </si>
  <si>
    <t>http://tun.fi/MX.229963</t>
  </si>
  <si>
    <t>http://tun.fi/MX.229983</t>
  </si>
  <si>
    <t>http://tun.fi/MX.229774</t>
  </si>
  <si>
    <t>http://tun.fi/MX.230041</t>
  </si>
  <si>
    <t>http://tun.fi/MX.230017</t>
  </si>
  <si>
    <t>http://tun.fi/MX.230132</t>
  </si>
  <si>
    <t>http://tun.fi/MX.229733</t>
  </si>
  <si>
    <t>http://tun.fi/MX.230337</t>
  </si>
  <si>
    <t>http://tun.fi/MX.230401</t>
  </si>
  <si>
    <t>http://tun.fi/MX.230243</t>
  </si>
  <si>
    <t>http://tun.fi/MX.230220</t>
  </si>
  <si>
    <t>http://tun.fi/MX.229820</t>
  </si>
  <si>
    <t>http://tun.fi/MX.230188</t>
  </si>
  <si>
    <t>http://tun.fi/MX.229876</t>
  </si>
  <si>
    <t>http://tun.fi/MX.229889</t>
  </si>
  <si>
    <t>http://tun.fi/MX.229756</t>
  </si>
  <si>
    <t>http://tun.fi/MX.229977</t>
  </si>
  <si>
    <t>http://tun.fi/MX.230366</t>
  </si>
  <si>
    <t>http://tun.fi/MX.229738</t>
  </si>
  <si>
    <t>http://tun.fi/MX.229689</t>
  </si>
  <si>
    <t>http://tun.fi/MX.229737</t>
  </si>
  <si>
    <t>http://tun.fi/MX.230192</t>
  </si>
  <si>
    <t>http://tun.fi/MX.230474</t>
  </si>
  <si>
    <t>http://tun.fi/MX.230448</t>
  </si>
  <si>
    <t>http://tun.fi/MX.230362</t>
  </si>
  <si>
    <t>http://tun.fi/MX.229941</t>
  </si>
  <si>
    <t>http://tun.fi/MX.229728</t>
  </si>
  <si>
    <t>http://tun.fi/MX.230300</t>
  </si>
  <si>
    <t>http://tun.fi/MX.229874</t>
  </si>
  <si>
    <t>http://tun.fi/MX.230158</t>
  </si>
  <si>
    <t>http://tun.fi/MX.229777</t>
  </si>
  <si>
    <t>http://tun.fi/MX.229716</t>
  </si>
  <si>
    <t>http://tun.fi/MX.229871</t>
  </si>
  <si>
    <t>http://tun.fi/MX.230430</t>
  </si>
  <si>
    <t>http://tun.fi/MX.229964</t>
  </si>
  <si>
    <t>http://tun.fi/MX.229734</t>
  </si>
  <si>
    <t>http://tun.fi/MX.229629</t>
  </si>
  <si>
    <t>http://tun.fi/MX.230087</t>
  </si>
  <si>
    <t>http://tun.fi/MX.230538</t>
  </si>
  <si>
    <t>http://tun.fi/MX.230420</t>
  </si>
  <si>
    <t>http://tun.fi/MX.230288</t>
  </si>
  <si>
    <t>http://tun.fi/MX.289001</t>
  </si>
  <si>
    <t>http://tun.fi/MX.288693</t>
  </si>
  <si>
    <t>http://tun.fi/MX.204848</t>
  </si>
  <si>
    <t>http://tun.fi/MX.204632</t>
  </si>
  <si>
    <t>http://tun.fi/MX.286932</t>
  </si>
  <si>
    <t>http://tun.fi/MX.204385</t>
  </si>
  <si>
    <t>http://tun.fi/MX.204658</t>
  </si>
  <si>
    <t>http://tun.fi/MX.204563</t>
  </si>
  <si>
    <t>http://tun.fi/MX.308976</t>
  </si>
  <si>
    <t>http://tun.fi/MX.204384</t>
  </si>
  <si>
    <t>http://tun.fi/MX.288986</t>
  </si>
  <si>
    <t>http://tun.fi/MX.204581</t>
  </si>
  <si>
    <t>http://tun.fi/MX.204337</t>
  </si>
  <si>
    <t>http://tun.fi/MX.204719</t>
  </si>
  <si>
    <t>http://tun.fi/MX.204620</t>
  </si>
  <si>
    <t>http://tun.fi/MX.288714</t>
  </si>
  <si>
    <t>http://tun.fi/MX.204262</t>
  </si>
  <si>
    <t>http://tun.fi/MX.309087</t>
  </si>
  <si>
    <t>http://tun.fi/MX.309089</t>
  </si>
  <si>
    <t>http://tun.fi/MX.204582</t>
  </si>
  <si>
    <t>http://tun.fi/MX.286667</t>
  </si>
  <si>
    <t>http://tun.fi/MX.286802</t>
  </si>
  <si>
    <t>http://tun.fi/MX.204665</t>
  </si>
  <si>
    <t>http://tun.fi/MX.204608</t>
  </si>
  <si>
    <t>http://tun.fi/MX.204589</t>
  </si>
  <si>
    <t>http://tun.fi/MX.204579</t>
  </si>
  <si>
    <t>http://tun.fi/MX.287528</t>
  </si>
  <si>
    <t>http://tun.fi/MX.204399</t>
  </si>
  <si>
    <t>http://tun.fi/MX.288379</t>
  </si>
  <si>
    <t>http://tun.fi/MX.204832</t>
  </si>
  <si>
    <t>http://tun.fi/MX.204657</t>
  </si>
  <si>
    <t>http://tun.fi/MX.204857</t>
  </si>
  <si>
    <t>http://tun.fi/MX.288956</t>
  </si>
  <si>
    <t>http://tun.fi/MX.286949</t>
  </si>
  <si>
    <t>http://tun.fi/MX.286853</t>
  </si>
  <si>
    <t>http://tun.fi/MX.286627</t>
  </si>
  <si>
    <t>http://tun.fi/MX.204756</t>
  </si>
  <si>
    <t>http://tun.fi/MX.204769</t>
  </si>
  <si>
    <t>http://tun.fi/MX.286971</t>
  </si>
  <si>
    <t>http://tun.fi/MX.204402</t>
  </si>
  <si>
    <t>http://tun.fi/MX.228290</t>
  </si>
  <si>
    <t>http://tun.fi/MX.228132</t>
  </si>
  <si>
    <t>http://tun.fi/MX.228197</t>
  </si>
  <si>
    <t>http://tun.fi/MX.228262</t>
  </si>
  <si>
    <t>http://tun.fi/MX.228143</t>
  </si>
  <si>
    <t>http://tun.fi/MX.228165</t>
  </si>
  <si>
    <t>http://tun.fi/MX.228161</t>
  </si>
  <si>
    <t>http://tun.fi/MX.228160</t>
  </si>
  <si>
    <t>http://tun.fi/MX.228622</t>
  </si>
  <si>
    <t>http://tun.fi/MX.37095</t>
  </si>
  <si>
    <t>http://tun.fi/MX.27689</t>
  </si>
  <si>
    <t>http://tun.fi/MX.26431</t>
  </si>
  <si>
    <t>http://tun.fi/MX.30453</t>
  </si>
  <si>
    <t>http://tun.fi/MX.27710</t>
  </si>
  <si>
    <t>http://tun.fi/MX.27559</t>
  </si>
  <si>
    <t>http://tun.fi/MX.27908</t>
  </si>
  <si>
    <t>http://tun.fi/MX.191475</t>
  </si>
  <si>
    <t>http://tun.fi/MX.192642</t>
  </si>
  <si>
    <t>http://tun.fi/MX.197067</t>
  </si>
  <si>
    <t>http://tun.fi/MX.195034</t>
  </si>
  <si>
    <t>http://tun.fi/MX.194578</t>
  </si>
  <si>
    <t>http://tun.fi/MX.188382</t>
  </si>
  <si>
    <t>http://tun.fi/MX.60752</t>
  </si>
  <si>
    <t>http://tun.fi/MX.60882</t>
  </si>
  <si>
    <t>http://tun.fi/MX.60876</t>
  </si>
  <si>
    <t>http://tun.fi/MX.60744</t>
  </si>
  <si>
    <t>http://tun.fi/MX.60893</t>
  </si>
  <si>
    <t>http://tun.fi/MX.60898</t>
  </si>
  <si>
    <t>http://tun.fi/MX.60739</t>
  </si>
  <si>
    <t>http://tun.fi/MX.60982</t>
  </si>
  <si>
    <t>http://tun.fi/MX.26808</t>
  </si>
  <si>
    <t>http://tun.fi/MX.30530</t>
  </si>
  <si>
    <t>http://tun.fi/MX.25836</t>
  </si>
  <si>
    <t>http://tun.fi/MX.29172</t>
  </si>
  <si>
    <t>http://tun.fi/MX.32625</t>
  </si>
  <si>
    <t>http://tun.fi/MX.25837</t>
  </si>
  <si>
    <t>http://tun.fi/MX.26429</t>
  </si>
  <si>
    <t>http://tun.fi/MX.26811</t>
  </si>
  <si>
    <t>http://tun.fi/MX.27048</t>
  </si>
  <si>
    <t>http://tun.fi/MX.34029</t>
  </si>
  <si>
    <t>http://tun.fi/MX.30428</t>
  </si>
  <si>
    <t>http://tun.fi/MX.27605</t>
  </si>
  <si>
    <t>http://tun.fi/MX.34505</t>
  </si>
  <si>
    <t>http://tun.fi/MX.27753</t>
  </si>
  <si>
    <t>http://tun.fi/MX.26472</t>
  </si>
  <si>
    <t>http://tun.fi/MX.26796</t>
  </si>
  <si>
    <t>http://tun.fi/MX.32570</t>
  </si>
  <si>
    <t>http://tun.fi/MX.27704</t>
  </si>
  <si>
    <t>http://tun.fi/MX.26164</t>
  </si>
  <si>
    <t>http://tun.fi/MX.27597</t>
  </si>
  <si>
    <t>http://tun.fi/MX.32966</t>
  </si>
  <si>
    <t>http://tun.fi/MX.28715</t>
  </si>
  <si>
    <t>http://tun.fi/MX.34542</t>
  </si>
  <si>
    <t>http://tun.fi/MX.36368</t>
  </si>
  <si>
    <t>http://tun.fi/MX.32949</t>
  </si>
  <si>
    <t>http://tun.fi/MX.32561</t>
  </si>
  <si>
    <t>http://tun.fi/MX.26597</t>
  </si>
  <si>
    <t>http://tun.fi/MX.33104</t>
  </si>
  <si>
    <t>http://tun.fi/MX.26592</t>
  </si>
  <si>
    <t>http://tun.fi/MX.36573</t>
  </si>
  <si>
    <t>http://tun.fi/MX.33492</t>
  </si>
  <si>
    <t>http://tun.fi/MX.48251</t>
  </si>
  <si>
    <t>http://tun.fi/MX.46615</t>
  </si>
  <si>
    <t>http://tun.fi/MX.200555</t>
  </si>
  <si>
    <t>http://tun.fi/MX.47348</t>
  </si>
  <si>
    <t>http://tun.fi/MX.48243</t>
  </si>
  <si>
    <t>http://tun.fi/MX.200556</t>
  </si>
  <si>
    <t>http://tun.fi/MX.47169</t>
  </si>
  <si>
    <t>http://tun.fi/MX.60896</t>
  </si>
  <si>
    <t>http://tun.fi/MX.59964</t>
  </si>
  <si>
    <t>http://tun.fi/MX.60725</t>
  </si>
  <si>
    <t>http://tun.fi/MX.60753</t>
  </si>
  <si>
    <t>http://tun.fi/MX.60934</t>
  </si>
  <si>
    <t>http://tun.fi/MX.59947</t>
  </si>
  <si>
    <t>http://tun.fi/MX.60856</t>
  </si>
  <si>
    <t>http://tun.fi/MX.62034</t>
  </si>
  <si>
    <t>http://tun.fi/MX.62479</t>
  </si>
  <si>
    <t>http://tun.fi/MX.59930</t>
  </si>
  <si>
    <t>http://tun.fi/MX.59514</t>
  </si>
  <si>
    <t>http://tun.fi/MX.60862</t>
  </si>
  <si>
    <t>http://tun.fi/MX.61841</t>
  </si>
  <si>
    <t>http://tun.fi/MX.59494</t>
  </si>
  <si>
    <t>http://tun.fi/MX.61678</t>
  </si>
  <si>
    <t>http://tun.fi/MX.61058</t>
  </si>
  <si>
    <t>http://tun.fi/MX.59954</t>
  </si>
  <si>
    <t>http://tun.fi/MX.58624</t>
  </si>
  <si>
    <t>http://tun.fi/MX.61860</t>
  </si>
  <si>
    <t>http://tun.fi/MX.61314</t>
  </si>
  <si>
    <t>http://tun.fi/MX.58853</t>
  </si>
  <si>
    <t>http://tun.fi/MX.62017</t>
  </si>
  <si>
    <t>http://tun.fi/MX.60931</t>
  </si>
  <si>
    <t>http://tun.fi/MX.59626</t>
  </si>
  <si>
    <t>http://tun.fi/MX.62399</t>
  </si>
  <si>
    <t>http://tun.fi/MX.61635</t>
  </si>
  <si>
    <t>http://tun.fi/MX.62200</t>
  </si>
  <si>
    <t>http://tun.fi/MX.231917</t>
  </si>
  <si>
    <t>http://tun.fi/MX.62301</t>
  </si>
  <si>
    <t>http://tun.fi/MX.60817</t>
  </si>
  <si>
    <t>http://tun.fi/MX.61672</t>
  </si>
  <si>
    <t>http://tun.fi/MX.59870</t>
  </si>
  <si>
    <t>http://tun.fi/MX.58869</t>
  </si>
  <si>
    <t>http://tun.fi/MX.61789</t>
  </si>
  <si>
    <t>http://tun.fi/MX.62798</t>
  </si>
  <si>
    <t>http://tun.fi/MX.61969</t>
  </si>
  <si>
    <t>http://tun.fi/MX.59987</t>
  </si>
  <si>
    <t>http://tun.fi/MX.60706</t>
  </si>
  <si>
    <t>http://tun.fi/MX.58559</t>
  </si>
  <si>
    <t>http://tun.fi/MX.231741</t>
  </si>
  <si>
    <t>http://tun.fi/MX.61650</t>
  </si>
  <si>
    <t>http://tun.fi/MX.60105</t>
  </si>
  <si>
    <t>http://tun.fi/MX.62474</t>
  </si>
  <si>
    <t>http://tun.fi/MX.59874</t>
  </si>
  <si>
    <t>http://tun.fi/MX.63095</t>
  </si>
  <si>
    <t>http://tun.fi/MX.231841</t>
  </si>
  <si>
    <t>http://tun.fi/MX.62643</t>
  </si>
  <si>
    <t>http://tun.fi/MX.61344</t>
  </si>
  <si>
    <t>http://tun.fi/MX.58664</t>
  </si>
  <si>
    <t>http://tun.fi/MX.58862</t>
  </si>
  <si>
    <t>http://tun.fi/MX.61937</t>
  </si>
  <si>
    <t>http://tun.fi/MX.62943</t>
  </si>
  <si>
    <t>http://tun.fi/MX.63100</t>
  </si>
  <si>
    <t>http://tun.fi/MX.62565</t>
  </si>
  <si>
    <t>http://tun.fi/MX.62659</t>
  </si>
  <si>
    <t>http://tun.fi/MX.61717</t>
  </si>
  <si>
    <t>http://tun.fi/MX.61737</t>
  </si>
  <si>
    <t>http://tun.fi/MX.231866</t>
  </si>
  <si>
    <t>http://tun.fi/MX.62862</t>
  </si>
  <si>
    <t>http://tun.fi/MX.62371</t>
  </si>
  <si>
    <t>http://tun.fi/MX.62670</t>
  </si>
  <si>
    <t>http://tun.fi/MX.62062</t>
  </si>
  <si>
    <t>http://tun.fi/MX.60974</t>
  </si>
  <si>
    <t>http://tun.fi/MX.60736</t>
  </si>
  <si>
    <t>http://tun.fi/MX.62455</t>
  </si>
  <si>
    <t>http://tun.fi/MX.62871</t>
  </si>
  <si>
    <t>http://tun.fi/MX.60937</t>
  </si>
  <si>
    <t>http://tun.fi/MX.62677</t>
  </si>
  <si>
    <t>http://tun.fi/MX.61519</t>
  </si>
  <si>
    <t>http://tun.fi/MX.276562</t>
  </si>
  <si>
    <t>http://tun.fi/MX.276548</t>
  </si>
  <si>
    <t>http://tun.fi/MX.276553</t>
  </si>
  <si>
    <t>http://tun.fi/MX.278127</t>
  </si>
  <si>
    <t>http://tun.fi/MX.278130</t>
  </si>
  <si>
    <t>http://tun.fi/MX.278270</t>
  </si>
  <si>
    <t>http://tun.fi/MX.278129</t>
  </si>
  <si>
    <t>http://tun.fi/MX.276554</t>
  </si>
  <si>
    <t>http://tun.fi/MX.278128</t>
  </si>
  <si>
    <t>http://tun.fi/MX.39</t>
  </si>
  <si>
    <t>http://tun.fi/MX.206509</t>
  </si>
  <si>
    <t>http://tun.fi/MX.22</t>
  </si>
  <si>
    <t>http://tun.fi/MX.206531</t>
  </si>
  <si>
    <t>http://tun.fi/MX.206570</t>
  </si>
  <si>
    <t>http://tun.fi/MX.206482</t>
  </si>
  <si>
    <t>http://tun.fi/MX.206556</t>
  </si>
  <si>
    <t>http://tun.fi/MX.206484</t>
  </si>
  <si>
    <t>http://tun.fi/MX.86</t>
  </si>
  <si>
    <t>http://tun.fi/MX.98</t>
  </si>
  <si>
    <t>http://tun.fi/MX.206481</t>
  </si>
  <si>
    <t>http://tun.fi/MX.194682</t>
  </si>
  <si>
    <t>http://tun.fi/MX.189111</t>
  </si>
  <si>
    <t>http://tun.fi/MX.194024</t>
  </si>
  <si>
    <t>http://tun.fi/MX.194871</t>
  </si>
  <si>
    <t>http://tun.fi/MX.192401</t>
  </si>
  <si>
    <t>http://tun.fi/MX.194453</t>
  </si>
  <si>
    <t>http://tun.fi/MX.194560</t>
  </si>
  <si>
    <t>http://tun.fi/MX.193707</t>
  </si>
  <si>
    <t>http://tun.fi/MX.192644</t>
  </si>
  <si>
    <t>http://tun.fi/MX.196200</t>
  </si>
  <si>
    <t>http://tun.fi/MX.194805</t>
  </si>
  <si>
    <t>http://tun.fi/MX.191787</t>
  </si>
  <si>
    <t>http://tun.fi/MX.193014</t>
  </si>
  <si>
    <t>http://tun.fi/MX.193224</t>
  </si>
  <si>
    <t>http://tun.fi/MX.192168</t>
  </si>
  <si>
    <t>http://tun.fi/MX.191804</t>
  </si>
  <si>
    <t>http://tun.fi/MX.191071</t>
  </si>
  <si>
    <t>http://tun.fi/MX.188754</t>
  </si>
  <si>
    <t>http://tun.fi/MX.195091</t>
  </si>
  <si>
    <t>http://tun.fi/MX.191927</t>
  </si>
  <si>
    <t>http://tun.fi/MX.195366</t>
  </si>
  <si>
    <t>http://tun.fi/MX.192889</t>
  </si>
  <si>
    <t>http://tun.fi/MX.195351</t>
  </si>
  <si>
    <t>http://tun.fi/MX.191616</t>
  </si>
  <si>
    <t>http://tun.fi/MX.192765</t>
  </si>
  <si>
    <t>http://tun.fi/MX.194010</t>
  </si>
  <si>
    <t>http://tun.fi/MX.193109</t>
  </si>
  <si>
    <t>http://tun.fi/MX.193952</t>
  </si>
  <si>
    <t>http://tun.fi/MX.188933</t>
  </si>
  <si>
    <t>http://tun.fi/MX.195199</t>
  </si>
  <si>
    <t>http://tun.fi/MX.193623</t>
  </si>
  <si>
    <t>http://tun.fi/MX.194178</t>
  </si>
  <si>
    <t>http://tun.fi/MX.191826</t>
  </si>
  <si>
    <t>http://tun.fi/MX.188756</t>
  </si>
  <si>
    <t>http://tun.fi/MX.190069</t>
  </si>
  <si>
    <t>http://tun.fi/MX.196450</t>
  </si>
  <si>
    <t>http://tun.fi/MX.194714</t>
  </si>
  <si>
    <t>http://tun.fi/MX.194045</t>
  </si>
  <si>
    <t>http://tun.fi/MX.195606</t>
  </si>
  <si>
    <t>http://tun.fi/MX.195591</t>
  </si>
  <si>
    <t>http://tun.fi/MX.193937</t>
  </si>
  <si>
    <t>http://tun.fi/MX.189209</t>
  </si>
  <si>
    <t>http://tun.fi/MX.190890</t>
  </si>
  <si>
    <t>http://tun.fi/MX.188751</t>
  </si>
  <si>
    <t>http://tun.fi/MX.196939</t>
  </si>
  <si>
    <t>http://tun.fi/MX.193472</t>
  </si>
  <si>
    <t>http://tun.fi/MX.193971</t>
  </si>
  <si>
    <t>http://tun.fi/MX.194960</t>
  </si>
  <si>
    <t>http://tun.fi/MX.195434</t>
  </si>
  <si>
    <t>http://tun.fi/MX.192667</t>
  </si>
  <si>
    <t>http://tun.fi/MX.194518</t>
  </si>
  <si>
    <t>http://tun.fi/MX.194810</t>
  </si>
  <si>
    <t>http://tun.fi/MX.191812</t>
  </si>
  <si>
    <t>http://tun.fi/MX.188531</t>
  </si>
  <si>
    <t>http://tun.fi/MX.191515</t>
  </si>
  <si>
    <t>http://tun.fi/MX.194956</t>
  </si>
  <si>
    <t>http://tun.fi/MX.195642</t>
  </si>
  <si>
    <t>http://tun.fi/MX.195333</t>
  </si>
  <si>
    <t>http://tun.fi/MX.194188</t>
  </si>
  <si>
    <t>http://tun.fi/MX.192108</t>
  </si>
  <si>
    <t>http://tun.fi/MX.194388</t>
  </si>
  <si>
    <t>http://tun.fi/MX.192641</t>
  </si>
  <si>
    <t>http://tun.fi/MX.194360</t>
  </si>
  <si>
    <t>http://tun.fi/MX.189123</t>
  </si>
  <si>
    <t>http://tun.fi/MX.195338</t>
  </si>
  <si>
    <t>http://tun.fi/MX.191816</t>
  </si>
  <si>
    <t>http://tun.fi/MX.189377</t>
  </si>
  <si>
    <t>http://tun.fi/MX.194229</t>
  </si>
  <si>
    <t>http://tun.fi/MX.189972</t>
  </si>
  <si>
    <t>http://tun.fi/MX.196807</t>
  </si>
  <si>
    <t>http://tun.fi/MX.193871</t>
  </si>
  <si>
    <t>http://tun.fi/MX.193113</t>
  </si>
  <si>
    <t>http://tun.fi/MX.195365</t>
  </si>
  <si>
    <t>http://tun.fi/MX.191813</t>
  </si>
  <si>
    <t>http://tun.fi/MX.189684</t>
  </si>
  <si>
    <t>http://tun.fi/MX.191900</t>
  </si>
  <si>
    <t>http://tun.fi/MX.194747</t>
  </si>
  <si>
    <t>http://tun.fi/MX.194662</t>
  </si>
  <si>
    <t>http://tun.fi/MX.192976</t>
  </si>
  <si>
    <t>http://tun.fi/MX.191131</t>
  </si>
  <si>
    <t>http://tun.fi/MX.193706</t>
  </si>
  <si>
    <t>http://tun.fi/MX.196018</t>
  </si>
  <si>
    <t>http://tun.fi/MX.196333</t>
  </si>
  <si>
    <t>http://tun.fi/MX.189589</t>
  </si>
  <si>
    <t>http://tun.fi/MX.193023</t>
  </si>
  <si>
    <t>http://tun.fi/MX.190922</t>
  </si>
  <si>
    <t>http://tun.fi/MX.190552</t>
  </si>
  <si>
    <t>http://tun.fi/MX.189094</t>
  </si>
  <si>
    <t>http://tun.fi/MX.189029</t>
  </si>
  <si>
    <t>http://tun.fi/MX.191782</t>
  </si>
  <si>
    <t>http://tun.fi/MX.194322</t>
  </si>
  <si>
    <t>http://tun.fi/MX.194807</t>
  </si>
  <si>
    <t>http://tun.fi/MX.194814</t>
  </si>
  <si>
    <t>http://tun.fi/MX.193033</t>
  </si>
  <si>
    <t>http://tun.fi/MX.193752</t>
  </si>
  <si>
    <t>http://tun.fi/MX.194938</t>
  </si>
  <si>
    <t>http://tun.fi/MX.195578</t>
  </si>
  <si>
    <t>http://tun.fi/MX.197031</t>
  </si>
  <si>
    <t>http://tun.fi/MX.196934</t>
  </si>
  <si>
    <t>http://tun.fi/MX.194731</t>
  </si>
  <si>
    <t>http://tun.fi/MX.188427</t>
  </si>
  <si>
    <t>http://tun.fi/MX.192182</t>
  </si>
  <si>
    <t>http://tun.fi/MX.189663</t>
  </si>
  <si>
    <t>http://tun.fi/MX.196663</t>
  </si>
  <si>
    <t>http://tun.fi/MX.188480</t>
  </si>
  <si>
    <t>http://tun.fi/MX.196806</t>
  </si>
  <si>
    <t>http://tun.fi/MX.195307</t>
  </si>
  <si>
    <t>http://tun.fi/MX.195350</t>
  </si>
  <si>
    <t>http://tun.fi/MX.194800</t>
  </si>
  <si>
    <t>http://tun.fi/MX.195013</t>
  </si>
  <si>
    <t>http://tun.fi/MX.195041</t>
  </si>
  <si>
    <t>http://tun.fi/MX.195972</t>
  </si>
  <si>
    <t>http://tun.fi/MX.194199</t>
  </si>
  <si>
    <t>http://tun.fi/MX.191792</t>
  </si>
  <si>
    <t>http://tun.fi/MX.193414</t>
  </si>
  <si>
    <t>http://tun.fi/MX.196192</t>
  </si>
  <si>
    <t>http://tun.fi/MX.196169</t>
  </si>
  <si>
    <t>http://tun.fi/MX.194705</t>
  </si>
  <si>
    <t>http://tun.fi/MX.192042</t>
  </si>
  <si>
    <t>http://tun.fi/MX.189463</t>
  </si>
  <si>
    <t>http://tun.fi/MX.194816</t>
  </si>
  <si>
    <t>http://tun.fi/MX.195586</t>
  </si>
  <si>
    <t>http://tun.fi/MX.193123</t>
  </si>
  <si>
    <t>http://tun.fi/MX.189644</t>
  </si>
  <si>
    <t>http://tun.fi/MX.196834</t>
  </si>
  <si>
    <t>http://tun.fi/MX.192557</t>
  </si>
  <si>
    <t>http://tun.fi/MX.195027</t>
  </si>
  <si>
    <t>http://tun.fi/MX.192021</t>
  </si>
  <si>
    <t>http://tun.fi/MX.192756</t>
  </si>
  <si>
    <t>http://tun.fi/MX.196047</t>
  </si>
  <si>
    <t>http://tun.fi/MX.189647</t>
  </si>
  <si>
    <t>http://tun.fi/MX.192669</t>
  </si>
  <si>
    <t>http://tun.fi/MX.189759</t>
  </si>
  <si>
    <t>http://tun.fi/MX.188646</t>
  </si>
  <si>
    <t>http://tun.fi/MX.190976</t>
  </si>
  <si>
    <t>http://tun.fi/MX.188694</t>
  </si>
  <si>
    <t>http://tun.fi/MX.188726</t>
  </si>
  <si>
    <t>http://tun.fi/MX.189603</t>
  </si>
  <si>
    <t>http://tun.fi/MX.196653</t>
  </si>
  <si>
    <t>http://tun.fi/MX.195582</t>
  </si>
  <si>
    <t>http://tun.fi/MX.194314</t>
  </si>
  <si>
    <t>http://tun.fi/MX.191248</t>
  </si>
  <si>
    <t>http://tun.fi/MX.191809</t>
  </si>
  <si>
    <t>http://tun.fi/MX.190550</t>
  </si>
  <si>
    <t>http://tun.fi/MX.193855</t>
  </si>
  <si>
    <t>http://tun.fi/MX.189003</t>
  </si>
  <si>
    <t>http://tun.fi/MX.194886</t>
  </si>
  <si>
    <t>http://tun.fi/MX.194335</t>
  </si>
  <si>
    <t>http://tun.fi/MX.191080</t>
  </si>
  <si>
    <t>http://tun.fi/MX.191299</t>
  </si>
  <si>
    <t>http://tun.fi/MX.194425</t>
  </si>
  <si>
    <t>http://tun.fi/MX.192650</t>
  </si>
  <si>
    <t>http://tun.fi/MX.195098</t>
  </si>
  <si>
    <t>http://tun.fi/MX.191066</t>
  </si>
  <si>
    <t>http://tun.fi/MX.190014</t>
  </si>
  <si>
    <t>http://tun.fi/MX.196464</t>
  </si>
  <si>
    <t>http://tun.fi/MX.189509</t>
  </si>
  <si>
    <t>http://tun.fi/MX.194489</t>
  </si>
  <si>
    <t>http://tun.fi/MX.197120</t>
  </si>
  <si>
    <t>http://tun.fi/MX.196185</t>
  </si>
  <si>
    <t>http://tun.fi/MX.189885</t>
  </si>
  <si>
    <t>http://tun.fi/MX.188365</t>
  </si>
  <si>
    <t>http://tun.fi/MX.192783</t>
  </si>
  <si>
    <t>http://tun.fi/MX.189179</t>
  </si>
  <si>
    <t>http://tun.fi/MX.192215</t>
  </si>
  <si>
    <t>http://tun.fi/MX.195061</t>
  </si>
  <si>
    <t>http://tun.fi/MX.193015</t>
  </si>
  <si>
    <t>http://tun.fi/MX.189116</t>
  </si>
  <si>
    <t>http://tun.fi/MX.196184</t>
  </si>
  <si>
    <t>http://tun.fi/MX.190284</t>
  </si>
  <si>
    <t>http://tun.fi/MX.194952</t>
  </si>
  <si>
    <t>http://tun.fi/MX.193961</t>
  </si>
  <si>
    <t>http://tun.fi/MX.189421</t>
  </si>
  <si>
    <t>http://tun.fi/MX.192907</t>
  </si>
  <si>
    <t>http://tun.fi/MX.194249</t>
  </si>
  <si>
    <t>http://tun.fi/MX.190035</t>
  </si>
  <si>
    <t>http://tun.fi/MX.230242</t>
  </si>
  <si>
    <t>http://tun.fi/MX.230491</t>
  </si>
  <si>
    <t>http://tun.fi/MX.230247</t>
  </si>
  <si>
    <t>http://tun.fi/MX.230471</t>
  </si>
  <si>
    <t>http://tun.fi/MX.230234</t>
  </si>
  <si>
    <t>http://tun.fi/MX.229638</t>
  </si>
  <si>
    <t>http://tun.fi/MX.229644</t>
  </si>
  <si>
    <t>http://tun.fi/MX.230253</t>
  </si>
  <si>
    <t>http://tun.fi/MX.230249</t>
  </si>
  <si>
    <t>http://tun.fi/MX.229655</t>
  </si>
  <si>
    <t>http://tun.fi/MX.229692</t>
  </si>
  <si>
    <t>http://tun.fi/MX.204297</t>
  </si>
  <si>
    <t>http://tun.fi/MX.288768</t>
  </si>
  <si>
    <t>http://tun.fi/MX.204630</t>
  </si>
  <si>
    <t>http://tun.fi/MX.204739</t>
  </si>
  <si>
    <t>http://tun.fi/MX.286935</t>
  </si>
  <si>
    <t>http://tun.fi/MX.286760</t>
  </si>
  <si>
    <t>http://tun.fi/MX.286989</t>
  </si>
  <si>
    <t>http://tun.fi/MX.286827</t>
  </si>
  <si>
    <t>http://tun.fi/MX.204568</t>
  </si>
  <si>
    <t>http://tun.fi/MX.204071</t>
  </si>
  <si>
    <t>http://tun.fi/MX.286565</t>
  </si>
  <si>
    <t>http://tun.fi/MX.288081</t>
  </si>
  <si>
    <t>http://tun.fi/MX.204078</t>
  </si>
  <si>
    <t>http://tun.fi/MX.204087</t>
  </si>
  <si>
    <t>http://tun.fi/MX.286567</t>
  </si>
  <si>
    <t>http://tun.fi/MX.286840</t>
  </si>
  <si>
    <t>http://tun.fi/MX.288993</t>
  </si>
  <si>
    <t>http://tun.fi/MX.204243</t>
  </si>
  <si>
    <t>http://tun.fi/MX.204421</t>
  </si>
  <si>
    <t>http://tun.fi/MX.204633</t>
  </si>
  <si>
    <t>http://tun.fi/MX.286895</t>
  </si>
  <si>
    <t>http://tun.fi/MX.204386</t>
  </si>
  <si>
    <t>http://tun.fi/MX.204127</t>
  </si>
  <si>
    <t>http://tun.fi/MX.204085</t>
  </si>
  <si>
    <t>http://tun.fi/MX.286919</t>
  </si>
  <si>
    <t>http://tun.fi/MX.288987</t>
  </si>
  <si>
    <t>http://tun.fi/MX.204220</t>
  </si>
  <si>
    <t>http://tun.fi/MX.204166</t>
  </si>
  <si>
    <t>http://tun.fi/MX.204676</t>
  </si>
  <si>
    <t>http://tun.fi/MX.204784</t>
  </si>
  <si>
    <t>http://tun.fi/MX.204740</t>
  </si>
  <si>
    <t>http://tun.fi/MX.204844</t>
  </si>
  <si>
    <t>http://tun.fi/MX.204824</t>
  </si>
  <si>
    <t>http://tun.fi/MX.288534</t>
  </si>
  <si>
    <t>http://tun.fi/MX.204730</t>
  </si>
  <si>
    <t>http://tun.fi/MX.288828</t>
  </si>
  <si>
    <t>http://tun.fi/MX.286570</t>
  </si>
  <si>
    <t>http://tun.fi/MX.288938</t>
  </si>
  <si>
    <t>http://tun.fi/MX.204004</t>
  </si>
  <si>
    <t>http://tun.fi/MX.290323</t>
  </si>
  <si>
    <t>http://tun.fi/MX.290349</t>
  </si>
  <si>
    <t>http://tun.fi/MX.290361</t>
  </si>
  <si>
    <t>http://tun.fi/MX.290315</t>
  </si>
  <si>
    <t>http://tun.fi/MX.228860</t>
  </si>
  <si>
    <t>http://tun.fi/MX.229061</t>
  </si>
  <si>
    <t>http://tun.fi/MX.203702</t>
  </si>
  <si>
    <t>http://tun.fi/MX.203739</t>
  </si>
  <si>
    <t>http://tun.fi/MX.201765</t>
  </si>
  <si>
    <t>http://tun.fi/MX.201692</t>
  </si>
  <si>
    <t>http://tun.fi/MX.4993575</t>
  </si>
  <si>
    <t>http://tun.fi/MX.201615</t>
  </si>
  <si>
    <t>http://tun.fi/MX.203521</t>
  </si>
  <si>
    <t>http://tun.fi/MX.53165</t>
  </si>
  <si>
    <t>http://tun.fi/MX.53141</t>
  </si>
  <si>
    <t>http://tun.fi/MX.53259</t>
  </si>
  <si>
    <t>http://tun.fi/MX.53084</t>
  </si>
  <si>
    <t>http://tun.fi/MX.53137</t>
  </si>
  <si>
    <t>http://tun.fi/MX.212414</t>
  </si>
  <si>
    <t>http://tun.fi/MX.212545</t>
  </si>
  <si>
    <t>http://tun.fi/MX.52826</t>
  </si>
  <si>
    <t>http://tun.fi/MX.52690</t>
  </si>
  <si>
    <t>http://tun.fi/MX.52698</t>
  </si>
  <si>
    <t>http://tun.fi/MX.52736</t>
  </si>
  <si>
    <t>http://tun.fi/MX.52651</t>
  </si>
  <si>
    <t>http://tun.fi/MX.52753</t>
  </si>
  <si>
    <t>http://tun.fi/MX.52691</t>
  </si>
  <si>
    <t>http://tun.fi/MX.52756</t>
  </si>
  <si>
    <t>http://tun.fi/MX.52737</t>
  </si>
  <si>
    <t>http://tun.fi/MX.52695</t>
  </si>
  <si>
    <t>http://tun.fi/MX.52674</t>
  </si>
  <si>
    <t>http://tun.fi/MX.52692</t>
  </si>
  <si>
    <t>http://tun.fi/MX.212616</t>
  </si>
  <si>
    <t>http://tun.fi/MX.52758</t>
  </si>
  <si>
    <t>http://tun.fi/MX.212398</t>
  </si>
  <si>
    <t>http://tun.fi/MX.52803</t>
  </si>
  <si>
    <t>http://tun.fi/MX.52784</t>
  </si>
  <si>
    <t>http://tun.fi/MX.52710</t>
  </si>
  <si>
    <t>http://tun.fi/MX.52672</t>
  </si>
  <si>
    <t>http://tun.fi/MX.212396</t>
  </si>
  <si>
    <t>http://tun.fi/MX.52717</t>
  </si>
  <si>
    <t>http://tun.fi/MX.52805</t>
  </si>
  <si>
    <t>http://tun.fi/MX.52814</t>
  </si>
  <si>
    <t>http://tun.fi/MX.38869</t>
  </si>
  <si>
    <t>http://tun.fi/MX.38797</t>
  </si>
  <si>
    <t>http://tun.fi/MX.38799</t>
  </si>
  <si>
    <t>http://tun.fi/MX.38622</t>
  </si>
  <si>
    <t>http://tun.fi/MX.38620</t>
  </si>
  <si>
    <t>http://tun.fi/MX.39275</t>
  </si>
  <si>
    <t>http://tun.fi/MX.38804</t>
  </si>
  <si>
    <t>http://tun.fi/MX.72321</t>
  </si>
  <si>
    <t>http://tun.fi/MX.73235</t>
  </si>
  <si>
    <t>http://tun.fi/MX.73001</t>
  </si>
  <si>
    <t>http://tun.fi/MX.72510</t>
  </si>
  <si>
    <t>http://tun.fi/MX.205511</t>
  </si>
  <si>
    <t>http://tun.fi/MX.237706</t>
  </si>
  <si>
    <t>http://tun.fi/MX.205395</t>
  </si>
  <si>
    <t>http://tun.fi/MX.71950</t>
  </si>
  <si>
    <t>http://tun.fi/MX.72633</t>
  </si>
  <si>
    <t>http://tun.fi/MX.72693</t>
  </si>
  <si>
    <t>http://tun.fi/MX.72276</t>
  </si>
  <si>
    <t>http://tun.fi/MX.205598</t>
  </si>
  <si>
    <t>http://tun.fi/MX.205515</t>
  </si>
  <si>
    <t>http://tun.fi/MX.72309</t>
  </si>
  <si>
    <t>http://tun.fi/MX.73462</t>
  </si>
  <si>
    <t>http://tun.fi/MX.205985</t>
  </si>
  <si>
    <t>http://tun.fi/MX.39826</t>
  </si>
  <si>
    <t>http://tun.fi/MX.38598</t>
  </si>
  <si>
    <t>http://tun.fi/MX.39727</t>
  </si>
  <si>
    <t>http://tun.fi/MX.38802</t>
  </si>
  <si>
    <t>http://tun.fi/MX.39088</t>
  </si>
  <si>
    <t>http://tun.fi/MX.38795</t>
  </si>
  <si>
    <t>http://tun.fi/MX.38768</t>
  </si>
  <si>
    <t>http://tun.fi/MX.37721</t>
  </si>
  <si>
    <t>http://tun.fi/MX.39052</t>
  </si>
  <si>
    <t>http://tun.fi/MX.39812</t>
  </si>
  <si>
    <t>http://tun.fi/MX.38611</t>
  </si>
  <si>
    <t>http://tun.fi/MX.38605</t>
  </si>
  <si>
    <t>http://tun.fi/MX.39038</t>
  </si>
  <si>
    <t>http://tun.fi/MX.39201</t>
  </si>
  <si>
    <t>http://tun.fi/MX.39338</t>
  </si>
  <si>
    <t>http://tun.fi/MX.39270</t>
  </si>
  <si>
    <t>http://tun.fi/MX.39347</t>
  </si>
  <si>
    <t>http://tun.fi/MX.38715</t>
  </si>
  <si>
    <t>http://tun.fi/MX.38016</t>
  </si>
  <si>
    <t>http://tun.fi/MX.38774</t>
  </si>
  <si>
    <t>http://tun.fi/MX.39336</t>
  </si>
  <si>
    <t>http://tun.fi/MX.37781</t>
  </si>
  <si>
    <t>http://tun.fi/MX.38813</t>
  </si>
  <si>
    <t>http://tun.fi/MX.37793</t>
  </si>
  <si>
    <t>http://tun.fi/MX.37734</t>
  </si>
  <si>
    <t>http://tun.fi/MX.37732</t>
  </si>
  <si>
    <t>http://tun.fi/MX.37787</t>
  </si>
  <si>
    <t>http://tun.fi/MX.37790</t>
  </si>
  <si>
    <t>http://tun.fi/MX.40301</t>
  </si>
  <si>
    <t>http://tun.fi/MX.40171</t>
  </si>
  <si>
    <t>http://tun.fi/MX.40651</t>
  </si>
  <si>
    <t>http://tun.fi/MX.39867</t>
  </si>
  <si>
    <t>http://tun.fi/MX.39066</t>
  </si>
  <si>
    <t>http://tun.fi/MX.38825</t>
  </si>
  <si>
    <t>http://tun.fi/MX.39198</t>
  </si>
  <si>
    <t>http://tun.fi/MX.38305</t>
  </si>
  <si>
    <t>http://tun.fi/MX.40245</t>
  </si>
  <si>
    <t>http://tun.fi/MX.40458</t>
  </si>
  <si>
    <t>http://tun.fi/MX.37951</t>
  </si>
  <si>
    <t>http://tun.fi/MX.38596</t>
  </si>
  <si>
    <t>http://tun.fi/MX.39014</t>
  </si>
  <si>
    <t>http://tun.fi/MX.39318</t>
  </si>
  <si>
    <t>http://tun.fi/MX.38664</t>
  </si>
  <si>
    <t>http://tun.fi/MX.40293</t>
  </si>
  <si>
    <t>http://tun.fi/MX.40085</t>
  </si>
  <si>
    <t>http://tun.fi/MX.40079</t>
  </si>
  <si>
    <t>http://tun.fi/MX.40009</t>
  </si>
  <si>
    <t>http://tun.fi/MX.39612</t>
  </si>
  <si>
    <t>http://tun.fi/MX.40287</t>
  </si>
  <si>
    <t>http://tun.fi/MX.40561</t>
  </si>
  <si>
    <t>http://tun.fi/MX.38292</t>
  </si>
  <si>
    <t>http://tun.fi/MX.42521</t>
  </si>
  <si>
    <t>http://tun.fi/MX.38409</t>
  </si>
  <si>
    <t>http://tun.fi/MX.40433</t>
  </si>
  <si>
    <t>http://tun.fi/MX.37941</t>
  </si>
  <si>
    <t>http://tun.fi/MX.38330</t>
  </si>
  <si>
    <t>http://tun.fi/MX.38061</t>
  </si>
  <si>
    <t>http://tun.fi/MX.38410</t>
  </si>
  <si>
    <t>http://tun.fi/MX.38313</t>
  </si>
  <si>
    <t>http://tun.fi/MX.40363</t>
  </si>
  <si>
    <t>http://tun.fi/MX.40170</t>
  </si>
  <si>
    <t>http://tun.fi/MX.39298</t>
  </si>
  <si>
    <t>http://tun.fi/MX.40394</t>
  </si>
  <si>
    <t>http://tun.fi/MX.38861</t>
  </si>
  <si>
    <t>http://tun.fi/MX.38207</t>
  </si>
  <si>
    <t>http://tun.fi/MX.38680</t>
  </si>
  <si>
    <t>http://tun.fi/MX.38119</t>
  </si>
  <si>
    <t>http://tun.fi/MX.40478</t>
  </si>
  <si>
    <t>http://tun.fi/MX.38973</t>
  </si>
  <si>
    <t>http://tun.fi/MX.39258</t>
  </si>
  <si>
    <t>http://tun.fi/MX.40036</t>
  </si>
  <si>
    <t>http://tun.fi/MX.38320</t>
  </si>
  <si>
    <t>http://tun.fi/MX.38408</t>
  </si>
  <si>
    <t>http://tun.fi/MX.39850</t>
  </si>
  <si>
    <t>http://tun.fi/MX.40294</t>
  </si>
  <si>
    <t>http://tun.fi/MX.40374</t>
  </si>
  <si>
    <t>http://tun.fi/MX.40482</t>
  </si>
  <si>
    <t>http://tun.fi/MX.40507</t>
  </si>
  <si>
    <t>http://tun.fi/MX.4973460</t>
  </si>
  <si>
    <t>http://tun.fi/MX.37914</t>
  </si>
  <si>
    <t>http://tun.fi/MX.39345</t>
  </si>
  <si>
    <t>http://tun.fi/MX.39203</t>
  </si>
  <si>
    <t>http://tun.fi/MX.40087</t>
  </si>
  <si>
    <t>http://tun.fi/MX.40279</t>
  </si>
  <si>
    <t>http://tun.fi/MX.38580</t>
  </si>
  <si>
    <t>http://tun.fi/MX.39096</t>
  </si>
  <si>
    <t>http://tun.fi/MX.39161</t>
  </si>
  <si>
    <t>http://tun.fi/MX.39106</t>
  </si>
  <si>
    <t>http://tun.fi/MX.40508</t>
  </si>
  <si>
    <t>http://tun.fi/MX.40003</t>
  </si>
  <si>
    <t>http://tun.fi/MX.39953</t>
  </si>
  <si>
    <t>http://tun.fi/MX.39526</t>
  </si>
  <si>
    <t>http://tun.fi/MX.38300</t>
  </si>
  <si>
    <t>http://tun.fi/MX.39280</t>
  </si>
  <si>
    <t>http://tun.fi/MX.40057</t>
  </si>
  <si>
    <t>http://tun.fi/MX.39400</t>
  </si>
  <si>
    <t>http://tun.fi/MX.43794</t>
  </si>
  <si>
    <t>http://tun.fi/MX.43871</t>
  </si>
  <si>
    <t>http://tun.fi/MX.43722</t>
  </si>
  <si>
    <t>http://tun.fi/MX.44277</t>
  </si>
  <si>
    <t>http://tun.fi/MX.43739</t>
  </si>
  <si>
    <t>http://tun.fi/MX.43602</t>
  </si>
  <si>
    <t>http://tun.fi/MX.44020</t>
  </si>
  <si>
    <t>http://tun.fi/MX.43641</t>
  </si>
  <si>
    <t>http://tun.fi/MX.44203</t>
  </si>
  <si>
    <t>http://tun.fi/MX.44267</t>
  </si>
  <si>
    <t>http://tun.fi/MX.43558</t>
  </si>
  <si>
    <t>http://tun.fi/MX.43971</t>
  </si>
  <si>
    <t>http://tun.fi/MX.43508</t>
  </si>
  <si>
    <t>http://tun.fi/MX.44314</t>
  </si>
  <si>
    <t>http://tun.fi/MX.43478</t>
  </si>
  <si>
    <t>http://tun.fi/MX.43643</t>
  </si>
  <si>
    <t>http://tun.fi/MX.43550</t>
  </si>
  <si>
    <t>http://tun.fi/MX.44052</t>
  </si>
  <si>
    <t>http://tun.fi/MX.44073</t>
  </si>
  <si>
    <t>http://tun.fi/MX.43892</t>
  </si>
  <si>
    <t>http://tun.fi/MX.44384</t>
  </si>
  <si>
    <t>http://tun.fi/MX.44029</t>
  </si>
  <si>
    <t>http://tun.fi/MX.44098</t>
  </si>
  <si>
    <t>http://tun.fi/MX.44202</t>
  </si>
  <si>
    <t>http://tun.fi/MX.43873</t>
  </si>
  <si>
    <t>http://tun.fi/MX.44176</t>
  </si>
  <si>
    <t>http://tun.fi/MX.43644</t>
  </si>
  <si>
    <t>http://tun.fi/MX.43651</t>
  </si>
  <si>
    <t>http://tun.fi/MX.205428</t>
  </si>
  <si>
    <t>http://tun.fi/MX.205875</t>
  </si>
  <si>
    <t>http://tun.fi/MX.72521</t>
  </si>
  <si>
    <t>http://tun.fi/MX.206231</t>
  </si>
  <si>
    <t>http://tun.fi/MX.206209</t>
  </si>
  <si>
    <t>http://tun.fi/MX.205732</t>
  </si>
  <si>
    <t>http://tun.fi/MX.205430</t>
  </si>
  <si>
    <t>http://tun.fi/MX.206021</t>
  </si>
  <si>
    <t>http://tun.fi/MX.205742</t>
  </si>
  <si>
    <t>http://tun.fi/MX.238557</t>
  </si>
  <si>
    <t>http://tun.fi/MX.72201</t>
  </si>
  <si>
    <t>http://tun.fi/MX.205411</t>
  </si>
  <si>
    <t>http://tun.fi/MX.72953</t>
  </si>
  <si>
    <t>http://tun.fi/MX.205891</t>
  </si>
  <si>
    <t>http://tun.fi/MX.72895</t>
  </si>
  <si>
    <t>http://tun.fi/MX.73088</t>
  </si>
  <si>
    <t>http://tun.fi/MX.205883</t>
  </si>
  <si>
    <t>http://tun.fi/MX.71983</t>
  </si>
  <si>
    <t>http://tun.fi/MX.238545</t>
  </si>
  <si>
    <t>http://tun.fi/MX.72798</t>
  </si>
  <si>
    <t>http://tun.fi/MX.72222</t>
  </si>
  <si>
    <t>http://tun.fi/MX.205403</t>
  </si>
  <si>
    <t>http://tun.fi/MX.205461</t>
  </si>
  <si>
    <t>http://tun.fi/MX.205541</t>
  </si>
  <si>
    <t>http://tun.fi/MX.205434</t>
  </si>
  <si>
    <t>http://tun.fi/MX.205772</t>
  </si>
  <si>
    <t>http://tun.fi/MX.73441</t>
  </si>
  <si>
    <t>http://tun.fi/MX.214541</t>
  </si>
  <si>
    <t>http://tun.fi/MX.71700</t>
  </si>
  <si>
    <t>http://tun.fi/MX.206279</t>
  </si>
  <si>
    <t>http://tun.fi/MX.206091</t>
  </si>
  <si>
    <t>http://tun.fi/MX.205889</t>
  </si>
  <si>
    <t>http://tun.fi/MX.206190</t>
  </si>
  <si>
    <t>http://tun.fi/MX.72513</t>
  </si>
  <si>
    <t>http://tun.fi/MX.72707</t>
  </si>
  <si>
    <t>http://tun.fi/MX.205972</t>
  </si>
  <si>
    <t>http://tun.fi/MX.205548</t>
  </si>
  <si>
    <t>http://tun.fi/MX.73005</t>
  </si>
  <si>
    <t>http://tun.fi/MX.71947</t>
  </si>
  <si>
    <t>http://tun.fi/MX.71760</t>
  </si>
  <si>
    <t>http://tun.fi/MX.72909</t>
  </si>
  <si>
    <t>http://tun.fi/MX.205420</t>
  </si>
  <si>
    <t>http://tun.fi/MX.72442</t>
  </si>
  <si>
    <t>http://tun.fi/MX.73200</t>
  </si>
  <si>
    <t>http://tun.fi/MX.68670</t>
  </si>
  <si>
    <t>http://tun.fi/MX.205436</t>
  </si>
  <si>
    <t>http://tun.fi/MX.237793</t>
  </si>
  <si>
    <t>http://tun.fi/MX.65385</t>
  </si>
  <si>
    <t>http://tun.fi/MX.65591</t>
  </si>
  <si>
    <t>http://tun.fi/MX.65648</t>
  </si>
  <si>
    <t>http://tun.fi/MX.65499</t>
  </si>
  <si>
    <t>http://tun.fi/MX.65503</t>
  </si>
  <si>
    <t>http://tun.fi/MX.66504</t>
  </si>
  <si>
    <t>http://tun.fi/MX.65431</t>
  </si>
  <si>
    <t>http://tun.fi/MX.66239</t>
  </si>
  <si>
    <t>http://tun.fi/MX.66127</t>
  </si>
  <si>
    <t>http://tun.fi/MX.66761</t>
  </si>
  <si>
    <t>http://tun.fi/MX.65109</t>
  </si>
  <si>
    <t>http://tun.fi/MX.66507</t>
  </si>
  <si>
    <t>http://tun.fi/MX.65643</t>
  </si>
  <si>
    <t>http://tun.fi/MX.66240</t>
  </si>
  <si>
    <t>http://tun.fi/MX.65161</t>
  </si>
  <si>
    <t>http://tun.fi/MX.65095</t>
  </si>
  <si>
    <t>http://tun.fi/MX.65614</t>
  </si>
  <si>
    <t>http://tun.fi/MX.65504</t>
  </si>
  <si>
    <t>http://tun.fi/MX.65094</t>
  </si>
  <si>
    <t>http://tun.fi/MX.65635</t>
  </si>
  <si>
    <t>http://tun.fi/MX.66574</t>
  </si>
  <si>
    <t>http://tun.fi/MX.65578</t>
  </si>
  <si>
    <t>http://tun.fi/MX.65376</t>
  </si>
  <si>
    <t>http://tun.fi/MX.65784</t>
  </si>
  <si>
    <t>http://tun.fi/MX.65670</t>
  </si>
  <si>
    <t>http://tun.fi/MX.65407</t>
  </si>
  <si>
    <t>http://tun.fi/MX.65410</t>
  </si>
  <si>
    <t>http://tun.fi/MX.65077</t>
  </si>
  <si>
    <t>http://tun.fi/MX.65502</t>
  </si>
  <si>
    <t>http://tun.fi/MX.66322</t>
  </si>
  <si>
    <t>http://tun.fi/MX.65388</t>
  </si>
  <si>
    <t>http://tun.fi/MX.213295</t>
  </si>
  <si>
    <t>http://tun.fi/MX.292262</t>
  </si>
  <si>
    <t>http://tun.fi/MX.205566</t>
  </si>
  <si>
    <t>http://tun.fi/MX.71824</t>
  </si>
  <si>
    <t>http://tun.fi/MX.73198</t>
  </si>
  <si>
    <t>http://tun.fi/MX.71823</t>
  </si>
  <si>
    <t>http://tun.fi/MX.205825</t>
  </si>
  <si>
    <t>http://tun.fi/MX.205731</t>
  </si>
  <si>
    <t>http://tun.fi/MX.73257</t>
  </si>
  <si>
    <t>http://tun.fi/MX.206295</t>
  </si>
  <si>
    <t>http://tun.fi/MX.205782</t>
  </si>
  <si>
    <t>http://tun.fi/MX.72733</t>
  </si>
  <si>
    <t>http://tun.fi/MX.72708</t>
  </si>
  <si>
    <t>http://tun.fi/MX.237874</t>
  </si>
  <si>
    <t>http://tun.fi/MX.72375</t>
  </si>
  <si>
    <t>http://tun.fi/MX.205933</t>
  </si>
  <si>
    <t>http://tun.fi/MX.205950</t>
  </si>
  <si>
    <t>http://tun.fi/MX.72396</t>
  </si>
  <si>
    <t>http://tun.fi/MX.237404</t>
  </si>
  <si>
    <t>http://tun.fi/MX.206166</t>
  </si>
  <si>
    <t>http://tun.fi/MX.238057</t>
  </si>
  <si>
    <t>http://tun.fi/MX.237060</t>
  </si>
  <si>
    <t>http://tun.fi/MX.71677</t>
  </si>
  <si>
    <t>http://tun.fi/MX.73139</t>
  </si>
  <si>
    <t>http://tun.fi/MX.73206</t>
  </si>
  <si>
    <t>http://tun.fi/MX.72564</t>
  </si>
  <si>
    <t>http://tun.fi/MX.205424</t>
  </si>
  <si>
    <t>http://tun.fi/MX.73500</t>
  </si>
  <si>
    <t>http://tun.fi/MX.238748</t>
  </si>
  <si>
    <t>http://tun.fi/MX.205437</t>
  </si>
  <si>
    <t>http://tun.fi/MX.72364</t>
  </si>
  <si>
    <t>http://tun.fi/MX.71833</t>
  </si>
  <si>
    <t>http://tun.fi/MX.205821</t>
  </si>
  <si>
    <t>http://tun.fi/MX.205777</t>
  </si>
  <si>
    <t>http://tun.fi/MX.235513</t>
  </si>
  <si>
    <t>http://tun.fi/MX.71908</t>
  </si>
  <si>
    <t>http://tun.fi/MX.205404</t>
  </si>
  <si>
    <t>http://tun.fi/MX.72799</t>
  </si>
  <si>
    <t>http://tun.fi/MX.206147</t>
  </si>
  <si>
    <t>http://tun.fi/MX.73433</t>
  </si>
  <si>
    <t>http://tun.fi/MX.4986001</t>
  </si>
  <si>
    <t>http://tun.fi/MX.72082</t>
  </si>
  <si>
    <t>http://tun.fi/MX.73239</t>
  </si>
  <si>
    <t>http://tun.fi/MX.235984</t>
  </si>
  <si>
    <t>http://tun.fi/MX.237058</t>
  </si>
  <si>
    <t>http://tun.fi/MX.206093</t>
  </si>
  <si>
    <t>http://tun.fi/MX.71992</t>
  </si>
  <si>
    <t>http://tun.fi/MX.237460</t>
  </si>
  <si>
    <t>http://tun.fi/MX.206056</t>
  </si>
  <si>
    <t>http://tun.fi/MX.72780</t>
  </si>
  <si>
    <t>http://tun.fi/MX.71800</t>
  </si>
  <si>
    <t>http://tun.fi/MX.72897</t>
  </si>
  <si>
    <t>http://tun.fi/MX.237871</t>
  </si>
  <si>
    <t>http://tun.fi/MX.72971</t>
  </si>
  <si>
    <t>http://tun.fi/MX.234803</t>
  </si>
  <si>
    <t>http://tun.fi/MX.73432</t>
  </si>
  <si>
    <t>http://tun.fi/MX.234806</t>
  </si>
  <si>
    <t>http://tun.fi/MX.238584</t>
  </si>
  <si>
    <t>http://tun.fi/MX.205645</t>
  </si>
  <si>
    <t>http://tun.fi/MX.206168</t>
  </si>
  <si>
    <t>http://tun.fi/MX.237057</t>
  </si>
  <si>
    <t>http://tun.fi/MX.72803</t>
  </si>
  <si>
    <t>http://tun.fi/MX.206186</t>
  </si>
  <si>
    <t>http://tun.fi/MX.206057</t>
  </si>
  <si>
    <t>http://tun.fi/MX.72258</t>
  </si>
  <si>
    <t>http://tun.fi/MX.206122</t>
  </si>
  <si>
    <t>http://tun.fi/MX.205483</t>
  </si>
  <si>
    <t>http://tun.fi/MX.235497</t>
  </si>
  <si>
    <t>http://tun.fi/MX.237183</t>
  </si>
  <si>
    <t>http://tun.fi/MX.73501</t>
  </si>
  <si>
    <t>http://tun.fi/MX.237866</t>
  </si>
  <si>
    <t>http://tun.fi/MX.4999416</t>
  </si>
  <si>
    <t>http://tun.fi/MX.73081</t>
  </si>
  <si>
    <t>http://tun.fi/MX.73373</t>
  </si>
  <si>
    <t>http://tun.fi/MX.205980</t>
  </si>
  <si>
    <t>http://tun.fi/MX.205568</t>
  </si>
  <si>
    <t>http://tun.fi/MX.235510</t>
  </si>
  <si>
    <t>http://tun.fi/MX.73132</t>
  </si>
  <si>
    <t>http://tun.fi/MX.237185</t>
  </si>
  <si>
    <t>http://tun.fi/MX.235512</t>
  </si>
  <si>
    <t>http://tun.fi/MX.237494</t>
  </si>
  <si>
    <t>http://tun.fi/MX.72786</t>
  </si>
  <si>
    <t>http://tun.fi/MX.72650</t>
  </si>
  <si>
    <t>http://tun.fi/MX.71987</t>
  </si>
  <si>
    <t>http://tun.fi/MX.238517</t>
  </si>
  <si>
    <t>http://tun.fi/MX.205959</t>
  </si>
  <si>
    <t>http://tun.fi/MX.73453</t>
  </si>
  <si>
    <t>http://tun.fi/MX.72036</t>
  </si>
  <si>
    <t>http://tun.fi/MX.71688</t>
  </si>
  <si>
    <t>http://tun.fi/MX.205521</t>
  </si>
  <si>
    <t>http://tun.fi/MX.237877</t>
  </si>
  <si>
    <t>http://tun.fi/MX.237262</t>
  </si>
  <si>
    <t>http://tun.fi/MX.72028</t>
  </si>
  <si>
    <t>http://tun.fi/MX.236376</t>
  </si>
  <si>
    <t>http://tun.fi/MX.71690</t>
  </si>
  <si>
    <t>http://tun.fi/MX.205822</t>
  </si>
  <si>
    <t>http://tun.fi/MX.72762</t>
  </si>
  <si>
    <t>http://tun.fi/MX.236531</t>
  </si>
  <si>
    <t>http://tun.fi/MX.205596</t>
  </si>
  <si>
    <t>http://tun.fi/MX.205582</t>
  </si>
  <si>
    <t>http://tun.fi/MX.205900</t>
  </si>
  <si>
    <t>http://tun.fi/MX.71997</t>
  </si>
  <si>
    <t>http://tun.fi/MX.71762</t>
  </si>
  <si>
    <t>http://tun.fi/MX.72297</t>
  </si>
  <si>
    <t>http://tun.fi/MX.72246</t>
  </si>
  <si>
    <t>http://tun.fi/MX.237996</t>
  </si>
  <si>
    <t>http://tun.fi/MX.72805</t>
  </si>
  <si>
    <t>http://tun.fi/MX.73448</t>
  </si>
  <si>
    <t>http://tun.fi/MX.237467</t>
  </si>
  <si>
    <t>http://tun.fi/MX.205438</t>
  </si>
  <si>
    <t>http://tun.fi/MX.72619</t>
  </si>
  <si>
    <t>http://tun.fi/MX.206296</t>
  </si>
  <si>
    <t>http://tun.fi/MX.71681</t>
  </si>
  <si>
    <t>http://tun.fi/MX.73172</t>
  </si>
  <si>
    <t>http://tun.fi/MX.206145</t>
  </si>
  <si>
    <t>http://tun.fi/MX.73296</t>
  </si>
  <si>
    <t>http://tun.fi/MX.205830</t>
  </si>
  <si>
    <t>http://tun.fi/MX.206254</t>
  </si>
  <si>
    <t>http://tun.fi/MX.205641</t>
  </si>
  <si>
    <t>http://tun.fi/MX.71712</t>
  </si>
  <si>
    <t>http://tun.fi/MX.206070</t>
  </si>
  <si>
    <t>http://tun.fi/MX.73362</t>
  </si>
  <si>
    <t>http://tun.fi/MX.72049</t>
  </si>
  <si>
    <t>http://tun.fi/MX.73385</t>
  </si>
  <si>
    <t>http://tun.fi/MX.205775</t>
  </si>
  <si>
    <t>http://tun.fi/MX.205560</t>
  </si>
  <si>
    <t>http://tun.fi/MX.205785</t>
  </si>
  <si>
    <t>http://tun.fi/MX.4984855</t>
  </si>
  <si>
    <t>http://tun.fi/MX.40348</t>
  </si>
  <si>
    <t>http://tun.fi/MX.41357</t>
  </si>
  <si>
    <t>http://tun.fi/MX.37895</t>
  </si>
  <si>
    <t>http://tun.fi/MX.37733</t>
  </si>
  <si>
    <t>http://tun.fi/MX.39126</t>
  </si>
  <si>
    <t>http://tun.fi/MX.39149</t>
  </si>
  <si>
    <t>http://tun.fi/MX.40295</t>
  </si>
  <si>
    <t>http://tun.fi/MX.38247</t>
  </si>
  <si>
    <t>http://tun.fi/MX.40350</t>
  </si>
  <si>
    <t>http://tun.fi/MX.38433</t>
  </si>
  <si>
    <t>http://tun.fi/MX.40386</t>
  </si>
  <si>
    <t>http://tun.fi/MX.37968</t>
  </si>
  <si>
    <t>http://tun.fi/MX.37716</t>
  </si>
  <si>
    <t>http://tun.fi/MX.40126</t>
  </si>
  <si>
    <t>http://tun.fi/MX.37933</t>
  </si>
  <si>
    <t>http://tun.fi/MX.40368</t>
  </si>
  <si>
    <t>http://tun.fi/MX.39107</t>
  </si>
  <si>
    <t>http://tun.fi/MX.40338</t>
  </si>
  <si>
    <t>http://tun.fi/MX.39998</t>
  </si>
  <si>
    <t>http://tun.fi/MX.38315</t>
  </si>
  <si>
    <t>http://tun.fi/MX.40262</t>
  </si>
  <si>
    <t>http://tun.fi/MX.40641</t>
  </si>
  <si>
    <t>http://tun.fi/MX.40352</t>
  </si>
  <si>
    <t>http://tun.fi/MX.40260</t>
  </si>
  <si>
    <t>http://tun.fi/MX.37946</t>
  </si>
  <si>
    <t>http://tun.fi/MX.37979</t>
  </si>
  <si>
    <t>http://tun.fi/MX.39384</t>
  </si>
  <si>
    <t>http://tun.fi/MX.38966</t>
  </si>
  <si>
    <t>http://tun.fi/MX.38431</t>
  </si>
  <si>
    <t>http://tun.fi/MX.40015</t>
  </si>
  <si>
    <t>http://tun.fi/MX.39162</t>
  </si>
  <si>
    <t>http://tun.fi/MX.40375</t>
  </si>
  <si>
    <t>http://tun.fi/MX.40266</t>
  </si>
  <si>
    <t>http://tun.fi/MX.39050</t>
  </si>
  <si>
    <t>http://tun.fi/MX.39947</t>
  </si>
  <si>
    <t>http://tun.fi/MX.39656</t>
  </si>
  <si>
    <t>http://tun.fi/MX.40298</t>
  </si>
  <si>
    <t>http://tun.fi/MX.38334</t>
  </si>
  <si>
    <t>http://tun.fi/MX.40344</t>
  </si>
  <si>
    <t>http://tun.fi/MX.37779</t>
  </si>
  <si>
    <t>http://tun.fi/MX.37768</t>
  </si>
  <si>
    <t>http://tun.fi/MX.38100</t>
  </si>
  <si>
    <t>http://tun.fi/MX.39974</t>
  </si>
  <si>
    <t>http://tun.fi/MX.38126</t>
  </si>
  <si>
    <t>http://tun.fi/MX.38428</t>
  </si>
  <si>
    <t>http://tun.fi/MX.40372</t>
  </si>
  <si>
    <t>http://tun.fi/MX.40379</t>
  </si>
  <si>
    <t>http://tun.fi/MX.39512</t>
  </si>
  <si>
    <t>http://tun.fi/MX.37886</t>
  </si>
  <si>
    <t>http://tun.fi/MX.38812</t>
  </si>
  <si>
    <t>http://tun.fi/MX.39451</t>
  </si>
  <si>
    <t>http://tun.fi/MX.38299</t>
  </si>
  <si>
    <t>http://tun.fi/MX.38871</t>
  </si>
  <si>
    <t>http://tun.fi/MX.40335</t>
  </si>
  <si>
    <t>http://tun.fi/MX.39163</t>
  </si>
  <si>
    <t>http://tun.fi/MX.39456</t>
  </si>
  <si>
    <t>http://tun.fi/MX.39047</t>
  </si>
  <si>
    <t>http://tun.fi/MX.40052</t>
  </si>
  <si>
    <t>http://tun.fi/MX.39057</t>
  </si>
  <si>
    <t>http://tun.fi/MX.39924</t>
  </si>
  <si>
    <t>http://tun.fi/MX.37883</t>
  </si>
  <si>
    <t>http://tun.fi/MX.37949</t>
  </si>
  <si>
    <t>http://tun.fi/MX.39921</t>
  </si>
  <si>
    <t>http://tun.fi/MX.38754</t>
  </si>
  <si>
    <t>http://tun.fi/MX.39899</t>
  </si>
  <si>
    <t>http://tun.fi/MX.39502</t>
  </si>
  <si>
    <t>http://tun.fi/MX.40228</t>
  </si>
  <si>
    <t>http://tun.fi/MX.38655</t>
  </si>
  <si>
    <t>http://tun.fi/MX.38860</t>
  </si>
  <si>
    <t>http://tun.fi/MX.38993</t>
  </si>
  <si>
    <t>http://tun.fi/MX.38733</t>
  </si>
  <si>
    <t>http://tun.fi/MX.38049</t>
  </si>
  <si>
    <t>http://tun.fi/MX.39970</t>
  </si>
  <si>
    <t>http://tun.fi/MX.37715</t>
  </si>
  <si>
    <t>http://tun.fi/MX.40056</t>
  </si>
  <si>
    <t>http://tun.fi/MX.40430</t>
  </si>
  <si>
    <t>http://tun.fi/MX.37750</t>
  </si>
  <si>
    <t>http://tun.fi/MX.40225</t>
  </si>
  <si>
    <t>http://tun.fi/MX.37751</t>
  </si>
  <si>
    <t>http://tun.fi/MX.40244</t>
  </si>
  <si>
    <t>http://tun.fi/MX.40468</t>
  </si>
  <si>
    <t>http://tun.fi/MX.40512</t>
  </si>
  <si>
    <t>http://tun.fi/MX.37857</t>
  </si>
  <si>
    <t>http://tun.fi/MX.38609</t>
  </si>
  <si>
    <t>http://tun.fi/MX.39704</t>
  </si>
  <si>
    <t>http://tun.fi/MX.40022</t>
  </si>
  <si>
    <t>http://tun.fi/MX.38836</t>
  </si>
  <si>
    <t>http://tun.fi/MX.39997</t>
  </si>
  <si>
    <t>http://tun.fi/MX.38657</t>
  </si>
  <si>
    <t>http://tun.fi/MX.37916</t>
  </si>
  <si>
    <t>http://tun.fi/MX.38734</t>
  </si>
  <si>
    <t>http://tun.fi/MX.38335</t>
  </si>
  <si>
    <t>http://tun.fi/MX.38038</t>
  </si>
  <si>
    <t>http://tun.fi/MX.39091</t>
  </si>
  <si>
    <t>http://tun.fi/MX.39972</t>
  </si>
  <si>
    <t>http://tun.fi/MX.39286</t>
  </si>
  <si>
    <t>http://tun.fi/MX.40032</t>
  </si>
  <si>
    <t>http://tun.fi/MX.38314</t>
  </si>
  <si>
    <t>http://tun.fi/MX.39155</t>
  </si>
  <si>
    <t>http://tun.fi/MX.39484</t>
  </si>
  <si>
    <t>http://tun.fi/MX.38047</t>
  </si>
  <si>
    <t>http://tun.fi/MX.39847</t>
  </si>
  <si>
    <t>http://tun.fi/MX.38540</t>
  </si>
  <si>
    <t>http://tun.fi/MX.38059</t>
  </si>
  <si>
    <t>http://tun.fi/MX.40259</t>
  </si>
  <si>
    <t>http://tun.fi/MX.37737</t>
  </si>
  <si>
    <t>http://tun.fi/MX.37789</t>
  </si>
  <si>
    <t>http://tun.fi/MX.39433</t>
  </si>
  <si>
    <t>http://tun.fi/MX.38050</t>
  </si>
  <si>
    <t>http://tun.fi/MX.38826</t>
  </si>
  <si>
    <t>http://tun.fi/MX.40125</t>
  </si>
  <si>
    <t>http://tun.fi/MX.38686</t>
  </si>
  <si>
    <t>http://tun.fi/MX.39005</t>
  </si>
  <si>
    <t>http://tun.fi/MX.38321</t>
  </si>
  <si>
    <t>http://tun.fi/MX.37924</t>
  </si>
  <si>
    <t>http://tun.fi/MX.37859</t>
  </si>
  <si>
    <t>http://tun.fi/MX.40389</t>
  </si>
  <si>
    <t>http://tun.fi/MX.37761</t>
  </si>
  <si>
    <t>http://tun.fi/MX.37706</t>
  </si>
  <si>
    <t>http://tun.fi/MX.39037</t>
  </si>
  <si>
    <t>http://tun.fi/MX.38036</t>
  </si>
  <si>
    <t>http://tun.fi/MX.39092</t>
  </si>
  <si>
    <t>http://tun.fi/MX.40554</t>
  </si>
  <si>
    <t>http://tun.fi/MX.38302</t>
  </si>
  <si>
    <t>http://tun.fi/MX.39426</t>
  </si>
  <si>
    <t>http://tun.fi/MX.39508</t>
  </si>
  <si>
    <t>http://tun.fi/MX.38723</t>
  </si>
  <si>
    <t>http://tun.fi/MX.38107</t>
  </si>
  <si>
    <t>http://tun.fi/MX.38979</t>
  </si>
  <si>
    <t>http://tun.fi/MX.40506</t>
  </si>
  <si>
    <t>http://tun.fi/MX.38726</t>
  </si>
  <si>
    <t>http://tun.fi/MX.37745</t>
  </si>
  <si>
    <t>http://tun.fi/MX.40501</t>
  </si>
  <si>
    <t>http://tun.fi/MX.39755</t>
  </si>
  <si>
    <t>http://tun.fi/MX.39907</t>
  </si>
  <si>
    <t>http://tun.fi/MX.39996</t>
  </si>
  <si>
    <t>http://tun.fi/MX.38084</t>
  </si>
  <si>
    <t>http://tun.fi/MX.39139</t>
  </si>
  <si>
    <t>http://tun.fi/MX.37930</t>
  </si>
  <si>
    <t>http://tun.fi/MX.39611</t>
  </si>
  <si>
    <t>http://tun.fi/MX.38934</t>
  </si>
  <si>
    <t>http://tun.fi/MX.40473</t>
  </si>
  <si>
    <t>http://tun.fi/MX.38718</t>
  </si>
  <si>
    <t>http://tun.fi/MX.39144</t>
  </si>
  <si>
    <t>http://tun.fi/MX.39462</t>
  </si>
  <si>
    <t>http://tun.fi/MX.38239</t>
  </si>
  <si>
    <t>http://tun.fi/MX.40040</t>
  </si>
  <si>
    <t>http://tun.fi/MX.39705</t>
  </si>
  <si>
    <t>http://tun.fi/MX.38783</t>
  </si>
  <si>
    <t>http://tun.fi/MX.38108</t>
  </si>
  <si>
    <t>http://tun.fi/MX.40309</t>
  </si>
  <si>
    <t>http://tun.fi/MX.40411</t>
  </si>
  <si>
    <t>http://tun.fi/MX.39110</t>
  </si>
  <si>
    <t>http://tun.fi/MX.37912</t>
  </si>
  <si>
    <t>http://tun.fi/MX.37729</t>
  </si>
  <si>
    <t>http://tun.fi/MX.40185</t>
  </si>
  <si>
    <t>http://tun.fi/MX.39851</t>
  </si>
  <si>
    <t>http://tun.fi/MX.39944</t>
  </si>
  <si>
    <t>http://tun.fi/MX.40619</t>
  </si>
  <si>
    <t>http://tun.fi/MX.38149</t>
  </si>
  <si>
    <t>http://tun.fi/MX.37860</t>
  </si>
  <si>
    <t>http://tun.fi/MX.40068</t>
  </si>
  <si>
    <t>http://tun.fi/MX.39725</t>
  </si>
  <si>
    <t>http://tun.fi/MX.38729</t>
  </si>
  <si>
    <t>http://tun.fi/MX.40062</t>
  </si>
  <si>
    <t>http://tun.fi/MX.38341</t>
  </si>
  <si>
    <t>http://tun.fi/MX.38415</t>
  </si>
  <si>
    <t>http://tun.fi/MX.39042</t>
  </si>
  <si>
    <t>http://tun.fi/MX.39772</t>
  </si>
  <si>
    <t>http://tun.fi/MX.39003</t>
  </si>
  <si>
    <t>http://tun.fi/MX.39518</t>
  </si>
  <si>
    <t>http://tun.fi/MX.40214</t>
  </si>
  <si>
    <t>http://tun.fi/MX.38612</t>
  </si>
  <si>
    <t>http://tun.fi/MX.40226</t>
  </si>
  <si>
    <t>http://tun.fi/MX.39166</t>
  </si>
  <si>
    <t>http://tun.fi/MX.40263</t>
  </si>
  <si>
    <t>http://tun.fi/MX.40282</t>
  </si>
  <si>
    <t>http://tun.fi/MX.40291</t>
  </si>
  <si>
    <t>http://tun.fi/MX.39331</t>
  </si>
  <si>
    <t>http://tun.fi/MX.38794</t>
  </si>
  <si>
    <t>http://tun.fi/MX.39687</t>
  </si>
  <si>
    <t>http://tun.fi/MX.39941</t>
  </si>
  <si>
    <t>http://tun.fi/MX.40042</t>
  </si>
  <si>
    <t>http://tun.fi/MX.40304</t>
  </si>
  <si>
    <t>http://tun.fi/MX.40373</t>
  </si>
  <si>
    <t>http://tun.fi/MX.38865</t>
  </si>
  <si>
    <t>http://tun.fi/MX.39670</t>
  </si>
  <si>
    <t>http://tun.fi/MX.38019</t>
  </si>
  <si>
    <t>http://tun.fi/MX.40089</t>
  </si>
  <si>
    <t>http://tun.fi/MX.40233</t>
  </si>
  <si>
    <t>http://tun.fi/MX.38080</t>
  </si>
  <si>
    <t>http://tun.fi/MX.39516</t>
  </si>
  <si>
    <t>http://tun.fi/MX.38008</t>
  </si>
  <si>
    <t>http://tun.fi/MX.39352</t>
  </si>
  <si>
    <t>http://tun.fi/MX.37784</t>
  </si>
  <si>
    <t>http://tun.fi/MX.39113</t>
  </si>
  <si>
    <t>http://tun.fi/MX.38067</t>
  </si>
  <si>
    <t>http://tun.fi/MX.39315</t>
  </si>
  <si>
    <t>http://tun.fi/MX.37777</t>
  </si>
  <si>
    <t>http://tun.fi/MX.38959</t>
  </si>
  <si>
    <t>http://tun.fi/MX.37698</t>
  </si>
  <si>
    <t>http://tun.fi/MX.40476</t>
  </si>
  <si>
    <t>http://tun.fi/MX.39603</t>
  </si>
  <si>
    <t>http://tun.fi/MX.37942</t>
  </si>
  <si>
    <t>http://tun.fi/MX.39285</t>
  </si>
  <si>
    <t>http://tun.fi/MX.38931</t>
  </si>
  <si>
    <t>http://tun.fi/MX.39629</t>
  </si>
  <si>
    <t>http://tun.fi/MX.39627</t>
  </si>
  <si>
    <t>http://tun.fi/MX.40296</t>
  </si>
  <si>
    <t>http://tun.fi/MX.39577</t>
  </si>
  <si>
    <t>http://tun.fi/MX.40354</t>
  </si>
  <si>
    <t>http://tun.fi/MX.40351</t>
  </si>
  <si>
    <t>http://tun.fi/MX.38616</t>
  </si>
  <si>
    <t>http://tun.fi/MX.40049</t>
  </si>
  <si>
    <t>http://tun.fi/MX.40281</t>
  </si>
  <si>
    <t>http://tun.fi/MX.37879</t>
  </si>
  <si>
    <t>http://tun.fi/MX.39685</t>
  </si>
  <si>
    <t>http://tun.fi/MX.40340</t>
  </si>
  <si>
    <t>http://tun.fi/MX.40376</t>
  </si>
  <si>
    <t>http://tun.fi/MX.38082</t>
  </si>
  <si>
    <t>http://tun.fi/MX.40388</t>
  </si>
  <si>
    <t>http://tun.fi/MX.37788</t>
  </si>
  <si>
    <t>http://tun.fi/MX.40332</t>
  </si>
  <si>
    <t>http://tun.fi/MX.38547</t>
  </si>
  <si>
    <t>http://tun.fi/MX.40381</t>
  </si>
  <si>
    <t>http://tun.fi/MX.39355</t>
  </si>
  <si>
    <t>http://tun.fi/MX.37769</t>
  </si>
  <si>
    <t>http://tun.fi/MX.39719</t>
  </si>
  <si>
    <t>http://tun.fi/MX.39104</t>
  </si>
  <si>
    <t>http://tun.fi/MX.39236</t>
  </si>
  <si>
    <t>http://tun.fi/MX.237186</t>
  </si>
  <si>
    <t>http://tun.fi/MX.72812</t>
  </si>
  <si>
    <t>http://tun.fi/MX.237600</t>
  </si>
  <si>
    <t>http://tun.fi/MX.237182</t>
  </si>
  <si>
    <t>http://tun.fi/MX.72776</t>
  </si>
  <si>
    <t>http://tun.fi/MX.72048</t>
  </si>
  <si>
    <t>http://tun.fi/MX.237769</t>
  </si>
  <si>
    <t>http://tun.fi/MX.73106</t>
  </si>
  <si>
    <t>http://tun.fi/MX.73083</t>
  </si>
  <si>
    <t>http://tun.fi/MX.205567</t>
  </si>
  <si>
    <t>http://tun.fi/MX.72756</t>
  </si>
  <si>
    <t>http://tun.fi/MX.71957</t>
  </si>
  <si>
    <t>http://tun.fi/MX.206183</t>
  </si>
  <si>
    <t>http://tun.fi/MX.237705</t>
  </si>
  <si>
    <t>http://tun.fi/MX.72938</t>
  </si>
  <si>
    <t>http://tun.fi/MX.72921</t>
  </si>
  <si>
    <t>http://tun.fi/MX.72037</t>
  </si>
  <si>
    <t>http://tun.fi/MX.71876</t>
  </si>
  <si>
    <t>http://tun.fi/MX.73028</t>
  </si>
  <si>
    <t>http://tun.fi/MX.73188</t>
  </si>
  <si>
    <t>http://tun.fi/MX.73154</t>
  </si>
  <si>
    <t>http://tun.fi/MX.237064</t>
  </si>
  <si>
    <t>http://tun.fi/MX.72263</t>
  </si>
  <si>
    <t>http://tun.fi/MX.205412</t>
  </si>
  <si>
    <t>http://tun.fi/MX.72544</t>
  </si>
  <si>
    <t>http://tun.fi/MX.235498</t>
  </si>
  <si>
    <t>http://tun.fi/MX.73388</t>
  </si>
  <si>
    <t>http://tun.fi/MX.238695</t>
  </si>
  <si>
    <t>http://tun.fi/MX.72451</t>
  </si>
  <si>
    <t>http://tun.fi/MX.205629</t>
  </si>
  <si>
    <t>http://tun.fi/MX.72426</t>
  </si>
  <si>
    <t>http://tun.fi/MX.238516</t>
  </si>
  <si>
    <t>http://tun.fi/MX.72567</t>
  </si>
  <si>
    <t>http://tun.fi/MX.72684</t>
  </si>
  <si>
    <t>http://tun.fi/MX.71861</t>
  </si>
  <si>
    <t>http://tun.fi/MX.205983</t>
  </si>
  <si>
    <t>http://tun.fi/MX.72484</t>
  </si>
  <si>
    <t>http://tun.fi/MX.73412</t>
  </si>
  <si>
    <t>http://tun.fi/MX.37702</t>
  </si>
  <si>
    <t>http://tun.fi/MX.37773</t>
  </si>
  <si>
    <t>http://tun.fi/MX.37772</t>
  </si>
  <si>
    <t>http://tun.fi/MX.42263</t>
  </si>
  <si>
    <t>http://tun.fi/MX.37799</t>
  </si>
  <si>
    <t>http://tun.fi/MX.37731</t>
  </si>
  <si>
    <t>http://tun.fi/MX.37730</t>
  </si>
  <si>
    <t>http://tun.fi/MX.37756</t>
  </si>
  <si>
    <t>http://tun.fi/MX.37786</t>
  </si>
  <si>
    <t>http://tun.fi/MX.37728</t>
  </si>
  <si>
    <t>http://tun.fi/MX.37947</t>
  </si>
  <si>
    <t>http://tun.fi/MX.39140</t>
  </si>
  <si>
    <t>http://tun.fi/MX.38432</t>
  </si>
  <si>
    <t>http://tun.fi/MX.38150</t>
  </si>
  <si>
    <t>http://tun.fi/MX.40618</t>
  </si>
  <si>
    <t>http://tun.fi/MX.38430</t>
  </si>
  <si>
    <t>http://tun.fi/MX.38223</t>
  </si>
  <si>
    <t>http://tun.fi/MX.40739</t>
  </si>
  <si>
    <t>http://tun.fi/MX.38085</t>
  </si>
  <si>
    <t>http://tun.fi/MX.38427</t>
  </si>
  <si>
    <t>http://tun.fi/MX.38194</t>
  </si>
  <si>
    <t>http://tun.fi/MX.39046</t>
  </si>
  <si>
    <t>http://tun.fi/MX.38994</t>
  </si>
  <si>
    <t>http://tun.fi/MX.40382</t>
  </si>
  <si>
    <t>http://tun.fi/MX.39078</t>
  </si>
  <si>
    <t>http://tun.fi/MX.38117</t>
  </si>
  <si>
    <t>http://tun.fi/MX.38849</t>
  </si>
  <si>
    <t>http://tun.fi/MX.38737</t>
  </si>
  <si>
    <t>http://tun.fi/MX.39414</t>
  </si>
  <si>
    <t>http://tun.fi/MX.40064</t>
  </si>
  <si>
    <t>http://tun.fi/MX.37758</t>
  </si>
  <si>
    <t>http://tun.fi/MX.38289</t>
  </si>
  <si>
    <t>http://tun.fi/MX.38035</t>
  </si>
  <si>
    <t>http://tun.fi/MX.38429</t>
  </si>
  <si>
    <t>http://tun.fi/MX.38042</t>
  </si>
  <si>
    <t>http://tun.fi/MX.38902</t>
  </si>
  <si>
    <t>http://tun.fi/MX.39606</t>
  </si>
  <si>
    <t>http://tun.fi/MX.39637</t>
  </si>
  <si>
    <t>http://tun.fi/MX.37882</t>
  </si>
  <si>
    <t>http://tun.fi/MX.40497</t>
  </si>
  <si>
    <t>http://tun.fi/MX.39094</t>
  </si>
  <si>
    <t>http://tun.fi/MX.40620</t>
  </si>
  <si>
    <t>http://tun.fi/MX.38147</t>
  </si>
  <si>
    <t>http://tun.fi/MX.39706</t>
  </si>
  <si>
    <t>http://tun.fi/MX.40591</t>
  </si>
  <si>
    <t>http://tun.fi/MX.39321</t>
  </si>
  <si>
    <t>http://tun.fi/MX.40357</t>
  </si>
  <si>
    <t>http://tun.fi/MX.38656</t>
  </si>
  <si>
    <t>http://tun.fi/MX.38534</t>
  </si>
  <si>
    <t>http://tun.fi/MX.40140</t>
  </si>
  <si>
    <t>http://tun.fi/MX.38643</t>
  </si>
  <si>
    <t>http://tun.fi/MX.38724</t>
  </si>
  <si>
    <t>http://tun.fi/MX.39440</t>
  </si>
  <si>
    <t>http://tun.fi/MX.42994</t>
  </si>
  <si>
    <t>http://tun.fi/MX.38137</t>
  </si>
  <si>
    <t>http://tun.fi/MX.39995</t>
  </si>
  <si>
    <t>http://tun.fi/MX.38276</t>
  </si>
  <si>
    <t>http://tun.fi/MX.38435</t>
  </si>
  <si>
    <t>http://tun.fi/MX.38140</t>
  </si>
  <si>
    <t>http://tun.fi/MX.38095</t>
  </si>
  <si>
    <t>http://tun.fi/MX.40365</t>
  </si>
  <si>
    <t>http://tun.fi/MX.37976</t>
  </si>
  <si>
    <t>http://tun.fi/MX.38039</t>
  </si>
  <si>
    <t>http://tun.fi/MX.40486</t>
  </si>
  <si>
    <t>http://tun.fi/MX.40066</t>
  </si>
  <si>
    <t>http://tun.fi/MX.39876</t>
  </si>
  <si>
    <t>http://tun.fi/MX.42328</t>
  </si>
  <si>
    <t>http://tun.fi/MX.41435</t>
  </si>
  <si>
    <t>http://tun.fi/MX.38722</t>
  </si>
  <si>
    <t>http://tun.fi/MX.40315</t>
  </si>
  <si>
    <t>http://tun.fi/MX.39146</t>
  </si>
  <si>
    <t>http://tun.fi/MX.40290</t>
  </si>
  <si>
    <t>http://tun.fi/MX.38864</t>
  </si>
  <si>
    <t>http://tun.fi/MX.39866</t>
  </si>
  <si>
    <t>http://tun.fi/MX.40038</t>
  </si>
  <si>
    <t>http://tun.fi/MX.38906</t>
  </si>
  <si>
    <t>http://tun.fi/MX.40077</t>
  </si>
  <si>
    <t>http://tun.fi/MX.40035</t>
  </si>
  <si>
    <t>http://tun.fi/MX.40083</t>
  </si>
  <si>
    <t>http://tun.fi/MX.39699</t>
  </si>
  <si>
    <t>http://tun.fi/MX.39644</t>
  </si>
  <si>
    <t>http://tun.fi/MX.38988</t>
  </si>
  <si>
    <t>http://tun.fi/MX.38822</t>
  </si>
  <si>
    <t>http://tun.fi/MX.39630</t>
  </si>
  <si>
    <t>http://tun.fi/MX.38525</t>
  </si>
  <si>
    <t>http://tun.fi/MX.39069</t>
  </si>
  <si>
    <t>http://tun.fi/MX.4972573</t>
  </si>
  <si>
    <t>http://tun.fi/MX.38880</t>
  </si>
  <si>
    <t>http://tun.fi/MX.39324</t>
  </si>
  <si>
    <t>http://tun.fi/MX.38329</t>
  </si>
  <si>
    <t>http://tun.fi/MX.38658</t>
  </si>
  <si>
    <t>http://tun.fi/MX.39994</t>
  </si>
  <si>
    <t>http://tun.fi/MX.40284</t>
  </si>
  <si>
    <t>http://tun.fi/MX.38918</t>
  </si>
  <si>
    <t>http://tun.fi/MX.37893</t>
  </si>
  <si>
    <t>http://tun.fi/MX.40425</t>
  </si>
  <si>
    <t>http://tun.fi/MX.38683</t>
  </si>
  <si>
    <t>http://tun.fi/MX.40031</t>
  </si>
  <si>
    <t>http://tun.fi/MX.38877</t>
  </si>
  <si>
    <t>http://tun.fi/MX.37836</t>
  </si>
  <si>
    <t>http://tun.fi/MX.38116</t>
  </si>
  <si>
    <t>http://tun.fi/MX.40130</t>
  </si>
  <si>
    <t>http://tun.fi/MX.38917</t>
  </si>
  <si>
    <t>http://tun.fi/MX.40028</t>
  </si>
  <si>
    <t>http://tun.fi/MX.40033</t>
  </si>
  <si>
    <t>http://tun.fi/MX.38827</t>
  </si>
  <si>
    <t>http://tun.fi/MX.40112</t>
  </si>
  <si>
    <t>http://tun.fi/MX.40060</t>
  </si>
  <si>
    <t>http://tun.fi/MX.40339</t>
  </si>
  <si>
    <t>http://tun.fi/MX.40495</t>
  </si>
  <si>
    <t>http://tun.fi/MX.40336</t>
  </si>
  <si>
    <t>http://tun.fi/MX.37975</t>
  </si>
  <si>
    <t>http://tun.fi/MX.40198</t>
  </si>
  <si>
    <t>http://tun.fi/MX.44347</t>
  </si>
  <si>
    <t>http://tun.fi/MX.43738</t>
  </si>
  <si>
    <t>http://tun.fi/MX.43534</t>
  </si>
  <si>
    <t>http://tun.fi/MX.44280</t>
  </si>
  <si>
    <t>http://tun.fi/MX.44236</t>
  </si>
  <si>
    <t>http://tun.fi/MX.43748</t>
  </si>
  <si>
    <t>http://tun.fi/MX.44302</t>
  </si>
  <si>
    <t>http://tun.fi/MX.44229</t>
  </si>
  <si>
    <t>http://tun.fi/MX.43878</t>
  </si>
  <si>
    <t>http://tun.fi/MX.44304</t>
  </si>
  <si>
    <t>http://tun.fi/MX.43701</t>
  </si>
  <si>
    <t>http://tun.fi/MX.43515</t>
  </si>
  <si>
    <t>http://tun.fi/MX.43760</t>
  </si>
  <si>
    <t>http://tun.fi/MX.43978</t>
  </si>
  <si>
    <t>http://tun.fi/MX.43579</t>
  </si>
  <si>
    <t>http://tun.fi/MX.44316</t>
  </si>
  <si>
    <t>http://tun.fi/MX.44325</t>
  </si>
  <si>
    <t>http://tun.fi/MX.44349</t>
  </si>
  <si>
    <t>http://tun.fi/MX.43772</t>
  </si>
  <si>
    <t>http://tun.fi/MX.44326</t>
  </si>
  <si>
    <t>http://tun.fi/MX.43610</t>
  </si>
  <si>
    <t>http://tun.fi/MX.44186</t>
  </si>
  <si>
    <t>http://tun.fi/MX.43662</t>
  </si>
  <si>
    <t>http://tun.fi/MX.44216</t>
  </si>
  <si>
    <t>http://tun.fi/MX.44306</t>
  </si>
  <si>
    <t>http://tun.fi/MX.44092</t>
  </si>
  <si>
    <t>http://tun.fi/MX.44268</t>
  </si>
  <si>
    <t>http://tun.fi/MX.213011</t>
  </si>
  <si>
    <t>http://tun.fi/MX.44207</t>
  </si>
  <si>
    <t>http://tun.fi/MX.44027</t>
  </si>
  <si>
    <t>http://tun.fi/MX.44292</t>
  </si>
  <si>
    <t>http://tun.fi/MX.43797</t>
  </si>
  <si>
    <t>http://tun.fi/MX.44343</t>
  </si>
  <si>
    <t>http://tun.fi/MX.43663</t>
  </si>
  <si>
    <t>http://tun.fi/MX.44373</t>
  </si>
  <si>
    <t>http://tun.fi/MX.43947</t>
  </si>
  <si>
    <t>http://tun.fi/MX.214521</t>
  </si>
  <si>
    <t>http://tun.fi/MX.44297</t>
  </si>
  <si>
    <t>http://tun.fi/MX.44352</t>
  </si>
  <si>
    <t>http://tun.fi/MX.43487</t>
  </si>
  <si>
    <t>http://tun.fi/MX.44194</t>
  </si>
  <si>
    <t>http://tun.fi/MX.43511</t>
  </si>
  <si>
    <t>http://tun.fi/MX.44197</t>
  </si>
  <si>
    <t>http://tun.fi/MX.44024</t>
  </si>
  <si>
    <t>http://tun.fi/MX.43715</t>
  </si>
  <si>
    <t>http://tun.fi/MX.43751</t>
  </si>
  <si>
    <t>http://tun.fi/MX.44192</t>
  </si>
  <si>
    <t>http://tun.fi/MX.44372</t>
  </si>
  <si>
    <t>http://tun.fi/MX.65662</t>
  </si>
  <si>
    <t>http://tun.fi/MX.65950</t>
  </si>
  <si>
    <t>http://tun.fi/MX.66447</t>
  </si>
  <si>
    <t>http://tun.fi/MX.65547</t>
  </si>
  <si>
    <t>http://tun.fi/MX.66635</t>
  </si>
  <si>
    <t>http://tun.fi/MX.65070</t>
  </si>
  <si>
    <t>http://tun.fi/MX.66070</t>
  </si>
  <si>
    <t>http://tun.fi/MX.66344</t>
  </si>
  <si>
    <t>http://tun.fi/MX.66505</t>
  </si>
  <si>
    <t>http://tun.fi/MX.67618</t>
  </si>
  <si>
    <t>http://tun.fi/MX.66114</t>
  </si>
  <si>
    <t>http://tun.fi/MX.66366</t>
  </si>
  <si>
    <t>http://tun.fi/MX.65403</t>
  </si>
  <si>
    <t>http://tun.fi/MX.66342</t>
  </si>
  <si>
    <t>http://tun.fi/MX.66358</t>
  </si>
  <si>
    <t>http://tun.fi/MX.65402</t>
  </si>
  <si>
    <t>http://tun.fi/MX.66373</t>
  </si>
  <si>
    <t>http://tun.fi/MX.65405</t>
  </si>
  <si>
    <t>http://tun.fi/MX.65566</t>
  </si>
  <si>
    <t>http://tun.fi/MX.65767</t>
  </si>
  <si>
    <t>http://tun.fi/MX.66294</t>
  </si>
  <si>
    <t>http://tun.fi/MX.65494</t>
  </si>
  <si>
    <t>http://tun.fi/MX.65506</t>
  </si>
  <si>
    <t>http://tun.fi/MX.66059</t>
  </si>
  <si>
    <t>http://tun.fi/MX.66361</t>
  </si>
  <si>
    <t>http://tun.fi/MX.66072</t>
  </si>
  <si>
    <t>http://tun.fi/MX.66151</t>
  </si>
  <si>
    <t>http://tun.fi/MX.65722</t>
  </si>
  <si>
    <t>http://tun.fi/MX.66354</t>
  </si>
  <si>
    <t>http://tun.fi/MX.65801</t>
  </si>
  <si>
    <t>http://tun.fi/MX.66297</t>
  </si>
  <si>
    <t>http://tun.fi/MX.66173</t>
  </si>
  <si>
    <t>http://tun.fi/MX.65492</t>
  </si>
  <si>
    <t>http://tun.fi/MX.66768</t>
  </si>
  <si>
    <t>http://tun.fi/MX.66623</t>
  </si>
  <si>
    <t>http://tun.fi/MX.65090</t>
  </si>
  <si>
    <t>http://tun.fi/MX.65680</t>
  </si>
  <si>
    <t>http://tun.fi/MX.65509</t>
  </si>
  <si>
    <t>http://tun.fi/MX.66292</t>
  </si>
  <si>
    <t>http://tun.fi/MX.66495</t>
  </si>
  <si>
    <t>http://tun.fi/MX.65374</t>
  </si>
  <si>
    <t>http://tun.fi/MX.66477</t>
  </si>
  <si>
    <t>http://tun.fi/MX.65646</t>
  </si>
  <si>
    <t>http://tun.fi/MX.66058</t>
  </si>
  <si>
    <t>http://tun.fi/MX.65617</t>
  </si>
  <si>
    <t>http://tun.fi/MX.65552</t>
  </si>
  <si>
    <t>http://tun.fi/MX.65309</t>
  </si>
  <si>
    <t>http://tun.fi/MX.65216</t>
  </si>
  <si>
    <t>http://tun.fi/MX.65226</t>
  </si>
  <si>
    <t>http://tun.fi/MX.65125</t>
  </si>
  <si>
    <t>http://tun.fi/MX.66771</t>
  </si>
  <si>
    <t>http://tun.fi/MX.66078</t>
  </si>
  <si>
    <t>http://tun.fi/MX.66112</t>
  </si>
  <si>
    <t>http://tun.fi/MX.65597</t>
  </si>
  <si>
    <t>http://tun.fi/MX.66306</t>
  </si>
  <si>
    <t>http://tun.fi/MX.65679</t>
  </si>
  <si>
    <t>http://tun.fi/MX.66301</t>
  </si>
  <si>
    <t>http://tun.fi/MX.66738</t>
  </si>
  <si>
    <t>http://tun.fi/MX.65497</t>
  </si>
  <si>
    <t>http://tun.fi/MX.66990</t>
  </si>
  <si>
    <t>http://tun.fi/MX.292265</t>
  </si>
  <si>
    <t>http://tun.fi/MX.292256</t>
  </si>
  <si>
    <t>http://tun.fi/MX.292255</t>
  </si>
  <si>
    <t>http://tun.fi/MX.292269</t>
  </si>
  <si>
    <t>http://tun.fi/MX.43898</t>
  </si>
  <si>
    <t>http://tun.fi/MX.44104</t>
  </si>
  <si>
    <t>http://tun.fi/MX.43639</t>
  </si>
  <si>
    <t>http://tun.fi/MX.200494</t>
  </si>
  <si>
    <t>http://tun.fi/MX.44188</t>
  </si>
  <si>
    <t>http://tun.fi/MX.44085</t>
  </si>
  <si>
    <t>http://tun.fi/MX.44220</t>
  </si>
  <si>
    <t>http://tun.fi/MX.43510</t>
  </si>
  <si>
    <t>http://tun.fi/MX.43588</t>
  </si>
  <si>
    <t>http://tun.fi/MX.43453</t>
  </si>
  <si>
    <t>http://tun.fi/MX.43569</t>
  </si>
  <si>
    <t>http://tun.fi/MX.44204</t>
  </si>
  <si>
    <t>http://tun.fi/MX.44387</t>
  </si>
  <si>
    <t>http://tun.fi/MX.44364</t>
  </si>
  <si>
    <t>http://tun.fi/MX.44064</t>
  </si>
  <si>
    <t>http://tun.fi/MX.200448</t>
  </si>
  <si>
    <t>http://tun.fi/MX.43718</t>
  </si>
  <si>
    <t>http://tun.fi/MX.43472</t>
  </si>
  <si>
    <t>http://tun.fi/MX.43950</t>
  </si>
  <si>
    <t>http://tun.fi/MX.44012</t>
  </si>
  <si>
    <t>http://tun.fi/MX.214674</t>
  </si>
  <si>
    <t>http://tun.fi/MX.44184</t>
  </si>
  <si>
    <t>http://tun.fi/MX.44388</t>
  </si>
  <si>
    <t>http://tun.fi/MX.44046</t>
  </si>
  <si>
    <t>http://tun.fi/MX.43790</t>
  </si>
  <si>
    <t>http://tun.fi/MX.43565</t>
  </si>
  <si>
    <t>http://tun.fi/MX.44315</t>
  </si>
  <si>
    <t>http://tun.fi/MX.44221</t>
  </si>
  <si>
    <t>http://tun.fi/MX.200464</t>
  </si>
  <si>
    <t>http://tun.fi/MX.43548</t>
  </si>
  <si>
    <t>http://tun.fi/MX.44247</t>
  </si>
  <si>
    <t>http://tun.fi/MX.44189</t>
  </si>
  <si>
    <t>http://tun.fi/MX.43729</t>
  </si>
  <si>
    <t>http://tun.fi/MX.44258</t>
  </si>
  <si>
    <t>http://tun.fi/MX.43604</t>
  </si>
  <si>
    <t>http://tun.fi/MX.43492</t>
  </si>
  <si>
    <t>http://tun.fi/MX.43754</t>
  </si>
  <si>
    <t>http://tun.fi/MX.43876</t>
  </si>
  <si>
    <t>http://tun.fi/MX.43674</t>
  </si>
  <si>
    <t>http://tun.fi/MX.44230</t>
  </si>
  <si>
    <t>http://tun.fi/MX.44209</t>
  </si>
  <si>
    <t>http://tun.fi/MX.43526</t>
  </si>
  <si>
    <t>http://tun.fi/MX.43671</t>
  </si>
  <si>
    <t>http://tun.fi/MX.43732</t>
  </si>
  <si>
    <t>http://tun.fi/MX.43755</t>
  </si>
  <si>
    <t>http://tun.fi/MX.43560</t>
  </si>
  <si>
    <t>http://tun.fi/MX.200525</t>
  </si>
  <si>
    <t>http://tun.fi/MX.43615</t>
  </si>
  <si>
    <t>http://tun.fi/MX.44099</t>
  </si>
  <si>
    <t>http://tun.fi/MX.43471</t>
  </si>
  <si>
    <t>http://tun.fi/MX.200475</t>
  </si>
  <si>
    <t>http://tun.fi/MX.43633</t>
  </si>
  <si>
    <t>http://tun.fi/MX.72785</t>
  </si>
  <si>
    <t>http://tun.fi/MX.205605</t>
  </si>
  <si>
    <t>http://tun.fi/MX.73482</t>
  </si>
  <si>
    <t>http://tun.fi/MX.205921</t>
  </si>
  <si>
    <t>http://tun.fi/MX.237065</t>
  </si>
  <si>
    <t>http://tun.fi/MX.205759</t>
  </si>
  <si>
    <t>http://tun.fi/MX.205896</t>
  </si>
  <si>
    <t>http://tun.fi/MX.238188</t>
  </si>
  <si>
    <t>http://tun.fi/MX.73017</t>
  </si>
  <si>
    <t>http://tun.fi/MX.73495</t>
  </si>
  <si>
    <t>http://tun.fi/MX.72882</t>
  </si>
  <si>
    <t>http://tun.fi/MX.72924</t>
  </si>
  <si>
    <t>http://tun.fi/MX.205757</t>
  </si>
  <si>
    <t>http://tun.fi/MX.72307</t>
  </si>
  <si>
    <t>http://tun.fi/MX.234797</t>
  </si>
  <si>
    <t>http://tun.fi/MX.72092</t>
  </si>
  <si>
    <t>http://tun.fi/MX.205938</t>
  </si>
  <si>
    <t>http://tun.fi/MX.72029</t>
  </si>
  <si>
    <t>http://tun.fi/MX.72433</t>
  </si>
  <si>
    <t>http://tun.fi/MX.205796</t>
  </si>
  <si>
    <t>http://tun.fi/MX.238006</t>
  </si>
  <si>
    <t>http://tun.fi/MX.205523</t>
  </si>
  <si>
    <t>http://tun.fi/MX.206199</t>
  </si>
  <si>
    <t>http://tun.fi/MX.205999</t>
  </si>
  <si>
    <t>http://tun.fi/MX.206179</t>
  </si>
  <si>
    <t>http://tun.fi/MX.205906</t>
  </si>
  <si>
    <t>http://tun.fi/MX.73196</t>
  </si>
  <si>
    <t>http://tun.fi/MX.71828</t>
  </si>
  <si>
    <t>http://tun.fi/MX.73303</t>
  </si>
  <si>
    <t>http://tun.fi/MX.206172</t>
  </si>
  <si>
    <t>http://tun.fi/MX.206300</t>
  </si>
  <si>
    <t>http://tun.fi/MX.205573</t>
  </si>
  <si>
    <t>http://tun.fi/MX.71920</t>
  </si>
  <si>
    <t>http://tun.fi/MX.205945</t>
  </si>
  <si>
    <t>http://tun.fi/MX.205651</t>
  </si>
  <si>
    <t>http://tun.fi/MX.68512</t>
  </si>
  <si>
    <t>http://tun.fi/MX.205734</t>
  </si>
  <si>
    <t>http://tun.fi/MX.238520</t>
  </si>
  <si>
    <t>http://tun.fi/MX.206110</t>
  </si>
  <si>
    <t>http://tun.fi/MX.73147</t>
  </si>
  <si>
    <t>http://tun.fi/MX.205513</t>
  </si>
  <si>
    <t>http://tun.fi/MX.235898</t>
  </si>
  <si>
    <t>http://tun.fi/MX.235910</t>
  </si>
  <si>
    <t>http://tun.fi/MX.205748</t>
  </si>
  <si>
    <t>http://tun.fi/MX.237288</t>
  </si>
  <si>
    <t>http://tun.fi/MX.72303</t>
  </si>
  <si>
    <t>http://tun.fi/MX.73020</t>
  </si>
  <si>
    <t>http://tun.fi/MX.205413</t>
  </si>
  <si>
    <t>http://tun.fi/MX.205431</t>
  </si>
  <si>
    <t>http://tun.fi/MX.206051</t>
  </si>
  <si>
    <t>http://tun.fi/MX.205462</t>
  </si>
  <si>
    <t>http://tun.fi/MX.72296</t>
  </si>
  <si>
    <t>http://tun.fi/MX.238559</t>
  </si>
  <si>
    <t>http://tun.fi/MX.205898</t>
  </si>
  <si>
    <t>http://tun.fi/MX.71763</t>
  </si>
  <si>
    <t>http://tun.fi/MX.71956</t>
  </si>
  <si>
    <t>http://tun.fi/MX.205530</t>
  </si>
  <si>
    <t>http://tun.fi/MX.237268</t>
  </si>
  <si>
    <t>http://tun.fi/MX.71921</t>
  </si>
  <si>
    <t>http://tun.fi/MX.72519</t>
  </si>
  <si>
    <t>http://tun.fi/MX.205708</t>
  </si>
  <si>
    <t>http://tun.fi/MX.72520</t>
  </si>
  <si>
    <t>http://tun.fi/MX.72078</t>
  </si>
  <si>
    <t>http://tun.fi/MX.205932</t>
  </si>
  <si>
    <t>http://tun.fi/MX.72517</t>
  </si>
  <si>
    <t>http://tun.fi/MX.205490</t>
  </si>
  <si>
    <t>http://tun.fi/MX.205643</t>
  </si>
  <si>
    <t>http://tun.fi/MX.206256</t>
  </si>
  <si>
    <t>http://tun.fi/MX.206100</t>
  </si>
  <si>
    <t>http://tun.fi/MX.205836</t>
  </si>
  <si>
    <t>http://tun.fi/MX.73129</t>
  </si>
  <si>
    <t>http://tun.fi/MX.205751</t>
  </si>
  <si>
    <t>http://tun.fi/MX.205763</t>
  </si>
  <si>
    <t>http://tun.fi/MX.206065</t>
  </si>
  <si>
    <t>http://tun.fi/MX.237872</t>
  </si>
  <si>
    <t>http://tun.fi/MX.73151</t>
  </si>
  <si>
    <t>http://tun.fi/MX.235186</t>
  </si>
  <si>
    <t>http://tun.fi/MX.206050</t>
  </si>
  <si>
    <t>http://tun.fi/MX.72054</t>
  </si>
  <si>
    <t>http://tun.fi/MX.205453</t>
  </si>
  <si>
    <t>http://tun.fi/MX.72696</t>
  </si>
  <si>
    <t>http://tun.fi/MX.73271</t>
  </si>
  <si>
    <t>http://tun.fi/MX.4985088</t>
  </si>
  <si>
    <t>http://tun.fi/MX.205899</t>
  </si>
  <si>
    <t>http://tun.fi/MX.205749</t>
  </si>
  <si>
    <t>http://tun.fi/MX.205569</t>
  </si>
  <si>
    <t>http://tun.fi/MX.71745</t>
  </si>
  <si>
    <t>http://tun.fi/MX.72138</t>
  </si>
  <si>
    <t>http://tun.fi/MX.72109</t>
  </si>
  <si>
    <t>http://tun.fi/MX.206312</t>
  </si>
  <si>
    <t>http://tun.fi/MX.205752</t>
  </si>
  <si>
    <t>http://tun.fi/MX.238052</t>
  </si>
  <si>
    <t>http://tun.fi/MX.72604</t>
  </si>
  <si>
    <t>http://tun.fi/MX.205709</t>
  </si>
  <si>
    <t>http://tun.fi/MX.205718</t>
  </si>
  <si>
    <t>http://tun.fi/MX.235960</t>
  </si>
  <si>
    <t>http://tun.fi/MX.235893</t>
  </si>
  <si>
    <t>http://tun.fi/MX.206206</t>
  </si>
  <si>
    <t>http://tun.fi/MX.73393</t>
  </si>
  <si>
    <t>http://tun.fi/MX.205608</t>
  </si>
  <si>
    <t>http://tun.fi/MX.205422</t>
  </si>
  <si>
    <t>http://tun.fi/MX.72228</t>
  </si>
  <si>
    <t>http://tun.fi/MX.73038</t>
  </si>
  <si>
    <t>http://tun.fi/MX.206007</t>
  </si>
  <si>
    <t>http://tun.fi/MX.206121</t>
  </si>
  <si>
    <t>http://tun.fi/MX.72227</t>
  </si>
  <si>
    <t>http://tun.fi/MX.205929</t>
  </si>
  <si>
    <t>http://tun.fi/MX.206054</t>
  </si>
  <si>
    <t>http://tun.fi/MX.71842</t>
  </si>
  <si>
    <t>http://tun.fi/MX.72653</t>
  </si>
  <si>
    <t>http://tun.fi/MX.235820</t>
  </si>
  <si>
    <t>http://tun.fi/MX.205859</t>
  </si>
  <si>
    <t>http://tun.fi/MX.72711</t>
  </si>
  <si>
    <t>http://tun.fi/MX.206039</t>
  </si>
  <si>
    <t>http://tun.fi/MX.206187</t>
  </si>
  <si>
    <t>http://tun.fi/MX.72766</t>
  </si>
  <si>
    <t>http://tun.fi/MX.73434</t>
  </si>
  <si>
    <t>http://tun.fi/MX.73046</t>
  </si>
  <si>
    <t>http://tun.fi/MX.73075</t>
  </si>
  <si>
    <t>http://tun.fi/MX.72628</t>
  </si>
  <si>
    <t>http://tun.fi/MX.72129</t>
  </si>
  <si>
    <t>http://tun.fi/MX.237406</t>
  </si>
  <si>
    <t>http://tun.fi/MX.237986</t>
  </si>
  <si>
    <t>http://tun.fi/MX.253935</t>
  </si>
  <si>
    <t>http://tun.fi/MX.205736</t>
  </si>
  <si>
    <t>http://tun.fi/MX.237701</t>
  </si>
  <si>
    <t>http://tun.fi/MX.73170</t>
  </si>
  <si>
    <t>http://tun.fi/MX.71818</t>
  </si>
  <si>
    <t>http://tun.fi/MX.237694</t>
  </si>
  <si>
    <t>http://tun.fi/MX.206301</t>
  </si>
  <si>
    <t>http://tun.fi/MX.205954</t>
  </si>
  <si>
    <t>http://tun.fi/MX.206146</t>
  </si>
  <si>
    <t>http://tun.fi/MX.237061</t>
  </si>
  <si>
    <t>http://tun.fi/MX.205735</t>
  </si>
  <si>
    <t>http://tun.fi/MX.237770</t>
  </si>
  <si>
    <t>http://tun.fi/MX.73040</t>
  </si>
  <si>
    <t>http://tun.fi/MX.205612</t>
  </si>
  <si>
    <t>http://tun.fi/MX.205421</t>
  </si>
  <si>
    <t>http://tun.fi/MX.206123</t>
  </si>
  <si>
    <t>http://tun.fi/MX.72261</t>
  </si>
  <si>
    <t>http://tun.fi/MX.73297</t>
  </si>
  <si>
    <t>http://tun.fi/MX.205766</t>
  </si>
  <si>
    <t>http://tun.fi/MX.66201</t>
  </si>
  <si>
    <t>http://tun.fi/MX.205937</t>
  </si>
  <si>
    <t>http://tun.fi/MX.4884398</t>
  </si>
  <si>
    <t>http://tun.fi/MX.237699</t>
  </si>
  <si>
    <t>http://tun.fi/MX.71911</t>
  </si>
  <si>
    <t>http://tun.fi/MX.206009</t>
  </si>
  <si>
    <t>http://tun.fi/MX.237690</t>
  </si>
  <si>
    <t>http://tun.fi/MX.73443</t>
  </si>
  <si>
    <t>http://tun.fi/MX.68501</t>
  </si>
  <si>
    <t>http://tun.fi/MX.72717</t>
  </si>
  <si>
    <t>http://tun.fi/MX.72680</t>
  </si>
  <si>
    <t>http://tun.fi/MX.4985059</t>
  </si>
  <si>
    <t>http://tun.fi/MX.206074</t>
  </si>
  <si>
    <t>http://tun.fi/MX.205868</t>
  </si>
  <si>
    <t>http://tun.fi/MX.72051</t>
  </si>
  <si>
    <t>http://tun.fi/MX.73145</t>
  </si>
  <si>
    <t>http://tun.fi/MX.206072</t>
  </si>
  <si>
    <t>http://tun.fi/MX.206106</t>
  </si>
  <si>
    <t>http://tun.fi/MX.206174</t>
  </si>
  <si>
    <t>http://tun.fi/MX.71808</t>
  </si>
  <si>
    <t>http://tun.fi/MX.73225</t>
  </si>
  <si>
    <t>http://tun.fi/MX.206041</t>
  </si>
  <si>
    <t>http://tun.fi/MX.72479</t>
  </si>
  <si>
    <t>http://tun.fi/MX.205895</t>
  </si>
  <si>
    <t>http://tun.fi/MX.205689</t>
  </si>
  <si>
    <t>http://tun.fi/MX.237696</t>
  </si>
  <si>
    <t>http://tun.fi/MX.73318</t>
  </si>
  <si>
    <t>http://tun.fi/MX.237072</t>
  </si>
  <si>
    <t>http://tun.fi/MX.73227</t>
  </si>
  <si>
    <t>http://tun.fi/MX.71665</t>
  </si>
  <si>
    <t>http://tun.fi/MX.205807</t>
  </si>
  <si>
    <t>http://tun.fi/MX.205730</t>
  </si>
  <si>
    <t>http://tun.fi/MX.73293</t>
  </si>
  <si>
    <t>http://tun.fi/MX.72632</t>
  </si>
  <si>
    <t>http://tun.fi/MX.235908</t>
  </si>
  <si>
    <t>http://tun.fi/MX.238558</t>
  </si>
  <si>
    <t>http://tun.fi/MX.237873</t>
  </si>
  <si>
    <t>http://tun.fi/MX.72901</t>
  </si>
  <si>
    <t>http://tun.fi/MX.72902</t>
  </si>
  <si>
    <t>http://tun.fi/MX.237878</t>
  </si>
  <si>
    <t>http://tun.fi/MX.72808</t>
  </si>
  <si>
    <t>http://tun.fi/MX.72579</t>
  </si>
  <si>
    <t>http://tun.fi/MX.205879</t>
  </si>
  <si>
    <t>http://tun.fi/MX.205755</t>
  </si>
  <si>
    <t>http://tun.fi/MX.72566</t>
  </si>
  <si>
    <t>http://tun.fi/MX.205606</t>
  </si>
  <si>
    <t>http://tun.fi/MX.235897</t>
  </si>
  <si>
    <t>http://tun.fi/MX.206064</t>
  </si>
  <si>
    <t>http://tun.fi/MX.205634</t>
  </si>
  <si>
    <t>http://tun.fi/MX.206219</t>
  </si>
  <si>
    <t>http://tun.fi/MX.206141</t>
  </si>
  <si>
    <t>http://tun.fi/MX.206002</t>
  </si>
  <si>
    <t>http://tun.fi/MX.72577</t>
  </si>
  <si>
    <t>http://tun.fi/MX.237402</t>
  </si>
  <si>
    <t>http://tun.fi/MX.237073</t>
  </si>
  <si>
    <t>http://tun.fi/MX.206191</t>
  </si>
  <si>
    <t>http://tun.fi/MX.238747</t>
  </si>
  <si>
    <t>http://tun.fi/MX.237055</t>
  </si>
  <si>
    <t>http://tun.fi/MX.205642</t>
  </si>
  <si>
    <t>http://tun.fi/MX.206109</t>
  </si>
  <si>
    <t>http://tun.fi/MX.72889</t>
  </si>
  <si>
    <t>http://tun.fi/MX.205953</t>
  </si>
  <si>
    <t>http://tun.fi/MX.205423</t>
  </si>
  <si>
    <t>http://tun.fi/MX.205978</t>
  </si>
  <si>
    <t>http://tun.fi/MX.72652</t>
  </si>
  <si>
    <t>http://tun.fi/MX.72216</t>
  </si>
  <si>
    <t>http://tun.fi/MX.4984802</t>
  </si>
  <si>
    <t>http://tun.fi/MX.72518</t>
  </si>
  <si>
    <t>http://tun.fi/MX.205823</t>
  </si>
  <si>
    <t>http://tun.fi/MX.237263</t>
  </si>
  <si>
    <t>http://tun.fi/MX.205410</t>
  </si>
  <si>
    <t>http://tun.fi/MX.4884108</t>
  </si>
  <si>
    <t>http://tun.fi/MX.73116</t>
  </si>
  <si>
    <t>http://tun.fi/MX.205860</t>
  </si>
  <si>
    <t>http://tun.fi/MX.237993</t>
  </si>
  <si>
    <t>http://tun.fi/MX.73281</t>
  </si>
  <si>
    <t>http://tun.fi/MX.72367</t>
  </si>
  <si>
    <t>http://tun.fi/MX.71755</t>
  </si>
  <si>
    <t>http://tun.fi/MX.205949</t>
  </si>
  <si>
    <t>http://tun.fi/MX.72947</t>
  </si>
  <si>
    <t>http://tun.fi/MX.73397</t>
  </si>
  <si>
    <t>http://tun.fi/MX.205738</t>
  </si>
  <si>
    <t>http://tun.fi/MX.238322</t>
  </si>
  <si>
    <t>http://tun.fi/MX.72392</t>
  </si>
  <si>
    <t>http://tun.fi/MX.73268</t>
  </si>
  <si>
    <t>http://tun.fi/MX.206194</t>
  </si>
  <si>
    <t>http://tun.fi/MX.206138</t>
  </si>
  <si>
    <t>http://tun.fi/MX.205721</t>
  </si>
  <si>
    <t>http://tun.fi/MX.238688</t>
  </si>
  <si>
    <t>http://tun.fi/MX.238336</t>
  </si>
  <si>
    <t>http://tun.fi/MX.73037</t>
  </si>
  <si>
    <t>http://tun.fi/MX.73144</t>
  </si>
  <si>
    <t>http://tun.fi/MX.72699</t>
  </si>
  <si>
    <t>http://tun.fi/MX.73055</t>
  </si>
  <si>
    <t>http://tun.fi/MX.72233</t>
  </si>
  <si>
    <t>http://tun.fi/MX.205826</t>
  </si>
  <si>
    <t>http://tun.fi/MX.72543</t>
  </si>
  <si>
    <t>http://tun.fi/MX.235988</t>
  </si>
  <si>
    <t>http://tun.fi/MX.72624</t>
  </si>
  <si>
    <t>http://tun.fi/MX.73316</t>
  </si>
  <si>
    <t>http://tun.fi/MX.206069</t>
  </si>
  <si>
    <t>http://tun.fi/MX.206181</t>
  </si>
  <si>
    <t>FSC 5%</t>
  </si>
  <si>
    <t>FSC 10%</t>
  </si>
  <si>
    <t>FSC HCV</t>
  </si>
  <si>
    <t>http://tun.fi/MX.205690</t>
  </si>
  <si>
    <t>http://tun.fi/MX.206019</t>
  </si>
  <si>
    <t>http://tun.fi/MX.53305</t>
  </si>
  <si>
    <t>http://tun.fi/MX.39854</t>
  </si>
  <si>
    <t>http://tun.fi/MX.40071</t>
  </si>
  <si>
    <t>http://tun.fi/MX.53319</t>
  </si>
  <si>
    <t>http://tun.fi/MX.205426</t>
  </si>
  <si>
    <t>http://tun.fi/MX.43557</t>
  </si>
  <si>
    <t>http://tun.fi/MX.46260</t>
  </si>
  <si>
    <t>http://tun.fi/MX.205585</t>
  </si>
  <si>
    <t>http://tun.fi/MX.65750</t>
  </si>
  <si>
    <t>http://tun.fi/MX.43814</t>
  </si>
  <si>
    <t>http://tun.fi/MX.192837</t>
  </si>
  <si>
    <t>http://tun.fi/MX.37888</t>
  </si>
  <si>
    <t>http://tun.fi/MX.44284</t>
  </si>
  <si>
    <t>http://tun.fi/MX.37122</t>
  </si>
  <si>
    <t>http://tun.fi/MX.200500</t>
  </si>
  <si>
    <t>http://tun.fi/MX.27750</t>
  </si>
  <si>
    <t>http://tun.fi/MX.39296</t>
  </si>
  <si>
    <t>http://tun.fi/MX.205798</t>
  </si>
  <si>
    <t>http://tun.fi/MX.39317</t>
  </si>
  <si>
    <t>http://tun.fi/MX.65390</t>
  </si>
  <si>
    <t>http://tun.fi/MX.53238</t>
  </si>
  <si>
    <t>http://tun.fi/MX.43519</t>
  </si>
  <si>
    <t>http://tun.fi/MX.43697</t>
  </si>
  <si>
    <t>http://tun.fi/MX.205976</t>
  </si>
  <si>
    <t>http://tun.fi/MX.63187</t>
  </si>
  <si>
    <t>http://tun.fi/MX.38961</t>
  </si>
  <si>
    <t>http://tun.fi/MX.53216</t>
  </si>
  <si>
    <t>http://tun.fi/MX.39767</t>
  </si>
  <si>
    <t>http://tun.fi/MX.38473</t>
  </si>
  <si>
    <t>http://tun.fi/MX.188438</t>
  </si>
  <si>
    <t>http://tun.fi/MX.46395</t>
  </si>
  <si>
    <t>http://tun.fi/MX.48469</t>
  </si>
  <si>
    <t>http://tun.fi/MX.206031</t>
  </si>
  <si>
    <t>http://tun.fi/MX.49649</t>
  </si>
  <si>
    <t>http://tun.fi/MX.53210</t>
  </si>
  <si>
    <t>http://tun.fi/MX.53234</t>
  </si>
  <si>
    <t>http://tun.fi/MX.46319</t>
  </si>
  <si>
    <t>http://tun.fi/MX.44385</t>
  </si>
  <si>
    <t>http://tun.fi/MX.37922</t>
  </si>
  <si>
    <t>http://tun.fi/MX.206053</t>
  </si>
  <si>
    <t>http://tun.fi/MX.65305</t>
  </si>
  <si>
    <t>http://tun.fi/MX.188452</t>
  </si>
  <si>
    <t>http://tun.fi/MX.206836</t>
  </si>
  <si>
    <t>http://tun.fi/MX.43533</t>
  </si>
  <si>
    <t>http://tun.fi/MX.60899</t>
  </si>
  <si>
    <t>http://tun.fi/MX.292498</t>
  </si>
  <si>
    <t>http://tun.fi/MX.44022</t>
  </si>
  <si>
    <t>http://tun.fi/MX.205646</t>
  </si>
  <si>
    <t>http://tun.fi/MX.38077</t>
  </si>
  <si>
    <t>http://tun.fi/MX.205429</t>
  </si>
  <si>
    <t>http://tun.fi/MX.43753</t>
  </si>
  <si>
    <t>http://tun.fi/MX.200496</t>
  </si>
  <si>
    <t>http://tun.fi/MX.27903</t>
  </si>
  <si>
    <t>http://tun.fi/MX.66506</t>
  </si>
  <si>
    <t>http://tun.fi/MX.44271</t>
  </si>
  <si>
    <t>http://tun.fi/MX.44235</t>
  </si>
  <si>
    <t>http://tun.fi/MX.66898</t>
  </si>
  <si>
    <t>http://tun.fi/MX.206113</t>
  </si>
  <si>
    <t>http://tun.fi/MX.38753</t>
  </si>
  <si>
    <t>http://tun.fi/MX.66703</t>
  </si>
  <si>
    <t>http://tun.fi/MX.44038</t>
  </si>
  <si>
    <t>http://tun.fi/MX.205419</t>
  </si>
  <si>
    <t>http://tun.fi/MX.48357</t>
  </si>
  <si>
    <t>http://tun.fi/MX.43742</t>
  </si>
  <si>
    <t>http://tun.fi/MX.65710</t>
  </si>
  <si>
    <t>http://tun.fi/MX.39702</t>
  </si>
  <si>
    <t>http://tun.fi/MX.46103</t>
  </si>
  <si>
    <t>http://tun.fi/MX.53207</t>
  </si>
  <si>
    <t>http://tun.fi/MX.56</t>
  </si>
  <si>
    <t>http://tun.fi/MX.53308</t>
  </si>
  <si>
    <t>http://tun.fi/MX.53190</t>
  </si>
  <si>
    <t>http://tun.fi/MX.53206</t>
  </si>
  <si>
    <t>http://tun.fi/MX.53198</t>
  </si>
  <si>
    <t>http://tun.fi/MX.37178</t>
  </si>
  <si>
    <t>http://tun.fi/MX.46066</t>
  </si>
  <si>
    <t>http://tun.fi/MX.48778</t>
  </si>
  <si>
    <t>http://tun.fi/MX.44205</t>
  </si>
  <si>
    <t>http://tun.fi/MX.38426</t>
  </si>
  <si>
    <t>http://tun.fi/MX.66357</t>
  </si>
  <si>
    <t>http://tun.fi/MX.65217</t>
  </si>
  <si>
    <t>http://tun.fi/MX.53200</t>
  </si>
  <si>
    <t>http://tun.fi/MX.44332</t>
  </si>
  <si>
    <t>http://tun.fi/MX.46325</t>
  </si>
  <si>
    <t>http://tun.fi/MX.38603</t>
  </si>
  <si>
    <t>http://tun.fi/MX.48513</t>
  </si>
  <si>
    <t>http://tun.fi/MX.43730</t>
  </si>
  <si>
    <t>http://tun.fi/MX.43889</t>
  </si>
  <si>
    <t>http://tun.fi/MX.40371</t>
  </si>
  <si>
    <t>http://tun.fi/MX.44377</t>
  </si>
  <si>
    <t>http://tun.fi/MX.53320</t>
  </si>
  <si>
    <t>http://tun.fi/MX.206176</t>
  </si>
  <si>
    <t>http://tun.fi/MX.206169</t>
  </si>
  <si>
    <t>http://tun.fi/MX.65704</t>
  </si>
  <si>
    <t>http://tun.fi/MX.53121</t>
  </si>
  <si>
    <t>http://tun.fi/MX.66304</t>
  </si>
  <si>
    <t>http://tun.fi/MX.205800</t>
  </si>
  <si>
    <t>http://tun.fi/MX.200507</t>
  </si>
  <si>
    <t>http://tun.fi/MX.107</t>
  </si>
  <si>
    <t>http://tun.fi/MX.206170</t>
  </si>
  <si>
    <t>http://tun.fi/MX.39064</t>
  </si>
  <si>
    <t>http://tun.fi/MX.27759</t>
  </si>
  <si>
    <t>http://tun.fi/MX.38209</t>
  </si>
  <si>
    <t>http://tun.fi/MX.38215</t>
  </si>
  <si>
    <t>http://tun.fi/MX.194792</t>
  </si>
  <si>
    <t>http://tun.fi/MX.48745</t>
  </si>
  <si>
    <t>http://tun.fi/MX.53166</t>
  </si>
  <si>
    <t>http://tun.fi/MX.53300</t>
  </si>
  <si>
    <t>http://tun.fi/MX.205546</t>
  </si>
  <si>
    <t>http://tun.fi/MX.53286</t>
  </si>
  <si>
    <t>http://tun.fi/MX.205880</t>
  </si>
  <si>
    <t>http://tun.fi/MX.53149</t>
  </si>
  <si>
    <t>http://tun.fi/MX.38294</t>
  </si>
  <si>
    <t>http://tun.fi/MX.53192</t>
  </si>
  <si>
    <t>http://tun.fi/MX.38034</t>
  </si>
  <si>
    <t>http://tun.fi/MX.44107</t>
  </si>
  <si>
    <t>http://tun.fi/MX.43712</t>
  </si>
  <si>
    <t>http://tun.fi/MX.44339</t>
  </si>
  <si>
    <t>http://tun.fi/MX.43750</t>
  </si>
  <si>
    <t>http://tun.fi/MX.38319</t>
  </si>
  <si>
    <t>http://tun.fi/MX.66758</t>
  </si>
  <si>
    <t>http://tun.fi/MX.53276</t>
  </si>
  <si>
    <t>http://tun.fi/MX.48356</t>
  </si>
  <si>
    <t>http://tun.fi/MX.53181</t>
  </si>
  <si>
    <t>http://tun.fi/MX.53208</t>
  </si>
  <si>
    <t>http://tun.fi/MX.41754</t>
  </si>
  <si>
    <t>http://tun.fi/MX.46049</t>
  </si>
  <si>
    <t>http://tun.fi/MX.53256</t>
  </si>
  <si>
    <t>http://tun.fi/MX.44374</t>
  </si>
  <si>
    <t>http://tun.fi/MX.53236</t>
  </si>
  <si>
    <t>http://tun.fi/MX.43454</t>
  </si>
  <si>
    <t>http://tun.fi/MX.200495</t>
  </si>
  <si>
    <t>http://tun.fi/MX.43587</t>
  </si>
  <si>
    <t>http://tun.fi/MX.44318</t>
  </si>
  <si>
    <t>http://tun.fi/MX.46253</t>
  </si>
  <si>
    <t>http://tun.fi/MX.43488</t>
  </si>
  <si>
    <t>http://tun.fi/MX.62823</t>
  </si>
  <si>
    <t>http://tun.fi/MX.60895</t>
  </si>
  <si>
    <t>http://tun.fi/MX.190351</t>
  </si>
  <si>
    <t>http://tun.fi/MX.44183</t>
  </si>
  <si>
    <t>http://tun.fi/MX.47025</t>
  </si>
  <si>
    <t>http://tun.fi/MX.33117</t>
  </si>
  <si>
    <t>http://tun.fi/MX.44345</t>
  </si>
  <si>
    <t>http://tun.fi/MX.38707</t>
  </si>
  <si>
    <t>http://tun.fi/MX.53264</t>
  </si>
  <si>
    <t>http://tun.fi/MX.65215</t>
  </si>
  <si>
    <t>http://tun.fi/MX.46358</t>
  </si>
  <si>
    <t>http://tun.fi/MX.44028</t>
  </si>
  <si>
    <t>http://tun.fi/MX.65875</t>
  </si>
  <si>
    <t>http://tun.fi/MX.37626</t>
  </si>
  <si>
    <t>http://tun.fi/MX.65295</t>
  </si>
  <si>
    <t>http://tun.fi/MX.65507</t>
  </si>
  <si>
    <t>http://tun.fi/MX.65227</t>
  </si>
  <si>
    <t>http://tun.fi/MX.192868</t>
  </si>
  <si>
    <t>http://tun.fi/MX.53168</t>
  </si>
  <si>
    <t>http://tun.fi/MX.66122</t>
  </si>
  <si>
    <t>http://tun.fi/MX.65163</t>
  </si>
  <si>
    <t>http://tun.fi/MX.44296</t>
  </si>
  <si>
    <t>http://tun.fi/MX.53159</t>
  </si>
  <si>
    <t>http://tun.fi/MX.66502</t>
  </si>
  <si>
    <t>http://tun.fi/MX.37623</t>
  </si>
  <si>
    <t>http://tun.fi/MX.65761</t>
  </si>
  <si>
    <t>http://tun.fi/MX.53263</t>
  </si>
  <si>
    <t>http://tun.fi/MX.53146</t>
  </si>
  <si>
    <t>http://tun.fi/MX.53240</t>
  </si>
  <si>
    <t>http://tun.fi/MX.38110</t>
  </si>
  <si>
    <t>http://tun.fi/MX.53132</t>
  </si>
  <si>
    <t>http://tun.fi/MX.43749</t>
  </si>
  <si>
    <t>http://tun.fi/MX.53312</t>
  </si>
  <si>
    <t>http://tun.fi/MX.44291</t>
  </si>
  <si>
    <t>http://tun.fi/MX.61739</t>
  </si>
  <si>
    <t>http://tun.fi/MX.106</t>
  </si>
  <si>
    <t>http://tun.fi/MX.37635</t>
  </si>
  <si>
    <t>http://tun.fi/MX.40076</t>
  </si>
  <si>
    <t>http://tun.fi/MX.39744</t>
  </si>
  <si>
    <t>http://tun.fi/MX.53151</t>
  </si>
  <si>
    <t>http://tun.fi/MX.200508</t>
  </si>
  <si>
    <t>http://tun.fi/MX.53261</t>
  </si>
  <si>
    <t>http://tun.fi/MX.40069</t>
  </si>
  <si>
    <t>http://tun.fi/MX.65401</t>
  </si>
  <si>
    <t>http://tun.fi/MX.65637</t>
  </si>
  <si>
    <t>http://tun.fi/MX.109</t>
  </si>
  <si>
    <t>http://tun.fi/MX.53265</t>
  </si>
  <si>
    <t>http://tun.fi/MX.205795</t>
  </si>
  <si>
    <t>http://tun.fi/MX.53157</t>
  </si>
  <si>
    <t>http://tun.fi/MX.43608</t>
  </si>
  <si>
    <t>http://tun.fi/MX.40398</t>
  </si>
  <si>
    <t>http://tun.fi/MX.38964</t>
  </si>
  <si>
    <t>http://tun.fi/MX.40054</t>
  </si>
  <si>
    <t>http://tun.fi/MX.44363</t>
  </si>
  <si>
    <t>http://tun.fi/MX.66369</t>
  </si>
  <si>
    <t>http://tun.fi/MX.44244</t>
  </si>
  <si>
    <t>http://tun.fi/MX.53260</t>
  </si>
  <si>
    <t>http://tun.fi/MX.46054</t>
  </si>
  <si>
    <t>http://tun.fi/MX.60922</t>
  </si>
  <si>
    <t>http://tun.fi/MX.73566</t>
  </si>
  <si>
    <t>http://tun.fi/MX.53203</t>
  </si>
  <si>
    <t>http://tun.fi/MX.232488</t>
  </si>
  <si>
    <t>http://tun.fi/MX.40070</t>
  </si>
  <si>
    <t>http://tun.fi/MX.48733</t>
  </si>
  <si>
    <t>http://tun.fi/MX.46326</t>
  </si>
  <si>
    <t>http://tun.fi/MX.46357</t>
  </si>
  <si>
    <t>http://tun.fi/MX.53201</t>
  </si>
  <si>
    <t>http://tun.fi/MX.205464</t>
  </si>
  <si>
    <t>http://tun.fi/MX.65665</t>
  </si>
  <si>
    <t>http://tun.fi/MX.66374</t>
  </si>
  <si>
    <t>http://tun.fi/MX.206155</t>
  </si>
  <si>
    <t>http://tun.fi/MX.205808</t>
  </si>
  <si>
    <t>http://tun.fi/MX.200528</t>
  </si>
  <si>
    <t>http://tun.fi/MX.38043</t>
  </si>
  <si>
    <t>http://tun.fi/MX.38549</t>
  </si>
  <si>
    <t>http://tun.fi/MX.37867</t>
  </si>
  <si>
    <t>http://tun.fi/MX.37892</t>
  </si>
  <si>
    <t>http://tun.fi/MX.38928</t>
  </si>
  <si>
    <t>http://tun.fi/MX.192871</t>
  </si>
  <si>
    <t>Soveltuu luonnontuotteiden keräämiseen</t>
  </si>
  <si>
    <t>Soveltuu mustikan keräämiseen (jokamiehenoikeuksien nojalla)</t>
  </si>
  <si>
    <t>Soveltuu puolukan keräämiseen (jokamiehenoikeuksien nojalla)</t>
  </si>
  <si>
    <t>Soveltuu lakan keräämiseen (jokamiehenoikeuksien nojalla)</t>
  </si>
  <si>
    <t>Soveltuu variksenmarjan keräämiseen (jokamiehenoikeuksien nojalla)</t>
  </si>
  <si>
    <t>Soveltuu karpalon keräämiseen (jokamiehenoikeuksien nojalla)</t>
  </si>
  <si>
    <t>Soveltuu katajanmarjan keräämiseen (jokamiehenoikeuksien nojalla)</t>
  </si>
  <si>
    <t xml:space="preserve">Soveltuu yrttien keräämiseen (jokamiehenoikeuksien nojalla) </t>
  </si>
  <si>
    <t>Soveltuu mustikanversojen keräämiseen (metsänomistajan luvalla)</t>
  </si>
  <si>
    <t>Soveltuu suopursujen keräämiseen (metsänomistajan luvalla)</t>
  </si>
  <si>
    <t>Soveltuu männynversojen keräämiseen (metsänomistajan luvalla)</t>
  </si>
  <si>
    <t>Soveltuu kuusen kerkkien keräämiseen (metsänomistajan luvalla)</t>
  </si>
  <si>
    <t>Soveltuu koivunlehtien keräämiseen (metsänomistajan luvalla)</t>
  </si>
  <si>
    <t>Soveltuu katajanversojen keräämiseen (metsänomistajan luvalla)</t>
  </si>
  <si>
    <t>Soveltuu hillanlehtien keräämiseen (metsänomistajan luvalla)</t>
  </si>
  <si>
    <t>Soveltuu männynkuoren keräämiseen (metsänomistajan luvalla)</t>
  </si>
  <si>
    <t>Soveltuu männyn pihkan keräämiseen (metsänomistajan luvalla)</t>
  </si>
  <si>
    <t>Soveltuu kuusen pihkan keräämiseen (metsänomistajan luvalla)</t>
  </si>
  <si>
    <t>Soveltuu pakurin keräämiseen (metsänomistajan luvalla)</t>
  </si>
  <si>
    <t>Soveltuu pakurin viljelyyn (metsänomistajan luvalla)</t>
  </si>
  <si>
    <t>Soveltuu lakkakäävän keräämiseen (metsänomistajan luvalla)</t>
  </si>
  <si>
    <t>Soveltuu lakkakäävän viljelyyn (metsänomistajan luvalla)</t>
  </si>
  <si>
    <t>Soveltuu mahlan valutukseen (metsänomistajan luvalla)</t>
  </si>
  <si>
    <t>Soveltuu palleroporonjäkälän keräämiseen (metsänomistajan luvalla)</t>
  </si>
  <si>
    <t>Luomukeruualue</t>
  </si>
  <si>
    <t>http://tun.fi/MX.205740</t>
  </si>
  <si>
    <t>V18</t>
  </si>
  <si>
    <t>Skeemapaketti V18</t>
  </si>
  <si>
    <t>Schema package V18</t>
  </si>
  <si>
    <t>V18.00</t>
  </si>
  <si>
    <t>Skeemapaketti V18.00</t>
  </si>
  <si>
    <t>Schema package V18.00</t>
  </si>
  <si>
    <t>Erityispiirteen koodi (mm. monimuotoisuuskoodi). Koodiston myöhemmin lisätyt laajennukset (&gt;10001).</t>
  </si>
  <si>
    <t>V18.01</t>
  </si>
  <si>
    <t>Skeemapaketti V18.01</t>
  </si>
  <si>
    <t>Schema package V18.01</t>
  </si>
  <si>
    <t>DegreeDaysAreaType</t>
  </si>
  <si>
    <t>Lämpösumma-alue</t>
  </si>
  <si>
    <t>ForestActAreaType</t>
  </si>
  <si>
    <t>Metsälain alueet</t>
  </si>
  <si>
    <t>Yksittäisten puiden hakkuu</t>
  </si>
  <si>
    <t>Separat träd avverkning</t>
  </si>
  <si>
    <t>Separate tree cutting</t>
  </si>
  <si>
    <t>Sekaviljely</t>
  </si>
  <si>
    <t>Blandning plantering</t>
  </si>
  <si>
    <t xml:space="preserve">Mixed planting </t>
  </si>
  <si>
    <t>V18.02</t>
  </si>
  <si>
    <t>Skeemapaketti V18.02</t>
  </si>
  <si>
    <t>Schema package V18.02</t>
  </si>
  <si>
    <t>Totalsumma</t>
  </si>
  <si>
    <t>Total price</t>
  </si>
  <si>
    <t>DatePrecipionType</t>
  </si>
  <si>
    <t>Päivämäärän tyyppi</t>
  </si>
  <si>
    <t>Vuosi</t>
  </si>
  <si>
    <t>År</t>
  </si>
  <si>
    <t>Year</t>
  </si>
  <si>
    <t>Kuukausi</t>
  </si>
  <si>
    <t>Månad</t>
  </si>
  <si>
    <t>Month</t>
  </si>
  <si>
    <t>Päivä</t>
  </si>
  <si>
    <t>Dag</t>
  </si>
  <si>
    <t>Day</t>
  </si>
  <si>
    <t>OperationModeType</t>
  </si>
  <si>
    <t>Toimenpiteen tyyppi</t>
  </si>
  <si>
    <t>Only work</t>
  </si>
  <si>
    <t>Only material</t>
  </si>
  <si>
    <t>Work and material</t>
  </si>
  <si>
    <t>VL recreation close to the cities</t>
  </si>
  <si>
    <t>A1 Edustusviheralue (vanha koodisto)</t>
  </si>
  <si>
    <t>A1 Representationsgrönområde (gamla koduppsättning)</t>
  </si>
  <si>
    <t>A1 representation greenspace (old code set)</t>
  </si>
  <si>
    <t>A2 Käyttöviheralue (vanha koodisto)</t>
  </si>
  <si>
    <t>A2 Bruksgrönområde (gamla koduppsättning)</t>
  </si>
  <si>
    <t>A2 use greenspace (old code set)</t>
  </si>
  <si>
    <t>A3 Käyttö- ja suojaviheralue (vanha koodisto)</t>
  </si>
  <si>
    <t>A3 Bruks- och skyddsgrönområde (gamla koduppsättning)</t>
  </si>
  <si>
    <t>A3 use and protection greenspace (old code set)</t>
  </si>
  <si>
    <t>B1 Maisemapelto (vanha koodisto)</t>
  </si>
  <si>
    <t>B1 Landskapsåker (gamla koduppsättning)</t>
  </si>
  <si>
    <t>B1 landscape field (old code set)</t>
  </si>
  <si>
    <t>B2 Käyttöniitty (vanha koodisto)</t>
  </si>
  <si>
    <t>B2 Bruksäng (gamla koduppsättning)</t>
  </si>
  <si>
    <t>B2 use meadow (old code set)</t>
  </si>
  <si>
    <t>B3 Maisemaniitty ja laidunalue (vanha koodisto)</t>
  </si>
  <si>
    <t>B3 Landskapsäng och betesmark (gamla koduppsättning)</t>
  </si>
  <si>
    <t>B3 landscape meadow and grazing land (old code set)</t>
  </si>
  <si>
    <t>B4 Avoin alue ja näkymä (vanha koodisto)</t>
  </si>
  <si>
    <t>B4 Öppet område och utsikt (gamla koduppsättning)</t>
  </si>
  <si>
    <t>B4 Open area and landscape (old code set)</t>
  </si>
  <si>
    <t>B5 Arvoniitty (vanha koodisto)</t>
  </si>
  <si>
    <t>B5 Värdeäng (gamla koduppsättning)</t>
  </si>
  <si>
    <t>B5 value meadow (old code set)</t>
  </si>
  <si>
    <t>C1 Lähimetsä (vanha koodisto)</t>
  </si>
  <si>
    <t>C1 Närskog (gamla koduppsättning)</t>
  </si>
  <si>
    <t>C1 forest close to the cities (old code set)</t>
  </si>
  <si>
    <t>C1.1 Puistometsä (vanha koodisto)</t>
  </si>
  <si>
    <t>C1.1 Parkskog (gamla koduppsättning)</t>
  </si>
  <si>
    <t>C1.1 park forest (old code set)</t>
  </si>
  <si>
    <t>C1.2 Lähivirkistysmetsä (vanha koodisto)</t>
  </si>
  <si>
    <t>C1.2 Närrekreationskog (gamla koduppsättning)</t>
  </si>
  <si>
    <t>C1.2 recreation forest close to the cities (old code set)</t>
  </si>
  <si>
    <t>C2 Ulkoilu- ja virkistysmetsä (vanha koodisto)</t>
  </si>
  <si>
    <t>C2 Skog för friluftsliv och rekreation (gamla koduppsättning)</t>
  </si>
  <si>
    <t>C2 recreation and leisure forest (old code set)</t>
  </si>
  <si>
    <t>C2.1 Ulkoilumetsä (vanha koodisto)</t>
  </si>
  <si>
    <t>C2.1 Skog för friluftsliv (gamla koduppsättning)</t>
  </si>
  <si>
    <t>C2.1 recreation forest (old code set)</t>
  </si>
  <si>
    <t>C2.2 Retkeilymetsä (vanha koodisto)</t>
  </si>
  <si>
    <t>C2.2 Utflyktsskog (gamla koduppsättning)</t>
  </si>
  <si>
    <t>C2.1 camping forest (old code set)</t>
  </si>
  <si>
    <t>C3 Suojametsä (vanha koodisto)</t>
  </si>
  <si>
    <t>C3 Skyddsskog (gamla koduppsättning)</t>
  </si>
  <si>
    <t>C3 protection forest (old code set)</t>
  </si>
  <si>
    <t>C4 Talousmetsä (vanha koodisto)</t>
  </si>
  <si>
    <t>C4 Ekonomiskog (gamla koduppsättning)</t>
  </si>
  <si>
    <t>C4 commencial forest (old code set)</t>
  </si>
  <si>
    <t>C5 Arvometsä (vanha koodisto)</t>
  </si>
  <si>
    <t>C5 Värdeskog (gamla koduppsättning)</t>
  </si>
  <si>
    <t>C5 value forest (old code set)</t>
  </si>
  <si>
    <t>E Erityisalue (vanha koodisto)</t>
  </si>
  <si>
    <t>E Specialområde (gamla koduppsättning)</t>
  </si>
  <si>
    <t>E special area (old code set)</t>
  </si>
  <si>
    <t>S Suojelualue (vanha koodisto)</t>
  </si>
  <si>
    <t>S Skyddsområde (gamla koduppsättning)</t>
  </si>
  <si>
    <t>S protected area (old code set)</t>
  </si>
  <si>
    <t>R Maankäytön muutosalue (vanha koodisto)</t>
  </si>
  <si>
    <t>R Område för ny markanvändning (gamla koduppsättning)</t>
  </si>
  <si>
    <t>R land use chage area (old code set)</t>
  </si>
  <si>
    <t>0 Hoidon ulkopuolella oleva alue (vanha koodisto)</t>
  </si>
  <si>
    <t>0 Område utanför skötsel (gamla koduppsättning)</t>
  </si>
  <si>
    <t>0 area wihout caring (old code set)</t>
  </si>
  <si>
    <t>Nature monument</t>
  </si>
  <si>
    <t>Pothole</t>
  </si>
  <si>
    <t>Hardwood forest</t>
  </si>
  <si>
    <t>Old forest of high conservation value</t>
  </si>
  <si>
    <t>Scarp</t>
  </si>
  <si>
    <t>Quarry, rock land</t>
  </si>
  <si>
    <t>Sands</t>
  </si>
  <si>
    <t>Dry grove</t>
  </si>
  <si>
    <t>Fresh grove</t>
  </si>
  <si>
    <t>Damp grove</t>
  </si>
  <si>
    <t>Wilderness</t>
  </si>
  <si>
    <t>Morass</t>
  </si>
  <si>
    <t>Bog</t>
  </si>
  <si>
    <t>Lush wilderness</t>
  </si>
  <si>
    <t>Emersion coast</t>
  </si>
  <si>
    <t>A forest fire area or its equivalent</t>
  </si>
  <si>
    <t>Forest island</t>
  </si>
  <si>
    <t>Light wooded marsh</t>
  </si>
  <si>
    <t>Pond</t>
  </si>
  <si>
    <t>Source</t>
  </si>
  <si>
    <t>Springs</t>
  </si>
  <si>
    <t>Wetlands</t>
  </si>
  <si>
    <t>Brook</t>
  </si>
  <si>
    <t>Hidden brook</t>
  </si>
  <si>
    <t>Flood meadow</t>
  </si>
  <si>
    <t>Trickle</t>
  </si>
  <si>
    <t>Drizzle surface</t>
  </si>
  <si>
    <t>Flood forest, flood meadow</t>
  </si>
  <si>
    <t>Forest horsetail wilderness</t>
  </si>
  <si>
    <t>Cloudberry wilderness</t>
  </si>
  <si>
    <t>Black Alder wilderness</t>
  </si>
  <si>
    <t>Flying Squirrel</t>
  </si>
  <si>
    <t>Transit path</t>
  </si>
  <si>
    <t>Electrical / power line</t>
  </si>
  <si>
    <t>Phone line</t>
  </si>
  <si>
    <t>Winter road</t>
  </si>
  <si>
    <t>Underground cable</t>
  </si>
  <si>
    <t>Pipe line</t>
  </si>
  <si>
    <t>Habitat</t>
  </si>
  <si>
    <t>Auxiliary item</t>
  </si>
  <si>
    <t>Land marking</t>
  </si>
  <si>
    <t>New road (unfinished / planned)</t>
  </si>
  <si>
    <t>Hard shoulder</t>
  </si>
  <si>
    <t>Guard rail</t>
  </si>
  <si>
    <t>Driving prohibited</t>
  </si>
  <si>
    <t>Landmark</t>
  </si>
  <si>
    <t>A sedimentation pool</t>
  </si>
  <si>
    <t>Slurry pit</t>
  </si>
  <si>
    <t>Connection</t>
  </si>
  <si>
    <t>Turning point</t>
  </si>
  <si>
    <t>Boom</t>
  </si>
  <si>
    <t>Forest road</t>
  </si>
  <si>
    <t>Ditch</t>
  </si>
  <si>
    <t>Storage location border mark</t>
  </si>
  <si>
    <t>Other hazard or safety object</t>
  </si>
  <si>
    <t>Weight limited bridge</t>
  </si>
  <si>
    <t>Underpass</t>
  </si>
  <si>
    <t>Meeting place, bypassing place</t>
  </si>
  <si>
    <t>Trailer loading place</t>
  </si>
  <si>
    <t>Drum</t>
  </si>
  <si>
    <t>Fork ditch</t>
  </si>
  <si>
    <t>Submerged dam</t>
  </si>
  <si>
    <t>Soil extraction site</t>
  </si>
  <si>
    <t>Forest connection</t>
  </si>
  <si>
    <t>Demolitions</t>
  </si>
  <si>
    <t>Weight limit</t>
  </si>
  <si>
    <t>Ramp, Ditch crossing</t>
  </si>
  <si>
    <t>Crossing</t>
  </si>
  <si>
    <t>Note</t>
  </si>
  <si>
    <t>Height barrier</t>
  </si>
  <si>
    <t>Surface run-off field</t>
  </si>
  <si>
    <t>Ditch break</t>
  </si>
  <si>
    <t>Rescue point</t>
  </si>
  <si>
    <t>Soft soil</t>
  </si>
  <si>
    <t>Retention tree group</t>
  </si>
  <si>
    <t>Gas line</t>
  </si>
  <si>
    <t>Wind damage</t>
  </si>
  <si>
    <t>Outdoor activities route</t>
  </si>
  <si>
    <t>Danger of sinking</t>
  </si>
  <si>
    <t>Crosswalk, new</t>
  </si>
  <si>
    <t>I-Junction turning point</t>
  </si>
  <si>
    <t>Forest access with culvert</t>
  </si>
  <si>
    <t>Game cover</t>
  </si>
  <si>
    <t>Clearing break</t>
  </si>
  <si>
    <t>Densely wooded forest</t>
  </si>
  <si>
    <t>R1 Rakennettu arvoviheralue</t>
  </si>
  <si>
    <t>R2 Toimintaviheralue</t>
  </si>
  <si>
    <t>R3 Käyttöviheralue</t>
  </si>
  <si>
    <t>R4 Suoja- ja vaihettumisviheralue</t>
  </si>
  <si>
    <t xml:space="preserve">A1 Arvoniitty </t>
  </si>
  <si>
    <t>A2 Käyttöniitty</t>
  </si>
  <si>
    <t>A3 Maisemaniitty</t>
  </si>
  <si>
    <t>A4 Avoin alue</t>
  </si>
  <si>
    <t>A5 Maisemapelto</t>
  </si>
  <si>
    <t xml:space="preserve">M1 Arvometsä </t>
  </si>
  <si>
    <t xml:space="preserve">M2 Lähimetsä </t>
  </si>
  <si>
    <t xml:space="preserve">M3 Ulkoilu- ja virkistysmetsä </t>
  </si>
  <si>
    <t>M4 Suojametsä</t>
  </si>
  <si>
    <t>M5 Talousmetsä</t>
  </si>
  <si>
    <t>S Suojelualueet</t>
  </si>
  <si>
    <t xml:space="preserve">Rx Muutosalue, jota kunnossapidetään rakennetun viheralueen mukaisessa ulkoasussa </t>
  </si>
  <si>
    <t>Ax Muutosalue, jota kunnossapidetään avoimen viheralueen mukaisessa ulkoasussa</t>
  </si>
  <si>
    <t>Mx Muutosalue, jota kunnossapidetään metsän mukaisessa ulkoasussa</t>
  </si>
  <si>
    <t>mäntylahotorviainen</t>
  </si>
  <si>
    <t>Eurytrichothrips affinis</t>
  </si>
  <si>
    <t>http://tun.fi/MX.232159</t>
  </si>
  <si>
    <t>arokirpukas</t>
  </si>
  <si>
    <t>Stiromoides maculiceps</t>
  </si>
  <si>
    <t>http://tun.fi/MX.228882</t>
  </si>
  <si>
    <t>soraikkokirpukas</t>
  </si>
  <si>
    <t>Achorotile longicornis</t>
  </si>
  <si>
    <t>http://tun.fi/MX.228885</t>
  </si>
  <si>
    <t>siniheinäkirpukas</t>
  </si>
  <si>
    <t>Muellerianella extrusa</t>
  </si>
  <si>
    <t>http://tun.fi/MX.228933</t>
  </si>
  <si>
    <t>korpikirpukas</t>
  </si>
  <si>
    <t>Florodelphax paryphasma</t>
  </si>
  <si>
    <t>http://tun.fi/MX.228948</t>
  </si>
  <si>
    <t>hiekkakirpukas</t>
  </si>
  <si>
    <t>Kosswigianella exigua</t>
  </si>
  <si>
    <t>http://tun.fi/MX.228951</t>
  </si>
  <si>
    <t>käenminttutinkeli</t>
  </si>
  <si>
    <t>Eupteryx collina</t>
  </si>
  <si>
    <t>http://tun.fi/MX.229245</t>
  </si>
  <si>
    <t>lounaistinkeli</t>
  </si>
  <si>
    <t>Fagocyba carri</t>
  </si>
  <si>
    <t>http://tun.fi/MX.229191</t>
  </si>
  <si>
    <t>merkkitinkeli</t>
  </si>
  <si>
    <t>Edwardsiana gratiosa</t>
  </si>
  <si>
    <t>http://tun.fi/MX.229203</t>
  </si>
  <si>
    <t>puistotinkeli</t>
  </si>
  <si>
    <t>Edwardsiana plebeja</t>
  </si>
  <si>
    <t>http://tun.fi/MX.229209</t>
  </si>
  <si>
    <t>lehtotinkeli</t>
  </si>
  <si>
    <t>Edwardsiana stehliki</t>
  </si>
  <si>
    <t>http://tun.fi/MX.229218</t>
  </si>
  <si>
    <t>röllikeijukas</t>
  </si>
  <si>
    <t>Dikraneura variata</t>
  </si>
  <si>
    <t>http://tun.fi/MX.229145</t>
  </si>
  <si>
    <t>angervotäpläkeijukas</t>
  </si>
  <si>
    <t>Micantulina pseudomicantula</t>
  </si>
  <si>
    <t>http://tun.fi/MX.229148</t>
  </si>
  <si>
    <t>tähkäkeijukas</t>
  </si>
  <si>
    <t>Wagneriala minima</t>
  </si>
  <si>
    <t>http://tun.fi/MX.229150</t>
  </si>
  <si>
    <t>harjunaamiokas</t>
  </si>
  <si>
    <t>Oncopsis appendiculata</t>
  </si>
  <si>
    <t>http://tun.fi/MX.229034</t>
  </si>
  <si>
    <t>idänpehkupää</t>
  </si>
  <si>
    <t>Anaceratagallia lithuanica</t>
  </si>
  <si>
    <t>http://tun.fi/MX.229068</t>
  </si>
  <si>
    <t>katkovyökaskas</t>
  </si>
  <si>
    <t>Planaphrodes nigrita</t>
  </si>
  <si>
    <t>http://tun.fi/MX.229116</t>
  </si>
  <si>
    <t>luhtakaunokas</t>
  </si>
  <si>
    <t>Cicadella lasiocarpae</t>
  </si>
  <si>
    <t>http://tun.fi/MX.229131</t>
  </si>
  <si>
    <t>pikkuhorsmaponsikas</t>
  </si>
  <si>
    <t>Sonronius anderi</t>
  </si>
  <si>
    <t>http://tun.fi/MX.229335</t>
  </si>
  <si>
    <t>siperianlatvaponsikas</t>
  </si>
  <si>
    <t>Perotettix orientalis</t>
  </si>
  <si>
    <t>http://tun.fi/MX.229410</t>
  </si>
  <si>
    <t>alppilatvaponsikas</t>
  </si>
  <si>
    <t>Perotettix pictus</t>
  </si>
  <si>
    <t>http://tun.fi/MX.229411</t>
  </si>
  <si>
    <t>jalolatvaponsikas</t>
  </si>
  <si>
    <t>Colobotettix morbillosus</t>
  </si>
  <si>
    <t>http://tun.fi/MX.229413</t>
  </si>
  <si>
    <t>kuljuponsikas</t>
  </si>
  <si>
    <t>Limotettix atricapillus</t>
  </si>
  <si>
    <t>http://tun.fi/MX.229442</t>
  </si>
  <si>
    <t>suppaponsikas</t>
  </si>
  <si>
    <t>Limotettix ochrifrons</t>
  </si>
  <si>
    <t>http://tun.fi/MX.229443</t>
  </si>
  <si>
    <t>lusteponsikas</t>
  </si>
  <si>
    <t>Adarrus multinotatus</t>
  </si>
  <si>
    <t>http://tun.fi/MX.229513</t>
  </si>
  <si>
    <t>siperianponsikas</t>
  </si>
  <si>
    <t>Mongolojassus sibiricus</t>
  </si>
  <si>
    <t>http://tun.fi/MX.229519</t>
  </si>
  <si>
    <t>karjalanponsikas</t>
  </si>
  <si>
    <t>Pinumius areatus</t>
  </si>
  <si>
    <t>http://tun.fi/MX.229535</t>
  </si>
  <si>
    <t>tupasvillaponsikas</t>
  </si>
  <si>
    <t>Cosmotettix panzeri</t>
  </si>
  <si>
    <t>http://tun.fi/MX.229563</t>
  </si>
  <si>
    <t>liekolutiainen</t>
  </si>
  <si>
    <t>Ceratocombus corticalis</t>
  </si>
  <si>
    <t>http://tun.fi/MX.229587</t>
  </si>
  <si>
    <t>rimpijuoksulude</t>
  </si>
  <si>
    <t>Salda sahlbergi</t>
  </si>
  <si>
    <t>http://tun.fi/MX.229735</t>
  </si>
  <si>
    <t>kissankäpälälude</t>
  </si>
  <si>
    <t>Galeatus spinifrons</t>
  </si>
  <si>
    <t>http://tun.fi/MX.229760</t>
  </si>
  <si>
    <t>kirjosarvilatikka</t>
  </si>
  <si>
    <t>Aradus annulicornis</t>
  </si>
  <si>
    <t>http://tun.fi/MX.230238</t>
  </si>
  <si>
    <t>sysilatikka</t>
  </si>
  <si>
    <t>Aradus aterrimus</t>
  </si>
  <si>
    <t>http://tun.fi/MX.230240</t>
  </si>
  <si>
    <t>harjukarikelude</t>
  </si>
  <si>
    <t>Drymus pilicornis</t>
  </si>
  <si>
    <t>http://tun.fi/MX.230315</t>
  </si>
  <si>
    <t>ajuruoholude</t>
  </si>
  <si>
    <t>Pionosomus varius</t>
  </si>
  <si>
    <t>http://tun.fi/MX.230345</t>
  </si>
  <si>
    <t>pihlajahankapistiäinen</t>
  </si>
  <si>
    <t>Sterictiphora sorbi</t>
  </si>
  <si>
    <t>http://tun.fi/MX.286878</t>
  </si>
  <si>
    <t>rypäsmäntypistiäinen</t>
  </si>
  <si>
    <t>Gilpinia socia</t>
  </si>
  <si>
    <t>http://tun.fi/MX.286961</t>
  </si>
  <si>
    <t>kuusamanuijapistiäinen</t>
  </si>
  <si>
    <t>Abia mutica</t>
  </si>
  <si>
    <t>http://tun.fi/MX.286576</t>
  </si>
  <si>
    <t>raitanuijapistiäinen</t>
  </si>
  <si>
    <t>Praia taczanowskii</t>
  </si>
  <si>
    <t>http://tun.fi/MX.286996</t>
  </si>
  <si>
    <t>pallenuijapistiäinen</t>
  </si>
  <si>
    <t>Trichiosoma kontuniemii</t>
  </si>
  <si>
    <t>http://tun.fi/MX.287006</t>
  </si>
  <si>
    <t>meijunuijapistiäinen</t>
  </si>
  <si>
    <t>Trichiosoma malaisei</t>
  </si>
  <si>
    <t>http://tun.fi/MX.287013</t>
  </si>
  <si>
    <t>haapanuijapistiäinen</t>
  </si>
  <si>
    <t>Trichiosoma pusillum</t>
  </si>
  <si>
    <t>http://tun.fi/MX.287022</t>
  </si>
  <si>
    <t>kaunoisolehtiäinen</t>
  </si>
  <si>
    <t>Tenthredo eburata</t>
  </si>
  <si>
    <t>http://tun.fi/MX.288802</t>
  </si>
  <si>
    <t>sysi-isolehtiäinen</t>
  </si>
  <si>
    <t>Tenthredo amurica</t>
  </si>
  <si>
    <t>http://tun.fi/MX.288813</t>
  </si>
  <si>
    <t>noki-isolehtiäinen</t>
  </si>
  <si>
    <t>Tenthredo eburneifrons</t>
  </si>
  <si>
    <t>http://tun.fi/MX.288825</t>
  </si>
  <si>
    <t>oksajunki</t>
  </si>
  <si>
    <t>Xiphydria betulae</t>
  </si>
  <si>
    <t>http://tun.fi/MX.288979</t>
  </si>
  <si>
    <t>hiisipuupistiäinen</t>
  </si>
  <si>
    <t>Urocerus fantoma</t>
  </si>
  <si>
    <t>http://tun.fi/MX.288964</t>
  </si>
  <si>
    <t>punaperäkorsiainen</t>
  </si>
  <si>
    <t>Calameuta filum</t>
  </si>
  <si>
    <t>http://tun.fi/MX.288920</t>
  </si>
  <si>
    <t>täpläkorsiainen</t>
  </si>
  <si>
    <t>Cephus brachycercus</t>
  </si>
  <si>
    <t>http://tun.fi/MX.288925</t>
  </si>
  <si>
    <t>junkiaispistiäinen</t>
  </si>
  <si>
    <t>Aulacus striatus</t>
  </si>
  <si>
    <t>http://tun.fi/MX.317472</t>
  </si>
  <si>
    <t>puulatiainen</t>
  </si>
  <si>
    <t>Bethylus dendrophilus</t>
  </si>
  <si>
    <t>http://tun.fi/MX.203962</t>
  </si>
  <si>
    <t>kelolatiainen</t>
  </si>
  <si>
    <t>Laelius borealis</t>
  </si>
  <si>
    <t>http://tun.fi/MX.203974</t>
  </si>
  <si>
    <t>hirsilatiainen</t>
  </si>
  <si>
    <t>Laelius parcepilosus</t>
  </si>
  <si>
    <t>http://tun.fi/MX.203977</t>
  </si>
  <si>
    <t>seinälatiainen</t>
  </si>
  <si>
    <t>Laelius virilis</t>
  </si>
  <si>
    <t>http://tun.fi/MX.203979</t>
  </si>
  <si>
    <t>kääpälatiainen</t>
  </si>
  <si>
    <t>Cephalonomia formiciformis</t>
  </si>
  <si>
    <t>http://tun.fi/MX.203969</t>
  </si>
  <si>
    <t>pökkelölatiainen</t>
  </si>
  <si>
    <t>Cephalonomia hammi</t>
  </si>
  <si>
    <t>http://tun.fi/MX.203970</t>
  </si>
  <si>
    <t>hammaskultiainen</t>
  </si>
  <si>
    <t>Chrysis brevitarsis</t>
  </si>
  <si>
    <t>http://tun.fi/MX.204037</t>
  </si>
  <si>
    <t>lehtokultiainen</t>
  </si>
  <si>
    <t>Chrysis corusca</t>
  </si>
  <si>
    <t>http://tun.fi/MX.204033</t>
  </si>
  <si>
    <t>vyökultiainen</t>
  </si>
  <si>
    <t>Chrysis equestris</t>
  </si>
  <si>
    <t>http://tun.fi/MX.204046</t>
  </si>
  <si>
    <t>reunuskultiainen</t>
  </si>
  <si>
    <t>Chrysis graelsii</t>
  </si>
  <si>
    <t>http://tun.fi/MX.204029</t>
  </si>
  <si>
    <t>tulikultiainen</t>
  </si>
  <si>
    <t>Chrysis ignita</t>
  </si>
  <si>
    <t>http://tun.fi/MX.204043</t>
  </si>
  <si>
    <t>sinikultiainen</t>
  </si>
  <si>
    <t>Chrysis iris</t>
  </si>
  <si>
    <t>http://tun.fi/MX.204031</t>
  </si>
  <si>
    <t>sirokultiainen</t>
  </si>
  <si>
    <t>Chrysis leptomandibularis</t>
  </si>
  <si>
    <t>http://tun.fi/MX.204041</t>
  </si>
  <si>
    <t>sekokultiainen</t>
  </si>
  <si>
    <t>Chrysis parietis</t>
  </si>
  <si>
    <t>http://tun.fi/MX.313392</t>
  </si>
  <si>
    <t>hirsikultiainen</t>
  </si>
  <si>
    <t>Chrysis pseudobrevitarsis</t>
  </si>
  <si>
    <t>http://tun.fi/MX.204038</t>
  </si>
  <si>
    <t>herttaokakultiainen</t>
  </si>
  <si>
    <t>Elampus foveatus</t>
  </si>
  <si>
    <t>http://tun.fi/MX.204001</t>
  </si>
  <si>
    <t>ryppyhohtokultiainen</t>
  </si>
  <si>
    <t>Omalus biaccinctus</t>
  </si>
  <si>
    <t>http://tun.fi/MX.203993</t>
  </si>
  <si>
    <t>etelänkoloampiainen</t>
  </si>
  <si>
    <t>Ancistrocerus gazella</t>
  </si>
  <si>
    <t>http://tun.fi/MX.204073</t>
  </si>
  <si>
    <t>kevätkoloampiainen</t>
  </si>
  <si>
    <t>Ancistrocerus nigricornis</t>
  </si>
  <si>
    <t>http://tun.fi/MX.204075</t>
  </si>
  <si>
    <t>kirjopikkuampiainen</t>
  </si>
  <si>
    <t>Stenodynerus dentisquama</t>
  </si>
  <si>
    <t>http://tun.fi/MX.204064</t>
  </si>
  <si>
    <t>ruokosorjoampiainen</t>
  </si>
  <si>
    <t>Symmorphus fuscipes</t>
  </si>
  <si>
    <t>http://tun.fi/MX.204088</t>
  </si>
  <si>
    <t>isosorjoampiainen</t>
  </si>
  <si>
    <t>Symmorphus murarius</t>
  </si>
  <si>
    <t>http://tun.fi/MX.204090</t>
  </si>
  <si>
    <t>metsäloisampiainen</t>
  </si>
  <si>
    <t>Dolichovespula omissa</t>
  </si>
  <si>
    <t>http://tun.fi/MX.204113</t>
  </si>
  <si>
    <t>kaivuriampiainen</t>
  </si>
  <si>
    <t>Discoelius dufourii</t>
  </si>
  <si>
    <t>http://tun.fi/MX.204097</t>
  </si>
  <si>
    <t>isopartapistiäinen</t>
  </si>
  <si>
    <t>Deuteragenia vechti</t>
  </si>
  <si>
    <t>http://tun.fi/MX.204141</t>
  </si>
  <si>
    <t>pohjankimopistiäinen</t>
  </si>
  <si>
    <t>Anoplius tenuicornis</t>
  </si>
  <si>
    <t>http://tun.fi/MX.204181</t>
  </si>
  <si>
    <t>pikipistiäinen</t>
  </si>
  <si>
    <t>Ferreola diffinis</t>
  </si>
  <si>
    <t>http://tun.fi/MX.204168</t>
  </si>
  <si>
    <t>hoikkasäiläpistiäinen</t>
  </si>
  <si>
    <t>Monosapyga clavicornis</t>
  </si>
  <si>
    <t>http://tun.fi/MX.204237</t>
  </si>
  <si>
    <t>ruotsinloviniska</t>
  </si>
  <si>
    <t>Formica suecica</t>
  </si>
  <si>
    <t>http://tun.fi/MX.203778</t>
  </si>
  <si>
    <t>koturiviholainen</t>
  </si>
  <si>
    <t>Myrmica vandeli</t>
  </si>
  <si>
    <t>http://tun.fi/MX.204258</t>
  </si>
  <si>
    <t>pensaspikkuhukka</t>
  </si>
  <si>
    <t>Crossocerus cinxius</t>
  </si>
  <si>
    <t>http://tun.fi/MX.204452</t>
  </si>
  <si>
    <t>korentopikkuhukka</t>
  </si>
  <si>
    <t>Crossocerus walkeri</t>
  </si>
  <si>
    <t>http://tun.fi/MX.204458</t>
  </si>
  <si>
    <t>pohjanpikkuhukka</t>
  </si>
  <si>
    <t>Crossocerus lundbladi</t>
  </si>
  <si>
    <t>http://tun.fi/MX.204462</t>
  </si>
  <si>
    <t>isokärpäshukka</t>
  </si>
  <si>
    <t>Ectemnius cephalotes</t>
  </si>
  <si>
    <t>http://tun.fi/MX.204496</t>
  </si>
  <si>
    <t>puuperhoshukka</t>
  </si>
  <si>
    <t>Lestica clypeata</t>
  </si>
  <si>
    <t>http://tun.fi/MX.204503</t>
  </si>
  <si>
    <t>pohjansavihukka</t>
  </si>
  <si>
    <t>Trypoxylon medium</t>
  </si>
  <si>
    <t>http://tun.fi/MX.204417</t>
  </si>
  <si>
    <t>dyynihietapistiäinen</t>
  </si>
  <si>
    <t>Ammophila campestris</t>
  </si>
  <si>
    <t>http://tun.fi/MX.203791</t>
  </si>
  <si>
    <t>ruokokirvahukka</t>
  </si>
  <si>
    <t>Pemphredon lethifer</t>
  </si>
  <si>
    <t>http://tun.fi/MX.203824</t>
  </si>
  <si>
    <t>idänkirvahukka</t>
  </si>
  <si>
    <t>Pemphredon mortifer</t>
  </si>
  <si>
    <t>http://tun.fi/MX.203825</t>
  </si>
  <si>
    <t>seljakirvahukka</t>
  </si>
  <si>
    <t>Pemphredon baltica</t>
  </si>
  <si>
    <t>http://tun.fi/MX.203831</t>
  </si>
  <si>
    <t>aitakirvahukka</t>
  </si>
  <si>
    <t>Pemphredon beaumonti</t>
  </si>
  <si>
    <t>http://tun.fi/MX.203832</t>
  </si>
  <si>
    <t>haapakirvahukka</t>
  </si>
  <si>
    <t>Pemphredon flavistigma</t>
  </si>
  <si>
    <t>http://tun.fi/MX.203834</t>
  </si>
  <si>
    <t>pohjanoksahukka</t>
  </si>
  <si>
    <t>Passaloecus borealis</t>
  </si>
  <si>
    <t>http://tun.fi/MX.203839</t>
  </si>
  <si>
    <t>kielioksahukka</t>
  </si>
  <si>
    <t>Passaloecus brevilabris</t>
  </si>
  <si>
    <t>http://tun.fi/MX.203840</t>
  </si>
  <si>
    <t>korsioksahukka</t>
  </si>
  <si>
    <t>Passaloecus clypealis</t>
  </si>
  <si>
    <t>http://tun.fi/MX.203841</t>
  </si>
  <si>
    <t>viiruoksahukka</t>
  </si>
  <si>
    <t>Passaloecus gracilis</t>
  </si>
  <si>
    <t>http://tun.fi/MX.203844</t>
  </si>
  <si>
    <t>kalvasoksahukka</t>
  </si>
  <si>
    <t>Passaloecus insignis</t>
  </si>
  <si>
    <t>http://tun.fi/MX.203845</t>
  </si>
  <si>
    <t>lehtoripsiäishukka</t>
  </si>
  <si>
    <t>Spilomena beata</t>
  </si>
  <si>
    <t>http://tun.fi/MX.203854</t>
  </si>
  <si>
    <t>suomenripsiäishukka</t>
  </si>
  <si>
    <t>Spilomena valkeilai</t>
  </si>
  <si>
    <t>http://tun.fi/MX.203859</t>
  </si>
  <si>
    <t>ahohoikkahukka</t>
  </si>
  <si>
    <t>Mimumesa beaumonti</t>
  </si>
  <si>
    <t>http://tun.fi/MX.203804</t>
  </si>
  <si>
    <t>nilkkahohkahukka</t>
  </si>
  <si>
    <t>Psenulus chevrieri</t>
  </si>
  <si>
    <t>http://tun.fi/MX.203810</t>
  </si>
  <si>
    <t>kemppihohkahukka</t>
  </si>
  <si>
    <t>Psenulus concolor</t>
  </si>
  <si>
    <t>http://tun.fi/MX.203811</t>
  </si>
  <si>
    <t>pikkuhohkahukka</t>
  </si>
  <si>
    <t>Psenulus pallipes</t>
  </si>
  <si>
    <t>http://tun.fi/MX.203813</t>
  </si>
  <si>
    <t>lounaanhohkahukka</t>
  </si>
  <si>
    <t>Psenulus schencki</t>
  </si>
  <si>
    <t>http://tun.fi/MX.203814</t>
  </si>
  <si>
    <t>ruokosimamehiläinen</t>
  </si>
  <si>
    <t>Hylaeus pfankuchi</t>
  </si>
  <si>
    <t>http://tun.fi/MX.204403</t>
  </si>
  <si>
    <t>korsisimamehiläinen</t>
  </si>
  <si>
    <t>Hylaeus pictipes</t>
  </si>
  <si>
    <t>http://tun.fi/MX.204408</t>
  </si>
  <si>
    <t>tulipipomehiläinen</t>
  </si>
  <si>
    <t>Coelioxys alatus</t>
  </si>
  <si>
    <t>http://tun.fi/MX.204637</t>
  </si>
  <si>
    <t>leukapipomehiläinen</t>
  </si>
  <si>
    <t>Coelioxys mandibularis</t>
  </si>
  <si>
    <t>http://tun.fi/MX.204634</t>
  </si>
  <si>
    <t>jymyverhoilijamehiläinen</t>
  </si>
  <si>
    <t>Megachile bombycina</t>
  </si>
  <si>
    <t>http://tun.fi/MX.204645</t>
  </si>
  <si>
    <t>tundramuurarimehiläinen</t>
  </si>
  <si>
    <t>Osmia laticeps</t>
  </si>
  <si>
    <t>http://tun.fi/MX.204615</t>
  </si>
  <si>
    <t>virtakorento</t>
  </si>
  <si>
    <t>Osmylus fulvicephalus</t>
  </si>
  <si>
    <t>http://tun.fi/MX.317033</t>
  </si>
  <si>
    <t>dyynihämykorento</t>
  </si>
  <si>
    <t>Wesmaelius balticus</t>
  </si>
  <si>
    <t>http://tun.fi/MX.290337</t>
  </si>
  <si>
    <t>tammikoikorento</t>
  </si>
  <si>
    <t>Sympherobius pygmaeus</t>
  </si>
  <si>
    <t>http://tun.fi/MX.290360</t>
  </si>
  <si>
    <t>kampakierresiipi</t>
  </si>
  <si>
    <t>Halictophagus silwoodensis</t>
  </si>
  <si>
    <t>http://tun.fi/MX.213102</t>
  </si>
  <si>
    <t>kevätkierresiipi</t>
  </si>
  <si>
    <t>Stylops ater</t>
  </si>
  <si>
    <t>http://tun.fi/MX.4986736</t>
  </si>
  <si>
    <t>punkkikuoriainen</t>
  </si>
  <si>
    <t>Sphaerius acaroides</t>
  </si>
  <si>
    <t>http://tun.fi/MX.188327</t>
  </si>
  <si>
    <t>tammikiitäjäinen</t>
  </si>
  <si>
    <t>Calosoma inquisitor</t>
  </si>
  <si>
    <t>http://tun.fi/MX.188505</t>
  </si>
  <si>
    <t>tunturihyrrä</t>
  </si>
  <si>
    <t>Bembidion dauricum</t>
  </si>
  <si>
    <t>http://tun.fi/MX.189426</t>
  </si>
  <si>
    <t>tummakehnäkiitäjäinen</t>
  </si>
  <si>
    <t>Chlaenius sulcicollis</t>
  </si>
  <si>
    <t>http://tun.fi/MX.189121</t>
  </si>
  <si>
    <t>hietaharvekiitäjäinen</t>
  </si>
  <si>
    <t>Harpalus anxius</t>
  </si>
  <si>
    <t>http://tun.fi/MX.189195</t>
  </si>
  <si>
    <t>tarhavakoripsikkä</t>
  </si>
  <si>
    <t>Millidium minutissimum</t>
  </si>
  <si>
    <t>http://tun.fi/MX.189866</t>
  </si>
  <si>
    <t>muurahaisrääpikäs</t>
  </si>
  <si>
    <t>Eocatops pelopis</t>
  </si>
  <si>
    <t>http://tun.fi/MX.190116</t>
  </si>
  <si>
    <t>laholapevalekas</t>
  </si>
  <si>
    <t>Batrisodes buqueti</t>
  </si>
  <si>
    <t>http://tun.fi/MX.190925</t>
  </si>
  <si>
    <t>karvarantavalekas</t>
  </si>
  <si>
    <t>Brachygluta helferi</t>
  </si>
  <si>
    <t>http://tun.fi/MX.190954</t>
  </si>
  <si>
    <t>haavankaarnavilistäjä</t>
  </si>
  <si>
    <t>Phloeopora teres</t>
  </si>
  <si>
    <t>http://tun.fi/MX.190783</t>
  </si>
  <si>
    <t>kerisirkeinen</t>
  </si>
  <si>
    <t>Atheta inquinula</t>
  </si>
  <si>
    <t>http://tun.fi/MX.190494</t>
  </si>
  <si>
    <t>lapinsirkeinen</t>
  </si>
  <si>
    <t>Boreophilia latifemorata</t>
  </si>
  <si>
    <t>http://tun.fi/MX.191302</t>
  </si>
  <si>
    <t>metsävakosonkiainen</t>
  </si>
  <si>
    <t>Anotylus hamatus</t>
  </si>
  <si>
    <t>http://tun.fi/MX.191113</t>
  </si>
  <si>
    <t>hiesusilosonkiainen</t>
  </si>
  <si>
    <t>Platystethus cornutus</t>
  </si>
  <si>
    <t>http://tun.fi/MX.191122</t>
  </si>
  <si>
    <t>lietesilosonkiainen</t>
  </si>
  <si>
    <t>Platystethus alutaceus</t>
  </si>
  <si>
    <t>http://tun.fi/MX.191124</t>
  </si>
  <si>
    <t>kevätsittiäinen</t>
  </si>
  <si>
    <t>Trypocopris vernalis</t>
  </si>
  <si>
    <t>http://tun.fi/MX.192206</t>
  </si>
  <si>
    <t>laidunlantiainen</t>
  </si>
  <si>
    <t>Acrossus luridus</t>
  </si>
  <si>
    <t>http://tun.fi/MX.191759</t>
  </si>
  <si>
    <t>rahkakaavikas</t>
  </si>
  <si>
    <t>Contacyphon hilaris</t>
  </si>
  <si>
    <t>http://tun.fi/MX.192612</t>
  </si>
  <si>
    <t>ukkokauniainen</t>
  </si>
  <si>
    <t>Chalcophora mariana</t>
  </si>
  <si>
    <t>http://tun.fi/MX.192627</t>
  </si>
  <si>
    <t>kampajalosoukko</t>
  </si>
  <si>
    <t>Agrilus laticornis</t>
  </si>
  <si>
    <t>http://tun.fi/MX.192689</t>
  </si>
  <si>
    <t>valekaavikas</t>
  </si>
  <si>
    <t>Eubria palustris</t>
  </si>
  <si>
    <t>http://tun.fi/MX.192825</t>
  </si>
  <si>
    <t>runkosepikkä</t>
  </si>
  <si>
    <t>Xylophilus corticalis</t>
  </si>
  <si>
    <t>http://tun.fi/MX.192845</t>
  </si>
  <si>
    <t>harjusepikkä</t>
  </si>
  <si>
    <t>Hylis cariniceps</t>
  </si>
  <si>
    <t>http://tun.fi/MX.192850</t>
  </si>
  <si>
    <t>lehtosepikkä</t>
  </si>
  <si>
    <t>Hylis foveicollis</t>
  </si>
  <si>
    <t>http://tun.fi/MX.192851</t>
  </si>
  <si>
    <t>lattarikkaseppä</t>
  </si>
  <si>
    <t>Aulonothroscus laticollis</t>
  </si>
  <si>
    <t>http://tun.fi/MX.192879</t>
  </si>
  <si>
    <t>onkalorikkaseppä</t>
  </si>
  <si>
    <t>Aulonothroscus brevicollis</t>
  </si>
  <si>
    <t>http://tun.fi/MX.192880</t>
  </si>
  <si>
    <t>kaljurikkaseppä</t>
  </si>
  <si>
    <t>Trixagus leseigneuri</t>
  </si>
  <si>
    <t>http://tun.fi/MX.192885</t>
  </si>
  <si>
    <t>hehkuseppä</t>
  </si>
  <si>
    <t>http://tun.fi/MX.193035</t>
  </si>
  <si>
    <t>kuusikytry</t>
  </si>
  <si>
    <t>Ernobius angusticollis</t>
  </si>
  <si>
    <t>http://tun.fi/MX.193792</t>
  </si>
  <si>
    <t>mäntykytry</t>
  </si>
  <si>
    <t>Ernobius pini</t>
  </si>
  <si>
    <t>http://tun.fi/MX.193796</t>
  </si>
  <si>
    <t>saunajumi</t>
  </si>
  <si>
    <t>Priobium carpini</t>
  </si>
  <si>
    <t>http://tun.fi/MX.193823</t>
  </si>
  <si>
    <t>verihärö</t>
  </si>
  <si>
    <t>Cucujus haematodes</t>
  </si>
  <si>
    <t>http://tun.fi/MX.193233</t>
  </si>
  <si>
    <t>puuhärö</t>
  </si>
  <si>
    <t>Pediacus depressus</t>
  </si>
  <si>
    <t>http://tun.fi/MX.193235</t>
  </si>
  <si>
    <t>savuhärö</t>
  </si>
  <si>
    <t>Cryptolestes weisei</t>
  </si>
  <si>
    <t>http://tun.fi/MX.193250</t>
  </si>
  <si>
    <t>täpläsalasyöjä</t>
  </si>
  <si>
    <t>Cryptophagus quadrimaculatus</t>
  </si>
  <si>
    <t>http://tun.fi/MX.193359</t>
  </si>
  <si>
    <t>ruskoveistiäinen</t>
  </si>
  <si>
    <t>Nitidula rufipes</t>
  </si>
  <si>
    <t>http://tun.fi/MX.193593</t>
  </si>
  <si>
    <t>pikkumäihiäinen</t>
  </si>
  <si>
    <t>Cryptarcha undata</t>
  </si>
  <si>
    <t>http://tun.fi/MX.193624</t>
  </si>
  <si>
    <t>lehtomäihiäinen</t>
  </si>
  <si>
    <t>Glischrochilus quadriguttatus</t>
  </si>
  <si>
    <t>http://tun.fi/MX.193627</t>
  </si>
  <si>
    <t>ventokaarniainen</t>
  </si>
  <si>
    <t>Rhizophagus puncticollis</t>
  </si>
  <si>
    <t>http://tun.fi/MX.193655</t>
  </si>
  <si>
    <t>saarnisieniäinen</t>
  </si>
  <si>
    <t>Biphyllus lunatus</t>
  </si>
  <si>
    <t>http://tun.fi/MX.194207</t>
  </si>
  <si>
    <t>pohjanpikkupirkko</t>
  </si>
  <si>
    <t>Scymnus jakowlewi</t>
  </si>
  <si>
    <t>http://tun.fi/MX.194289</t>
  </si>
  <si>
    <t>laakakilpukkainen</t>
  </si>
  <si>
    <t>Arthrolips obscura</t>
  </si>
  <si>
    <t>http://tun.fi/MX.194427</t>
  </si>
  <si>
    <t>idänlymykäs</t>
  </si>
  <si>
    <t>Stephostethus attenuatus</t>
  </si>
  <si>
    <t>http://tun.fi/MX.194482</t>
  </si>
  <si>
    <t>lapinlymykäs</t>
  </si>
  <si>
    <t>Stephostethus cinnamopterus</t>
  </si>
  <si>
    <t>http://tun.fi/MX.194486</t>
  </si>
  <si>
    <t>lapinnyhäkäs</t>
  </si>
  <si>
    <t>Corticaria dentiventris</t>
  </si>
  <si>
    <t>http://tun.fi/MX.194506</t>
  </si>
  <si>
    <t>mäntynyhäkäs</t>
  </si>
  <si>
    <t>Corticaria pineti</t>
  </si>
  <si>
    <t>http://tun.fi/MX.194507</t>
  </si>
  <si>
    <t>kelonyhäkäs</t>
  </si>
  <si>
    <t>Corticaria alleni</t>
  </si>
  <si>
    <t>http://tun.fi/MX.194531</t>
  </si>
  <si>
    <t>vähänyhäkäs</t>
  </si>
  <si>
    <t>Corticaria inconspicua</t>
  </si>
  <si>
    <t>http://tun.fi/MX.194536</t>
  </si>
  <si>
    <t>täpläkarvasieniäinen</t>
  </si>
  <si>
    <t>Mycetophagus quadriguttatus</t>
  </si>
  <si>
    <t>http://tun.fi/MX.193877</t>
  </si>
  <si>
    <t>kaakonsyöksykäs</t>
  </si>
  <si>
    <t>Variimorda basalis</t>
  </si>
  <si>
    <t>http://tun.fi/MX.194030</t>
  </si>
  <si>
    <t>ontonpimikkä</t>
  </si>
  <si>
    <t>Allecula morio</t>
  </si>
  <si>
    <t>http://tun.fi/MX.195360</t>
  </si>
  <si>
    <t>havuliekopimikkä</t>
  </si>
  <si>
    <t>Hymenophorus doublieri</t>
  </si>
  <si>
    <t>http://tun.fi/MX.195363</t>
  </si>
  <si>
    <t>typytoukohärkä</t>
  </si>
  <si>
    <t>Meloe brevicollis</t>
  </si>
  <si>
    <t>http://tun.fi/MX.194647</t>
  </si>
  <si>
    <t>huhtihärkä</t>
  </si>
  <si>
    <t>Apalus bimaculatus</t>
  </si>
  <si>
    <t>http://tun.fi/MX.194651</t>
  </si>
  <si>
    <t>puolanjäärä</t>
  </si>
  <si>
    <t>Arhopalus ferus</t>
  </si>
  <si>
    <t>http://tun.fi/MX.195005</t>
  </si>
  <si>
    <t>tupajäärä</t>
  </si>
  <si>
    <t>Hylotrupes bajulus</t>
  </si>
  <si>
    <t>http://tun.fi/MX.195142</t>
  </si>
  <si>
    <t>hiesjäärä</t>
  </si>
  <si>
    <t>Xylotrechus ibex</t>
  </si>
  <si>
    <t>http://tun.fi/MX.194668</t>
  </si>
  <si>
    <t>haavanoksakatkiainen</t>
  </si>
  <si>
    <t>Leiopus punctulatus</t>
  </si>
  <si>
    <t>http://tun.fi/MX.194735</t>
  </si>
  <si>
    <t>minttukirppa</t>
  </si>
  <si>
    <t>Longitarsus lycopi</t>
  </si>
  <si>
    <t>http://tun.fi/MX.195843</t>
  </si>
  <si>
    <t>lehtoloiskärsäkäs</t>
  </si>
  <si>
    <t>Anthribus fasciatus</t>
  </si>
  <si>
    <t>http://tun.fi/MX.195455</t>
  </si>
  <si>
    <t>ajuruohonirppu</t>
  </si>
  <si>
    <t>Squamapion atomarium</t>
  </si>
  <si>
    <t>http://tun.fi/MX.195541</t>
  </si>
  <si>
    <t>vienankorvakärsäkäs</t>
  </si>
  <si>
    <t>Otiorhynchus politus</t>
  </si>
  <si>
    <t>http://tun.fi/MX.196679</t>
  </si>
  <si>
    <t>punanorkkokärsäkäs</t>
  </si>
  <si>
    <t>Dorytomus dorsalis</t>
  </si>
  <si>
    <t>http://tun.fi/MX.196444</t>
  </si>
  <si>
    <t>orapihlajankukkakkärsäkäs</t>
  </si>
  <si>
    <t>Anthonomus sorbi</t>
  </si>
  <si>
    <t>http://tun.fi/MX.196525</t>
  </si>
  <si>
    <t>töpölieriökärsäkäs</t>
  </si>
  <si>
    <t>Phloeophagus lignarius</t>
  </si>
  <si>
    <t>http://tun.fi/MX.196226</t>
  </si>
  <si>
    <t>tammenpyörökärsäkäs</t>
  </si>
  <si>
    <t>Coeliodes rana</t>
  </si>
  <si>
    <t>http://tun.fi/MX.196840</t>
  </si>
  <si>
    <t>pikkulaukkakärsäkäs</t>
  </si>
  <si>
    <t>Ceutorhynchus thomsoni</t>
  </si>
  <si>
    <t>http://tun.fi/MX.196870</t>
  </si>
  <si>
    <t>mustalaukkakärsäkäs</t>
  </si>
  <si>
    <t>Ceutorhynchus roberti</t>
  </si>
  <si>
    <t>http://tun.fi/MX.196886</t>
  </si>
  <si>
    <t>männynharjuniluri</t>
  </si>
  <si>
    <t>Carphoborus cholodkovskyi</t>
  </si>
  <si>
    <t>http://tun.fi/MX.197029</t>
  </si>
  <si>
    <t>vähäsaarnenniluri</t>
  </si>
  <si>
    <t>Hylesinus wachtli</t>
  </si>
  <si>
    <t>http://tun.fi/MX.197005</t>
  </si>
  <si>
    <t>köngäspalkonen</t>
  </si>
  <si>
    <t>Hydroptila lotensis</t>
  </si>
  <si>
    <t>http://tun.fi/MX.231755</t>
  </si>
  <si>
    <t>noropalkonen</t>
  </si>
  <si>
    <t>Hydroptila occulta</t>
  </si>
  <si>
    <t>http://tun.fi/MX.231758</t>
  </si>
  <si>
    <t>vähäsilmupalkonen</t>
  </si>
  <si>
    <t>Ithytrichia clavata</t>
  </si>
  <si>
    <t>http://tun.fi/MX.323587</t>
  </si>
  <si>
    <t>terhopalkonen</t>
  </si>
  <si>
    <t>Stactobiella risi</t>
  </si>
  <si>
    <t>http://tun.fi/MX.231790</t>
  </si>
  <si>
    <t>pikkulipporysäkäs</t>
  </si>
  <si>
    <t>Plectrocnemia conjuncta</t>
  </si>
  <si>
    <t>http://tun.fi/MX.231813</t>
  </si>
  <si>
    <t>lettorysäkäs</t>
  </si>
  <si>
    <t>Holocentropus stagnalis</t>
  </si>
  <si>
    <t>http://tun.fi/MX.231821</t>
  </si>
  <si>
    <t>lehtoleukanen</t>
  </si>
  <si>
    <t>Micropterix aruncella</t>
  </si>
  <si>
    <t>http://tun.fi/MX.58507</t>
  </si>
  <si>
    <t>pähkinäpäistärkoi</t>
  </si>
  <si>
    <t>Eriocrania chrysolepidella</t>
  </si>
  <si>
    <t>http://tun.fi/MX.204876</t>
  </si>
  <si>
    <t>tarhajuuriperhonen</t>
  </si>
  <si>
    <t>Korscheltellus lupulinus</t>
  </si>
  <si>
    <t>http://tun.fi/MX.58538</t>
  </si>
  <si>
    <t>sineaamunkoi</t>
  </si>
  <si>
    <t>Lampronia standfussiella</t>
  </si>
  <si>
    <t>http://tun.fi/MX.58705</t>
  </si>
  <si>
    <t>juova-aamunkoi</t>
  </si>
  <si>
    <t>Lampronia redimitella</t>
  </si>
  <si>
    <t>http://tun.fi/MX.58698</t>
  </si>
  <si>
    <t>kätköaamunkoi</t>
  </si>
  <si>
    <t>Lampronia aeripennella</t>
  </si>
  <si>
    <t>http://tun.fi/MX.58704</t>
  </si>
  <si>
    <t>herukkaseulakoi</t>
  </si>
  <si>
    <t>Alloclemensia mesospilella</t>
  </si>
  <si>
    <t>http://tun.fi/MX.58693</t>
  </si>
  <si>
    <t>äijäseulakoi</t>
  </si>
  <si>
    <t>Incurvaria masculella</t>
  </si>
  <si>
    <t>http://tun.fi/MX.58691</t>
  </si>
  <si>
    <t>idänsurviaiskoi</t>
  </si>
  <si>
    <t>Nemophora amatella</t>
  </si>
  <si>
    <t>http://tun.fi/MX.58659</t>
  </si>
  <si>
    <t>kaakonsurviaiskoi</t>
  </si>
  <si>
    <t>Nemophora minimella</t>
  </si>
  <si>
    <t>http://tun.fi/MX.4984495</t>
  </si>
  <si>
    <t>harmosurviaiskoi</t>
  </si>
  <si>
    <t>Nematopogon magnus</t>
  </si>
  <si>
    <t>http://tun.fi/MX.58677</t>
  </si>
  <si>
    <t>vattuläiskäkoi</t>
  </si>
  <si>
    <t>Coptotriche marginea</t>
  </si>
  <si>
    <t>http://tun.fi/MX.58716</t>
  </si>
  <si>
    <t>ruusuläiskäkoi</t>
  </si>
  <si>
    <t>Coptotriche angusticollella</t>
  </si>
  <si>
    <t>http://tun.fi/MX.58718</t>
  </si>
  <si>
    <t>hanhikkikääpiökoi</t>
  </si>
  <si>
    <t>Stigmella aeneofasciella</t>
  </si>
  <si>
    <t>http://tun.fi/MX.58589</t>
  </si>
  <si>
    <t>luhtakääpiökoi</t>
  </si>
  <si>
    <t>Stigmella poterii</t>
  </si>
  <si>
    <t>http://tun.fi/MX.58591</t>
  </si>
  <si>
    <t>pursukääpiökoi</t>
  </si>
  <si>
    <t>Stigmella lediella</t>
  </si>
  <si>
    <t>http://tun.fi/MX.58596</t>
  </si>
  <si>
    <t>isotammikääpiökoi</t>
  </si>
  <si>
    <t>Stigmella svenssoni</t>
  </si>
  <si>
    <t>http://tun.fi/MX.58603</t>
  </si>
  <si>
    <t>kastanjakääpiökoi</t>
  </si>
  <si>
    <t>Stigmella samiatella</t>
  </si>
  <si>
    <t>http://tun.fi/MX.58605</t>
  </si>
  <si>
    <t>tammikääpiökoi</t>
  </si>
  <si>
    <t>Stigmella roborella</t>
  </si>
  <si>
    <t>http://tun.fi/MX.58606</t>
  </si>
  <si>
    <t>isokaarnakääpiökoi</t>
  </si>
  <si>
    <t>Zimmermannia longicaudella</t>
  </si>
  <si>
    <t>http://tun.fi/MX.58625</t>
  </si>
  <si>
    <t>kaarikääpiökoi</t>
  </si>
  <si>
    <t>Ectoedemia angulifasciella</t>
  </si>
  <si>
    <t>http://tun.fi/MX.58633</t>
  </si>
  <si>
    <t>kulmalippakoi</t>
  </si>
  <si>
    <t>Pseudopostega crepusculella</t>
  </si>
  <si>
    <t>http://tun.fi/MX.58646</t>
  </si>
  <si>
    <t>koivusavupussikas</t>
  </si>
  <si>
    <t>Proutia rotunda</t>
  </si>
  <si>
    <t>http://tun.fi/MX.58836</t>
  </si>
  <si>
    <t>tikku-ukkopussikas</t>
  </si>
  <si>
    <t>Pachythelia villosella</t>
  </si>
  <si>
    <t>http://tun.fi/MX.58845</t>
  </si>
  <si>
    <t>ruskohentopussikas</t>
  </si>
  <si>
    <t>Sterrhopterix fusca</t>
  </si>
  <si>
    <t>http://tun.fi/MX.58849</t>
  </si>
  <si>
    <t>viirukääpäkoi</t>
  </si>
  <si>
    <t>Nemapogon nigralbellus</t>
  </si>
  <si>
    <t>http://tun.fi/MX.58768</t>
  </si>
  <si>
    <t>kaunokääpäkoi</t>
  </si>
  <si>
    <t>Nemapogon clematellus</t>
  </si>
  <si>
    <t>http://tun.fi/MX.58765</t>
  </si>
  <si>
    <t>täpläjäkäläkoi</t>
  </si>
  <si>
    <t>Infurcitinea argentimaculella</t>
  </si>
  <si>
    <t>http://tun.fi/MX.58732</t>
  </si>
  <si>
    <t>rusokantokääpäkoi</t>
  </si>
  <si>
    <t>Agnathosia mendicella</t>
  </si>
  <si>
    <t>http://tun.fi/MX.58738</t>
  </si>
  <si>
    <t>kekokoi</t>
  </si>
  <si>
    <t>Myrmecozela ochraceella</t>
  </si>
  <si>
    <t>http://tun.fi/MX.58725</t>
  </si>
  <si>
    <t>korokoi</t>
  </si>
  <si>
    <t>Elatobia fuliginosella</t>
  </si>
  <si>
    <t>http://tun.fi/MX.58775</t>
  </si>
  <si>
    <t>hevosmuurahaiskoi</t>
  </si>
  <si>
    <t>Niditinea truncicolella</t>
  </si>
  <si>
    <t>http://tun.fi/MX.58794</t>
  </si>
  <si>
    <t>vaskikoi</t>
  </si>
  <si>
    <t>Roeslerstammia erxlebella</t>
  </si>
  <si>
    <t>http://tun.fi/MX.58857</t>
  </si>
  <si>
    <t>jalavatöyhtökoi</t>
  </si>
  <si>
    <t>Bucculatrix albedinella</t>
  </si>
  <si>
    <t>http://tun.fi/MX.58872</t>
  </si>
  <si>
    <t>vallitöyhtökoi</t>
  </si>
  <si>
    <t>Bucculatrix ratisbonensis</t>
  </si>
  <si>
    <t>http://tun.fi/MX.58870</t>
  </si>
  <si>
    <t>piennartöyhtökoi</t>
  </si>
  <si>
    <t>Bucculatrix humiliella</t>
  </si>
  <si>
    <t>http://tun.fi/MX.58866</t>
  </si>
  <si>
    <t>pohjankovertajakoi</t>
  </si>
  <si>
    <t>Callisto coffeella</t>
  </si>
  <si>
    <t>http://tun.fi/MX.58916</t>
  </si>
  <si>
    <t>tuomenkovertajakoi</t>
  </si>
  <si>
    <t>Callisto insperatella</t>
  </si>
  <si>
    <t>http://tun.fi/MX.58917</t>
  </si>
  <si>
    <t>tammitikkukoi</t>
  </si>
  <si>
    <t>Povolnya leucapennella</t>
  </si>
  <si>
    <t>http://tun.fi/MX.58908</t>
  </si>
  <si>
    <t>hakamiinakoi</t>
  </si>
  <si>
    <t>Phyllonorycter lautellus</t>
  </si>
  <si>
    <t>http://tun.fi/MX.58965</t>
  </si>
  <si>
    <t>pyökkimiinakoi</t>
  </si>
  <si>
    <t>Phyllonorycter maestingellus</t>
  </si>
  <si>
    <t>http://tun.fi/MX.58971</t>
  </si>
  <si>
    <t>lehtomiinakoi</t>
  </si>
  <si>
    <t>Phyllonorycter nicellii</t>
  </si>
  <si>
    <t>http://tun.fi/MX.58972</t>
  </si>
  <si>
    <t>heisimiinakoi</t>
  </si>
  <si>
    <t>Phyllonorycter lantanellus</t>
  </si>
  <si>
    <t>http://tun.fi/MX.58945</t>
  </si>
  <si>
    <t>hanhenpajumiinakoi</t>
  </si>
  <si>
    <t>Phyllonorycter quinqueguttellus</t>
  </si>
  <si>
    <t>http://tun.fi/MX.58959</t>
  </si>
  <si>
    <t>vilukkokehrääjäkoi</t>
  </si>
  <si>
    <t>Kessleria fasciapennella</t>
  </si>
  <si>
    <t>http://tun.fi/MX.59011</t>
  </si>
  <si>
    <t>saarnikehrääjäkoi</t>
  </si>
  <si>
    <t>Zelleria hepariella</t>
  </si>
  <si>
    <t>http://tun.fi/MX.59013</t>
  </si>
  <si>
    <t>valkopääkehrääjäkoi</t>
  </si>
  <si>
    <t>Euhyponomeutoides albithoracellus</t>
  </si>
  <si>
    <t>http://tun.fi/MX.59017</t>
  </si>
  <si>
    <t>tarhaharsokoi</t>
  </si>
  <si>
    <t>Swammerdamia pyrella</t>
  </si>
  <si>
    <t>http://tun.fi/MX.59022</t>
  </si>
  <si>
    <t>lapinharsokoi</t>
  </si>
  <si>
    <t>Paraswammerdamia lapponica</t>
  </si>
  <si>
    <t>http://tun.fi/MX.59031</t>
  </si>
  <si>
    <t>tammitarhakoi</t>
  </si>
  <si>
    <t>Argyresthia glaucinella</t>
  </si>
  <si>
    <t>http://tun.fi/MX.59069</t>
  </si>
  <si>
    <t>orapihlajatarhakoi</t>
  </si>
  <si>
    <t>Argyresthia bonnetella</t>
  </si>
  <si>
    <t>http://tun.fi/MX.59075</t>
  </si>
  <si>
    <t>metsäkaalikoi</t>
  </si>
  <si>
    <t>Rhigognostis schmaltzella</t>
  </si>
  <si>
    <t>http://tun.fi/MX.59116</t>
  </si>
  <si>
    <t>jäkkäräverkkokoi</t>
  </si>
  <si>
    <t>Digitivalva reticulella</t>
  </si>
  <si>
    <t>http://tun.fi/MX.59123</t>
  </si>
  <si>
    <t>haukkahaahtikoi</t>
  </si>
  <si>
    <t>Ypsolopha falcella</t>
  </si>
  <si>
    <t>http://tun.fi/MX.59084</t>
  </si>
  <si>
    <t>pohjankoivukoi</t>
  </si>
  <si>
    <t>Atemelia torquatella</t>
  </si>
  <si>
    <t>http://tun.fi/MX.59043</t>
  </si>
  <si>
    <t>kuismaryhäkoi</t>
  </si>
  <si>
    <t>Leucoptera lustratella</t>
  </si>
  <si>
    <t>http://tun.fi/MX.59151</t>
  </si>
  <si>
    <t>nätkelmäryhäkoi</t>
  </si>
  <si>
    <t>Leucoptera lathyrifoliella</t>
  </si>
  <si>
    <t>http://tun.fi/MX.59152</t>
  </si>
  <si>
    <t>linnunherneryhäkoi</t>
  </si>
  <si>
    <t>Leucoptera orobi</t>
  </si>
  <si>
    <t>http://tun.fi/MX.59153</t>
  </si>
  <si>
    <t>mansikkavarsikoi</t>
  </si>
  <si>
    <t>Tinagma perdicellum</t>
  </si>
  <si>
    <t>http://tun.fi/MX.59170</t>
  </si>
  <si>
    <t>ahoaamukääriäinen</t>
  </si>
  <si>
    <t>Clepsis lindebergi</t>
  </si>
  <si>
    <t>http://tun.fi/MX.60198</t>
  </si>
  <si>
    <t>myrttirullakääriäinen</t>
  </si>
  <si>
    <t>Archips betulanus</t>
  </si>
  <si>
    <t>http://tun.fi/MX.60157</t>
  </si>
  <si>
    <t>tarhaharmokääriäinen</t>
  </si>
  <si>
    <t>Neosphaleroptera nubilana</t>
  </si>
  <si>
    <t>http://tun.fi/MX.60116</t>
  </si>
  <si>
    <t>karjalanharmokääriäinen</t>
  </si>
  <si>
    <t>Cnephasia alticolana</t>
  </si>
  <si>
    <t>http://tun.fi/MX.60134</t>
  </si>
  <si>
    <t>heisitalvikääriäinen</t>
  </si>
  <si>
    <t>Acleris schalleriana</t>
  </si>
  <si>
    <t>http://tun.fi/MX.60019</t>
  </si>
  <si>
    <t>viherätalvikääriäinen</t>
  </si>
  <si>
    <t>Acleris literana</t>
  </si>
  <si>
    <t>http://tun.fi/MX.60043</t>
  </si>
  <si>
    <t>juolukkatalvikääriäinen</t>
  </si>
  <si>
    <t>Acleris fimbriana</t>
  </si>
  <si>
    <t>http://tun.fi/MX.60047</t>
  </si>
  <si>
    <t>jalavakätkökääriäinen</t>
  </si>
  <si>
    <t>Phtheochroa schreibersiana</t>
  </si>
  <si>
    <t>http://tun.fi/MX.60053</t>
  </si>
  <si>
    <t>korukätkökääriäinen</t>
  </si>
  <si>
    <t>Phtheochroa vulneratana</t>
  </si>
  <si>
    <t>http://tun.fi/MX.60056</t>
  </si>
  <si>
    <t>minttukätkökääriäinen</t>
  </si>
  <si>
    <t>Phalonidia manniana</t>
  </si>
  <si>
    <t>http://tun.fi/MX.60064</t>
  </si>
  <si>
    <t>kuusiokätkökääriäinen</t>
  </si>
  <si>
    <t>Gynnidomorpha minimana</t>
  </si>
  <si>
    <t>http://tun.fi/MX.60071</t>
  </si>
  <si>
    <t>paatsamakätkökääriäinen</t>
  </si>
  <si>
    <t>Eupoecilia ambiguella</t>
  </si>
  <si>
    <t>http://tun.fi/MX.60079</t>
  </si>
  <si>
    <t>ruusuruohokätkökääriäinen</t>
  </si>
  <si>
    <t>Aethes hartmanniana</t>
  </si>
  <si>
    <t>http://tun.fi/MX.60081</t>
  </si>
  <si>
    <t>katkokätkökääriäinen</t>
  </si>
  <si>
    <t>Aethes beatricella</t>
  </si>
  <si>
    <t>http://tun.fi/MX.60088</t>
  </si>
  <si>
    <t>läätekätkökääriäinen</t>
  </si>
  <si>
    <t>Aethes kyrkii</t>
  </si>
  <si>
    <t>http://tun.fi/MX.60092</t>
  </si>
  <si>
    <t>saamensilmukääriäinen</t>
  </si>
  <si>
    <t>Apotomis moestana</t>
  </si>
  <si>
    <t>http://tun.fi/MX.60286</t>
  </si>
  <si>
    <t>vaarasilmukääriäinen</t>
  </si>
  <si>
    <t>Apotomis fraterculana</t>
  </si>
  <si>
    <t>http://tun.fi/MX.60292</t>
  </si>
  <si>
    <t>tunturisilmukääriäinen</t>
  </si>
  <si>
    <t>Apotomis demissana</t>
  </si>
  <si>
    <t>http://tun.fi/MX.60296</t>
  </si>
  <si>
    <t>tuikekirjokääriäinen</t>
  </si>
  <si>
    <t>Pristerognatha penthinana</t>
  </si>
  <si>
    <t>http://tun.fi/MX.60307</t>
  </si>
  <si>
    <t>kangaskirjokääriäinen</t>
  </si>
  <si>
    <t>Argyroploce concretana</t>
  </si>
  <si>
    <t>http://tun.fi/MX.60311</t>
  </si>
  <si>
    <t>pähkämövarsikääriäinen</t>
  </si>
  <si>
    <t>Endothenia nigricostana</t>
  </si>
  <si>
    <t>http://tun.fi/MX.60237</t>
  </si>
  <si>
    <t>rusosirppikääriäinen</t>
  </si>
  <si>
    <t>Ancylis obtusana</t>
  </si>
  <si>
    <t>http://tun.fi/MX.60351</t>
  </si>
  <si>
    <t>marunapeilikääriäinen</t>
  </si>
  <si>
    <t>Pelochrista infidana</t>
  </si>
  <si>
    <t>http://tun.fi/MX.60433</t>
  </si>
  <si>
    <t>hietapeilikääriäinen</t>
  </si>
  <si>
    <t>Pelochrista huebneriana</t>
  </si>
  <si>
    <t>http://tun.fi/MX.60432</t>
  </si>
  <si>
    <t>ketopeilikääriäinen</t>
  </si>
  <si>
    <t>Eucosma fulvana</t>
  </si>
  <si>
    <t>http://tun.fi/MX.60438</t>
  </si>
  <si>
    <t>pikkupeilikääriäinen</t>
  </si>
  <si>
    <t>Eucosma aemulana</t>
  </si>
  <si>
    <t>http://tun.fi/MX.60447</t>
  </si>
  <si>
    <t>läätepeilikääriäinen</t>
  </si>
  <si>
    <t>Eucosma saussureana</t>
  </si>
  <si>
    <t>http://tun.fi/MX.60446</t>
  </si>
  <si>
    <t>isolaikkukääriäinen</t>
  </si>
  <si>
    <t>Epiblema similanum</t>
  </si>
  <si>
    <t>http://tun.fi/MX.60475</t>
  </si>
  <si>
    <t>saarnilatvakääriäinen</t>
  </si>
  <si>
    <t>Pammene suspectana</t>
  </si>
  <si>
    <t>http://tun.fi/MX.60552</t>
  </si>
  <si>
    <t>vaivaislatvakääriäinen</t>
  </si>
  <si>
    <t>Pammene clanculana</t>
  </si>
  <si>
    <t>http://tun.fi/MX.60554</t>
  </si>
  <si>
    <t>suolatvakääriäinen</t>
  </si>
  <si>
    <t>Pammene luedersiana</t>
  </si>
  <si>
    <t>http://tun.fi/MX.60556</t>
  </si>
  <si>
    <t>kääpiöversokääriäinen</t>
  </si>
  <si>
    <t>Corticivora piniana</t>
  </si>
  <si>
    <t>http://tun.fi/MX.60499</t>
  </si>
  <si>
    <t>kuusamalasisiipi</t>
  </si>
  <si>
    <t>Synanthedon soffneri</t>
  </si>
  <si>
    <t>http://tun.fi/MX.59961</t>
  </si>
  <si>
    <t>kirjokontukoi</t>
  </si>
  <si>
    <t>Oegoconia deauratella</t>
  </si>
  <si>
    <t>http://tun.fi/MX.59178</t>
  </si>
  <si>
    <t>harmolahokoi</t>
  </si>
  <si>
    <t>Denisia obscurella</t>
  </si>
  <si>
    <t>http://tun.fi/MX.59195</t>
  </si>
  <si>
    <t>kirjolahokoi</t>
  </si>
  <si>
    <t>Denisia stroemella</t>
  </si>
  <si>
    <t>http://tun.fi/MX.59194</t>
  </si>
  <si>
    <t>isokärsäkoi</t>
  </si>
  <si>
    <t>Harpella forficella</t>
  </si>
  <si>
    <t>http://tun.fi/MX.59217</t>
  </si>
  <si>
    <t>syystynkäkoi</t>
  </si>
  <si>
    <t>Diurnea lipsiella</t>
  </si>
  <si>
    <t>http://tun.fi/MX.59238</t>
  </si>
  <si>
    <t>lapinlattakoi</t>
  </si>
  <si>
    <t>Agonopterix arctica</t>
  </si>
  <si>
    <t>http://tun.fi/MX.59265</t>
  </si>
  <si>
    <t>läätelattakoi</t>
  </si>
  <si>
    <t>Agonopterix broennoeensis</t>
  </si>
  <si>
    <t>http://tun.fi/MX.59282</t>
  </si>
  <si>
    <t>kolmitäpläkoi</t>
  </si>
  <si>
    <t>Telechrysis tripuncta</t>
  </si>
  <si>
    <t>http://tun.fi/MX.59319</t>
  </si>
  <si>
    <t>näsiäkoi</t>
  </si>
  <si>
    <t>Anchinia daphnella</t>
  </si>
  <si>
    <t>http://tun.fi/MX.59317</t>
  </si>
  <si>
    <t>kääriäiskoi</t>
  </si>
  <si>
    <t>Carcina quercana</t>
  </si>
  <si>
    <t>http://tun.fi/MX.59245</t>
  </si>
  <si>
    <t>hakavälkekoi</t>
  </si>
  <si>
    <t>Sorhagenia rhamniella</t>
  </si>
  <si>
    <t>http://tun.fi/MX.59650</t>
  </si>
  <si>
    <t>kuusiviiksikoi</t>
  </si>
  <si>
    <t>Dichomeris latipennella</t>
  </si>
  <si>
    <t>http://tun.fi/MX.59905</t>
  </si>
  <si>
    <t>kirjoviiksikoi</t>
  </si>
  <si>
    <t>Brachmia dimidiella</t>
  </si>
  <si>
    <t>http://tun.fi/MX.59907</t>
  </si>
  <si>
    <t>purppurasammalkoi</t>
  </si>
  <si>
    <t>Bryotropha purpurella</t>
  </si>
  <si>
    <t>http://tun.fi/MX.59722</t>
  </si>
  <si>
    <t>särkkäsammalkoi</t>
  </si>
  <si>
    <t>Bryotropha desertella</t>
  </si>
  <si>
    <t>http://tun.fi/MX.59718</t>
  </si>
  <si>
    <t>pohjansammalkoi</t>
  </si>
  <si>
    <t>Bryotropha boreella</t>
  </si>
  <si>
    <t>http://tun.fi/MX.59719</t>
  </si>
  <si>
    <t>tatarkaitakoi</t>
  </si>
  <si>
    <t>Monochroa sepicolella</t>
  </si>
  <si>
    <t>http://tun.fi/MX.59688</t>
  </si>
  <si>
    <t>hanhikkikaitakoi</t>
  </si>
  <si>
    <t>Monochroa elongella</t>
  </si>
  <si>
    <t>http://tun.fi/MX.59695</t>
  </si>
  <si>
    <t>hierakkakaitakoi</t>
  </si>
  <si>
    <t>Monochroa palustrella</t>
  </si>
  <si>
    <t>http://tun.fi/MX.59699</t>
  </si>
  <si>
    <t>vankkasarakaitakoi</t>
  </si>
  <si>
    <t>Monochroa suffusella</t>
  </si>
  <si>
    <t>http://tun.fi/MX.59702</t>
  </si>
  <si>
    <t>pihatatarkaitakoi</t>
  </si>
  <si>
    <t>Monochroa hornigi</t>
  </si>
  <si>
    <t>http://tun.fi/MX.59705</t>
  </si>
  <si>
    <t>luumukeulakoi</t>
  </si>
  <si>
    <t>Gelechia scotinella</t>
  </si>
  <si>
    <t>http://tun.fi/MX.200796</t>
  </si>
  <si>
    <t>herukkakeulakoi</t>
  </si>
  <si>
    <t>Gelechia jakovlevi</t>
  </si>
  <si>
    <t>http://tun.fi/MX.59762</t>
  </si>
  <si>
    <t>käpäläjäytäjäkoi</t>
  </si>
  <si>
    <t>Scrobipalpa murinella</t>
  </si>
  <si>
    <t>http://tun.fi/MX.59821</t>
  </si>
  <si>
    <t>timjamijäytäjäkoi</t>
  </si>
  <si>
    <t>Scrobipalpa artemisiella</t>
  </si>
  <si>
    <t>http://tun.fi/MX.59819</t>
  </si>
  <si>
    <t>punajäytäjäkoi</t>
  </si>
  <si>
    <t>Scrobipalpa samadensis</t>
  </si>
  <si>
    <t>http://tun.fi/MX.59827</t>
  </si>
  <si>
    <t>suolakkojäytäjäkoi</t>
  </si>
  <si>
    <t>Scrobipalpa salicorniae</t>
  </si>
  <si>
    <t>http://tun.fi/MX.59826</t>
  </si>
  <si>
    <t>äkämävyökoi</t>
  </si>
  <si>
    <t>Caryocolum cauliginellum</t>
  </si>
  <si>
    <t>http://tun.fi/MX.59845</t>
  </si>
  <si>
    <t>lehtovyökoi</t>
  </si>
  <si>
    <t>Caryocolum tricolorellum</t>
  </si>
  <si>
    <t>http://tun.fi/MX.59856</t>
  </si>
  <si>
    <t>kevätjäytäjäkoi</t>
  </si>
  <si>
    <t>Caryocolum junctellum</t>
  </si>
  <si>
    <t>http://tun.fi/MX.59857</t>
  </si>
  <si>
    <t>heinätähtimövyökoi</t>
  </si>
  <si>
    <t>Caryocolum petrophilum</t>
  </si>
  <si>
    <t>http://tun.fi/MX.59860</t>
  </si>
  <si>
    <t>harmovyökoi</t>
  </si>
  <si>
    <t>Caryocolum kroesmanniellum</t>
  </si>
  <si>
    <t>http://tun.fi/MX.59861</t>
  </si>
  <si>
    <t>talvijäytäjäkoi</t>
  </si>
  <si>
    <t>Carpatolechia decorella</t>
  </si>
  <si>
    <t>http://tun.fi/MX.59744</t>
  </si>
  <si>
    <t>ketohitukoi</t>
  </si>
  <si>
    <t>Perittia farinella</t>
  </si>
  <si>
    <t>http://tun.fi/MX.59336</t>
  </si>
  <si>
    <t>kesäkuusamahitukoi</t>
  </si>
  <si>
    <t>Perittia herrichiella</t>
  </si>
  <si>
    <t>http://tun.fi/MX.59337</t>
  </si>
  <si>
    <t>toukokuusamahitukoi</t>
  </si>
  <si>
    <t>Perittia obscurepunctella</t>
  </si>
  <si>
    <t>http://tun.fi/MX.59338</t>
  </si>
  <si>
    <t>nunnahitukoi</t>
  </si>
  <si>
    <t>Elachista cingillella</t>
  </si>
  <si>
    <t>http://tun.fi/MX.59355</t>
  </si>
  <si>
    <t>helmihitukoi</t>
  </si>
  <si>
    <t>Elachista tetragonella</t>
  </si>
  <si>
    <t>http://tun.fi/MX.59364</t>
  </si>
  <si>
    <t>piippohitukoi</t>
  </si>
  <si>
    <t>Elachista trapeziella</t>
  </si>
  <si>
    <t>http://tun.fi/MX.59365</t>
  </si>
  <si>
    <t>hämehitukoi</t>
  </si>
  <si>
    <t>Elachista saarelai</t>
  </si>
  <si>
    <t>http://tun.fi/MX.59366</t>
  </si>
  <si>
    <t>rytöhitukoi</t>
  </si>
  <si>
    <t>Elachista imatrella</t>
  </si>
  <si>
    <t>http://tun.fi/MX.59367</t>
  </si>
  <si>
    <t>räpyläsarahitukoi</t>
  </si>
  <si>
    <t>Elachista ornithopodella</t>
  </si>
  <si>
    <t>http://tun.fi/MX.59369</t>
  </si>
  <si>
    <t>sormisarahitukoi</t>
  </si>
  <si>
    <t>Elachista occidentalis</t>
  </si>
  <si>
    <t>http://tun.fi/MX.59372</t>
  </si>
  <si>
    <t>saamenhitukoi</t>
  </si>
  <si>
    <t>Elachista abiskoella</t>
  </si>
  <si>
    <t>http://tun.fi/MX.59382</t>
  </si>
  <si>
    <t>vaarahitukoi</t>
  </si>
  <si>
    <t>Elachista zernyi</t>
  </si>
  <si>
    <t>http://tun.fi/MX.59398</t>
  </si>
  <si>
    <t>turahitukoi</t>
  </si>
  <si>
    <t>Elachista eskoi</t>
  </si>
  <si>
    <t>http://tun.fi/MX.59400</t>
  </si>
  <si>
    <t>kemihitukoi</t>
  </si>
  <si>
    <t>Elachista krogeri</t>
  </si>
  <si>
    <t>http://tun.fi/MX.59401</t>
  </si>
  <si>
    <t>niittyhitukoi</t>
  </si>
  <si>
    <t>Elachista freyerella</t>
  </si>
  <si>
    <t>http://tun.fi/MX.59412</t>
  </si>
  <si>
    <t>pajukirjokoi</t>
  </si>
  <si>
    <t>Chrysoclista lathamella</t>
  </si>
  <si>
    <t>http://tun.fi/MX.59420</t>
  </si>
  <si>
    <t>villapussikoi</t>
  </si>
  <si>
    <t>Coleophora expressella</t>
  </si>
  <si>
    <t>http://tun.fi/MX.59573</t>
  </si>
  <si>
    <t>kesätähtimöpussikoi</t>
  </si>
  <si>
    <t>Coleophora solitariella</t>
  </si>
  <si>
    <t>http://tun.fi/MX.59519</t>
  </si>
  <si>
    <t>niittypussikoi</t>
  </si>
  <si>
    <t>Coleophora paripennella</t>
  </si>
  <si>
    <t>http://tun.fi/MX.59592</t>
  </si>
  <si>
    <t>kissankäpäläpussikoi</t>
  </si>
  <si>
    <t>Coleophora pappiferella</t>
  </si>
  <si>
    <t>http://tun.fi/MX.59549</t>
  </si>
  <si>
    <t>tuulenlentopussikoi</t>
  </si>
  <si>
    <t>Coleophora filaginella</t>
  </si>
  <si>
    <t>http://tun.fi/MX.59550</t>
  </si>
  <si>
    <t>isojalavapussikoi</t>
  </si>
  <si>
    <t>Coleophora limosipennella</t>
  </si>
  <si>
    <t>http://tun.fi/MX.59443</t>
  </si>
  <si>
    <t>sianpuolukkapussikoi</t>
  </si>
  <si>
    <t>Coleophora arctostaphyli</t>
  </si>
  <si>
    <t>http://tun.fi/MX.59458</t>
  </si>
  <si>
    <t>rytömantukoi</t>
  </si>
  <si>
    <t>Hypatopa inunctella</t>
  </si>
  <si>
    <t>http://tun.fi/MX.59189</t>
  </si>
  <si>
    <t>vyömantukoi</t>
  </si>
  <si>
    <t>Hypatopa segnella</t>
  </si>
  <si>
    <t>http://tun.fi/MX.59187</t>
  </si>
  <si>
    <t>idänsukkulakoi</t>
  </si>
  <si>
    <t>Scythris obscurella</t>
  </si>
  <si>
    <t>http://tun.fi/MX.59619</t>
  </si>
  <si>
    <t>käpäläsulkanen</t>
  </si>
  <si>
    <t>Platyptilia tesseradactyla</t>
  </si>
  <si>
    <t>http://tun.fi/MX.60640</t>
  </si>
  <si>
    <t>kangaskeltanosulkanen</t>
  </si>
  <si>
    <t>Oxyptilus ericetorum</t>
  </si>
  <si>
    <t>http://tun.fi/MX.60679</t>
  </si>
  <si>
    <t>tummakeltanosulkanen</t>
  </si>
  <si>
    <t>Oxyptilus parvidactylus</t>
  </si>
  <si>
    <t>http://tun.fi/MX.60680</t>
  </si>
  <si>
    <t>dyynisulkanen</t>
  </si>
  <si>
    <t>Merrifieldia tridactyla</t>
  </si>
  <si>
    <t>http://tun.fi/MX.60712</t>
  </si>
  <si>
    <t>etelänhopeatäplä</t>
  </si>
  <si>
    <t>Argynnis laodice</t>
  </si>
  <si>
    <t>http://tun.fi/MX.60880</t>
  </si>
  <si>
    <t>täpläpapurikko</t>
  </si>
  <si>
    <t>Pararge aegeria</t>
  </si>
  <si>
    <t>http://tun.fi/MX.60953</t>
  </si>
  <si>
    <t>metsäpapurikko</t>
  </si>
  <si>
    <t>Lasiommata petropolitana</t>
  </si>
  <si>
    <t>http://tun.fi/MX.60958</t>
  </si>
  <si>
    <t>idänhäränsilmä</t>
  </si>
  <si>
    <t>Hyponephele lycaon</t>
  </si>
  <si>
    <t>http://tun.fi/MX.60976</t>
  </si>
  <si>
    <t>kairanokiperhonen</t>
  </si>
  <si>
    <t>Erebia disa</t>
  </si>
  <si>
    <t>http://tun.fi/MX.60983</t>
  </si>
  <si>
    <t>lapinnokiperhonen</t>
  </si>
  <si>
    <t>Erebia pandrose</t>
  </si>
  <si>
    <t>http://tun.fi/MX.60986</t>
  </si>
  <si>
    <t>sarakylmänperhonen</t>
  </si>
  <si>
    <t>Oeneis norna</t>
  </si>
  <si>
    <t>http://tun.fi/MX.60995</t>
  </si>
  <si>
    <t>rämekylmänperhonen</t>
  </si>
  <si>
    <t>Oeneis jutta</t>
  </si>
  <si>
    <t>http://tun.fi/MX.60997</t>
  </si>
  <si>
    <t>valkopääkoisa</t>
  </si>
  <si>
    <t>Salebriopsis albicilla</t>
  </si>
  <si>
    <t>http://tun.fi/MX.61033</t>
  </si>
  <si>
    <t>tammenkuorikoisa</t>
  </si>
  <si>
    <t>Elegia similella</t>
  </si>
  <si>
    <t>http://tun.fi/MX.61036</t>
  </si>
  <si>
    <t>variksenmarjakoisa</t>
  </si>
  <si>
    <t>Ephestia mistralella</t>
  </si>
  <si>
    <t>http://tun.fi/MX.61150</t>
  </si>
  <si>
    <t>suokirjokoisa</t>
  </si>
  <si>
    <t>Loxostege commixtalis</t>
  </si>
  <si>
    <t>http://tun.fi/MX.61302</t>
  </si>
  <si>
    <t>isokuultokoisa</t>
  </si>
  <si>
    <t>Paratalanta hyalinalis</t>
  </si>
  <si>
    <t>http://tun.fi/MX.61349</t>
  </si>
  <si>
    <t>käpäläkirjokoisa</t>
  </si>
  <si>
    <t>Pyrausta porphyralis</t>
  </si>
  <si>
    <t>http://tun.fi/MX.61311</t>
  </si>
  <si>
    <t>surukirjokoisa</t>
  </si>
  <si>
    <t>Pyrausta nigratus</t>
  </si>
  <si>
    <t>http://tun.fi/MX.61315</t>
  </si>
  <si>
    <t>pikkuokakoisa</t>
  </si>
  <si>
    <t>Udea accolalis</t>
  </si>
  <si>
    <t>http://tun.fi/MX.61294</t>
  </si>
  <si>
    <t>lepikko-okakoisa</t>
  </si>
  <si>
    <t>Udea olivalis</t>
  </si>
  <si>
    <t>http://tun.fi/MX.61297</t>
  </si>
  <si>
    <t>niittyokakoisa</t>
  </si>
  <si>
    <t>Udea nebulalis</t>
  </si>
  <si>
    <t>http://tun.fi/MX.61295</t>
  </si>
  <si>
    <t>ketokoisa</t>
  </si>
  <si>
    <t>Mecyna flavalis</t>
  </si>
  <si>
    <t>http://tun.fi/MX.61354</t>
  </si>
  <si>
    <t>yökköskoisa</t>
  </si>
  <si>
    <t>Metaxmeste schrankiana</t>
  </si>
  <si>
    <t>http://tun.fi/MX.61271</t>
  </si>
  <si>
    <t>ketosammalkoisa</t>
  </si>
  <si>
    <t>Scoparia pyralella</t>
  </si>
  <si>
    <t>http://tun.fi/MX.61166</t>
  </si>
  <si>
    <t>taigasammalkoisa</t>
  </si>
  <si>
    <t>Eudonia aequalis</t>
  </si>
  <si>
    <t>http://tun.fi/MX.61181</t>
  </si>
  <si>
    <t>lapinsammalkoisa</t>
  </si>
  <si>
    <t>Eudonia alpina</t>
  </si>
  <si>
    <t>http://tun.fi/MX.61178</t>
  </si>
  <si>
    <t>töpöheinäkoisa</t>
  </si>
  <si>
    <t>Platytes cerussella</t>
  </si>
  <si>
    <t>http://tun.fi/MX.61197</t>
  </si>
  <si>
    <t>hopeajuovakoisa</t>
  </si>
  <si>
    <t>Catoptria fulgidella</t>
  </si>
  <si>
    <t>http://tun.fi/MX.61205</t>
  </si>
  <si>
    <t>täpläjuovakoisa</t>
  </si>
  <si>
    <t>Catoptria maculalis</t>
  </si>
  <si>
    <t>http://tun.fi/MX.61206</t>
  </si>
  <si>
    <t>dyyniheinäkoisa</t>
  </si>
  <si>
    <t>Pediasia fascelinella</t>
  </si>
  <si>
    <t>http://tun.fi/MX.61213</t>
  </si>
  <si>
    <t>rämeheinäkoisa</t>
  </si>
  <si>
    <t>Pediasia truncatella</t>
  </si>
  <si>
    <t>http://tun.fi/MX.61215</t>
  </si>
  <si>
    <t>kirjoheinäkoisa</t>
  </si>
  <si>
    <t>Agriphila biarmica</t>
  </si>
  <si>
    <t>http://tun.fi/MX.61227</t>
  </si>
  <si>
    <t>pikkuhopeaheinäkoisa</t>
  </si>
  <si>
    <t>Crambus silvellus</t>
  </si>
  <si>
    <t>http://tun.fi/MX.61233</t>
  </si>
  <si>
    <t>nevaheinäkoisa</t>
  </si>
  <si>
    <t>Crambus uliginosellus</t>
  </si>
  <si>
    <t>http://tun.fi/MX.61234</t>
  </si>
  <si>
    <t>pikkuvyömittari</t>
  </si>
  <si>
    <t>Cyclophora quercimontaria</t>
  </si>
  <si>
    <t>http://tun.fi/MX.61760</t>
  </si>
  <si>
    <t>pohjanlehtimittari</t>
  </si>
  <si>
    <t>Scopula frigidaria</t>
  </si>
  <si>
    <t>http://tun.fi/MX.61745</t>
  </si>
  <si>
    <t>vuotamittari</t>
  </si>
  <si>
    <t>Rhodostrophia vibicaria</t>
  </si>
  <si>
    <t>http://tun.fi/MX.61752</t>
  </si>
  <si>
    <t>lapinkenttämittari</t>
  </si>
  <si>
    <t>Xanthorhoe abrasaria</t>
  </si>
  <si>
    <t>http://tun.fi/MX.61828</t>
  </si>
  <si>
    <t>purppurakenttämittari</t>
  </si>
  <si>
    <t>Xanthorhoe decoloraria</t>
  </si>
  <si>
    <t>http://tun.fi/MX.61819</t>
  </si>
  <si>
    <t>pikkuraanumittari</t>
  </si>
  <si>
    <t>Epirrhoe hastulata</t>
  </si>
  <si>
    <t>http://tun.fi/MX.61837</t>
  </si>
  <si>
    <t>synkkäraanumittari</t>
  </si>
  <si>
    <t>Epirrhoe tristata</t>
  </si>
  <si>
    <t>http://tun.fi/MX.61836</t>
  </si>
  <si>
    <t>kakskulmamittari</t>
  </si>
  <si>
    <t>Euphyia biangulata</t>
  </si>
  <si>
    <t>http://tun.fi/MX.61849</t>
  </si>
  <si>
    <t>metsäpohjanmittari</t>
  </si>
  <si>
    <t>Entephria caesiata</t>
  </si>
  <si>
    <t>http://tun.fi/MX.61910</t>
  </si>
  <si>
    <t>kalvasmataramittari</t>
  </si>
  <si>
    <t>Colostygia aptata</t>
  </si>
  <si>
    <t>http://tun.fi/MX.61898</t>
  </si>
  <si>
    <t>kuultomittari</t>
  </si>
  <si>
    <t>Malacodea regelaria</t>
  </si>
  <si>
    <t>http://tun.fi/MX.61958</t>
  </si>
  <si>
    <t>suomennunnamittari</t>
  </si>
  <si>
    <t>Baptria tibiale subsp. fennica</t>
  </si>
  <si>
    <t>http://tun.fi/MX.61970</t>
  </si>
  <si>
    <t>kivimittari</t>
  </si>
  <si>
    <t>Coenocalpe lapidata</t>
  </si>
  <si>
    <t>http://tun.fi/MX.61949</t>
  </si>
  <si>
    <t>nuolimittari</t>
  </si>
  <si>
    <t>Gagitodes sagittatus</t>
  </si>
  <si>
    <t>http://tun.fi/MX.62004</t>
  </si>
  <si>
    <t>suomenpikkumittari</t>
  </si>
  <si>
    <t>Eupithecia groenblomi</t>
  </si>
  <si>
    <t>http://tun.fi/MX.62030</t>
  </si>
  <si>
    <t>usvapikkumittari</t>
  </si>
  <si>
    <t>Eupithecia immundata</t>
  </si>
  <si>
    <t>http://tun.fi/MX.62009</t>
  </si>
  <si>
    <t>tulvamittari</t>
  </si>
  <si>
    <t>Macaria artesiaria</t>
  </si>
  <si>
    <t>http://tun.fi/MX.61557</t>
  </si>
  <si>
    <t>pajumittari</t>
  </si>
  <si>
    <t>Macaria loricaria</t>
  </si>
  <si>
    <t>http://tun.fi/MX.61559</t>
  </si>
  <si>
    <t>huhtimittari</t>
  </si>
  <si>
    <t>Agriopis marginaria</t>
  </si>
  <si>
    <t>http://tun.fi/MX.61620</t>
  </si>
  <si>
    <t>pohjanrengasmittari</t>
  </si>
  <si>
    <t>Elophos vittarius</t>
  </si>
  <si>
    <t>http://tun.fi/MX.61686</t>
  </si>
  <si>
    <t>laikkupussimittari</t>
  </si>
  <si>
    <t>Comibaena bajularia</t>
  </si>
  <si>
    <t>http://tun.fi/MX.61507</t>
  </si>
  <si>
    <t>pikkutupsukas</t>
  </si>
  <si>
    <t>Orgyia antiquoides</t>
  </si>
  <si>
    <t>http://tun.fi/MX.62161</t>
  </si>
  <si>
    <t>kalvosiipi</t>
  </si>
  <si>
    <t>Nudaria mundana</t>
  </si>
  <si>
    <t>http://tun.fi/MX.62208</t>
  </si>
  <si>
    <t>vahakeltasiipi</t>
  </si>
  <si>
    <t>Eilema cereolum</t>
  </si>
  <si>
    <t>http://tun.fi/MX.62237</t>
  </si>
  <si>
    <t>lapinsiilikäs</t>
  </si>
  <si>
    <t>Arctia lapponica</t>
  </si>
  <si>
    <t>http://tun.fi/MX.62253</t>
  </si>
  <si>
    <t>idänsiilikäs</t>
  </si>
  <si>
    <t>Arctia menetriesii</t>
  </si>
  <si>
    <t>http://tun.fi/MX.62255</t>
  </si>
  <si>
    <t>ketosiilikäs</t>
  </si>
  <si>
    <t>Arctia aulica</t>
  </si>
  <si>
    <t>http://tun.fi/MX.62251</t>
  </si>
  <si>
    <t>idänritariyökkönen</t>
  </si>
  <si>
    <t>Catocala adultera</t>
  </si>
  <si>
    <t>http://tun.fi/MX.62324</t>
  </si>
  <si>
    <t>kaunopatinayökkönen</t>
  </si>
  <si>
    <t>Euchalcia variabilis</t>
  </si>
  <si>
    <t>http://tun.fi/MX.62394</t>
  </si>
  <si>
    <t>rahayökkönen</t>
  </si>
  <si>
    <t>Polychrysia moneta</t>
  </si>
  <si>
    <t>http://tun.fi/MX.62401</t>
  </si>
  <si>
    <t>isohopeayökkönen</t>
  </si>
  <si>
    <t>Syngrapha diasema</t>
  </si>
  <si>
    <t>http://tun.fi/MX.62422</t>
  </si>
  <si>
    <t>synkkänopsayökkönen</t>
  </si>
  <si>
    <t>Sympistis funebris</t>
  </si>
  <si>
    <t>http://tun.fi/MX.62514</t>
  </si>
  <si>
    <t>rusojaloyökkönen</t>
  </si>
  <si>
    <t>Pyrrhia exprimens</t>
  </si>
  <si>
    <t>http://tun.fi/MX.62529</t>
  </si>
  <si>
    <t>sininurmiyökkönen</t>
  </si>
  <si>
    <t>Caradrina montana</t>
  </si>
  <si>
    <t>http://tun.fi/MX.62577</t>
  </si>
  <si>
    <t>pohjanjuuriyökkönen</t>
  </si>
  <si>
    <t>Apamea kuusamoensis</t>
  </si>
  <si>
    <t>http://tun.fi/MX.62809</t>
  </si>
  <si>
    <t>silkkiyökkönen</t>
  </si>
  <si>
    <t>Hillia iris</t>
  </si>
  <si>
    <t>http://tun.fi/MX.62656</t>
  </si>
  <si>
    <t>tummaruskoyökkönen</t>
  </si>
  <si>
    <t>Mniotype bathensis</t>
  </si>
  <si>
    <t>http://tun.fi/MX.62726</t>
  </si>
  <si>
    <t>idänkehnäyökkönen</t>
  </si>
  <si>
    <t>Polia lamuta</t>
  </si>
  <si>
    <t>http://tun.fi/MX.62856</t>
  </si>
  <si>
    <t>savukirjoyökkönen</t>
  </si>
  <si>
    <t>Lasionycta skraelingia</t>
  </si>
  <si>
    <t>http://tun.fi/MX.62917</t>
  </si>
  <si>
    <t>suomenmaayökkönen</t>
  </si>
  <si>
    <t>Actebia fennica</t>
  </si>
  <si>
    <t>http://tun.fi/MX.63016</t>
  </si>
  <si>
    <t>rantahietayökkönen</t>
  </si>
  <si>
    <t>Euxoa cursoria</t>
  </si>
  <si>
    <t>http://tun.fi/MX.62998</t>
  </si>
  <si>
    <t>synkkämaayökkönen</t>
  </si>
  <si>
    <t>Spaelotis suecica</t>
  </si>
  <si>
    <t>http://tun.fi/MX.63051</t>
  </si>
  <si>
    <t>nuoliharmoyökkönen</t>
  </si>
  <si>
    <t>Xestia rhaetica</t>
  </si>
  <si>
    <t>http://tun.fi/MX.63093</t>
  </si>
  <si>
    <t>vaaleaharmoyökkönen</t>
  </si>
  <si>
    <t>Xestia sincera</t>
  </si>
  <si>
    <t>http://tun.fi/MX.63096</t>
  </si>
  <si>
    <t>hammasharmoyökkönen</t>
  </si>
  <si>
    <t>Xestia distensa</t>
  </si>
  <si>
    <t>http://tun.fi/MX.63098</t>
  </si>
  <si>
    <t>savuharmoyökkönen</t>
  </si>
  <si>
    <t>Xestia gelida</t>
  </si>
  <si>
    <t>http://tun.fi/MX.63099</t>
  </si>
  <si>
    <t>ruskoharmoyökkönen</t>
  </si>
  <si>
    <t>Xestia tecta</t>
  </si>
  <si>
    <t>http://tun.fi/MX.63109</t>
  </si>
  <si>
    <t>sysiharmoyökkönen</t>
  </si>
  <si>
    <t>Xestia atrata</t>
  </si>
  <si>
    <t>http://tun.fi/MX.63107</t>
  </si>
  <si>
    <t>nummimaayökkönen</t>
  </si>
  <si>
    <t>Eugnorisma glareosum</t>
  </si>
  <si>
    <t>http://tun.fi/MX.63080</t>
  </si>
  <si>
    <t>suovenhokas</t>
  </si>
  <si>
    <t>Nola karelica</t>
  </si>
  <si>
    <t>http://tun.fi/MX.62356</t>
  </si>
  <si>
    <t>mustapääharjakainen</t>
  </si>
  <si>
    <t>Eudicrana nigriceps</t>
  </si>
  <si>
    <t>http://tun.fi/MX.275315</t>
  </si>
  <si>
    <t>haapavarjokainen</t>
  </si>
  <si>
    <t>Sciophila salassea</t>
  </si>
  <si>
    <t>http://tun.fi/MX.275364</t>
  </si>
  <si>
    <t>jalosummaaja</t>
  </si>
  <si>
    <t>Symmerus nobilis</t>
  </si>
  <si>
    <t>http://tun.fi/MX.274627</t>
  </si>
  <si>
    <t>metsähämysääski</t>
  </si>
  <si>
    <t>Hyperoscelis eximia</t>
  </si>
  <si>
    <t>http://tun.fi/MX.274613</t>
  </si>
  <si>
    <t>lapinlumikirsikäs</t>
  </si>
  <si>
    <t>Chionea crassipes</t>
  </si>
  <si>
    <t>http://tun.fi/MX.272698</t>
  </si>
  <si>
    <t>meriparvekas</t>
  </si>
  <si>
    <t>Erioptera griseipennis</t>
  </si>
  <si>
    <t>http://tun.fi/MX.272711</t>
  </si>
  <si>
    <t>lähdeparvekas</t>
  </si>
  <si>
    <t>Erioptera pederi</t>
  </si>
  <si>
    <t>http://tun.fi/MX.272714</t>
  </si>
  <si>
    <t>haapanokikirsikäs</t>
  </si>
  <si>
    <t>Gnophomyia acheron</t>
  </si>
  <si>
    <t>http://tun.fi/MX.272719</t>
  </si>
  <si>
    <t>aarninokikirsikäs</t>
  </si>
  <si>
    <t>Gnophomyia viridipennis</t>
  </si>
  <si>
    <t>http://tun.fi/MX.272721</t>
  </si>
  <si>
    <t>lähdemutakirsikäs</t>
  </si>
  <si>
    <t>Molophilus bifidus</t>
  </si>
  <si>
    <t>http://tun.fi/MX.272740</t>
  </si>
  <si>
    <t>karumutakirsikäs</t>
  </si>
  <si>
    <t>Molophilus occultus</t>
  </si>
  <si>
    <t>http://tun.fi/MX.272749</t>
  </si>
  <si>
    <t>yrttikorpikirsikäs</t>
  </si>
  <si>
    <t>Rhypholophus varius</t>
  </si>
  <si>
    <t>http://tun.fi/MX.272777</t>
  </si>
  <si>
    <t>savikirsikäs</t>
  </si>
  <si>
    <t>Symplecta pilipes</t>
  </si>
  <si>
    <t>http://tun.fi/MX.272792</t>
  </si>
  <si>
    <t>rosohitukirsikäs</t>
  </si>
  <si>
    <t>Tasiocera murina</t>
  </si>
  <si>
    <t>http://tun.fi/MX.272797</t>
  </si>
  <si>
    <t>kalkkipahlakirsikäs</t>
  </si>
  <si>
    <t>Adelphomyia punctum</t>
  </si>
  <si>
    <t>http://tun.fi/MX.272799</t>
  </si>
  <si>
    <t>lähdetäpläkirsikäs</t>
  </si>
  <si>
    <t>Eloeophila submarmorata</t>
  </si>
  <si>
    <t>http://tun.fi/MX.272811</t>
  </si>
  <si>
    <t>tummahetekirsikäs</t>
  </si>
  <si>
    <t>Paradelphomyia nigrina</t>
  </si>
  <si>
    <t>http://tun.fi/MX.272839</t>
  </si>
  <si>
    <t>norjanryönikkä</t>
  </si>
  <si>
    <t>Phylidorea nigronotata</t>
  </si>
  <si>
    <t>http://tun.fi/MX.272842</t>
  </si>
  <si>
    <t>pälvikääpähattara</t>
  </si>
  <si>
    <t>Achyrolimonia decemmaculata</t>
  </si>
  <si>
    <t>http://tun.fi/MX.272864</t>
  </si>
  <si>
    <t>lettohattara</t>
  </si>
  <si>
    <t>Dicranomyia aperta</t>
  </si>
  <si>
    <t>http://tun.fi/MX.272871</t>
  </si>
  <si>
    <t>kaitahattara</t>
  </si>
  <si>
    <t>Dicranomyia longipennis</t>
  </si>
  <si>
    <t>http://tun.fi/MX.272880</t>
  </si>
  <si>
    <t>sutihattara</t>
  </si>
  <si>
    <t>Dicranomyia moniliformis</t>
  </si>
  <si>
    <t>http://tun.fi/MX.272883</t>
  </si>
  <si>
    <t>vuomahattara</t>
  </si>
  <si>
    <t>Dicranomyia intricata</t>
  </si>
  <si>
    <t>http://tun.fi/MX.272898</t>
  </si>
  <si>
    <t>lovihattara</t>
  </si>
  <si>
    <t>Dicranomyia stylifera</t>
  </si>
  <si>
    <t>http://tun.fi/MX.272910</t>
  </si>
  <si>
    <t>salokärsäkirsikäs</t>
  </si>
  <si>
    <t>Elephantomyia edwardsi</t>
  </si>
  <si>
    <t>http://tun.fi/MX.272921</t>
  </si>
  <si>
    <t>salokirsikäs</t>
  </si>
  <si>
    <t>Libnotes ladogensis</t>
  </si>
  <si>
    <t>http://tun.fi/MX.272930</t>
  </si>
  <si>
    <t>haaparuskokirsikäs</t>
  </si>
  <si>
    <t>Limonia badia</t>
  </si>
  <si>
    <t>http://tun.fi/MX.272933</t>
  </si>
  <si>
    <t>outaruskokirsikäs</t>
  </si>
  <si>
    <t>Limonia messaurea</t>
  </si>
  <si>
    <t>http://tun.fi/MX.272937</t>
  </si>
  <si>
    <t>kalkkisarakka</t>
  </si>
  <si>
    <t>Orimarga juvenilis</t>
  </si>
  <si>
    <t>http://tun.fi/MX.272959</t>
  </si>
  <si>
    <t>hiidenlahokirsikäs</t>
  </si>
  <si>
    <t>Phoroctenia vittata</t>
  </si>
  <si>
    <t>http://tun.fi/MX.272986</t>
  </si>
  <si>
    <t>juovajalokirsikäs</t>
  </si>
  <si>
    <t>Ctenophora flaveolata</t>
  </si>
  <si>
    <t>http://tun.fi/MX.272979</t>
  </si>
  <si>
    <t>niinijalokirsikäs</t>
  </si>
  <si>
    <t>Ctenophora guttata</t>
  </si>
  <si>
    <t>http://tun.fi/MX.272980</t>
  </si>
  <si>
    <t>keijujalokirsikäs</t>
  </si>
  <si>
    <t>Ctenophora nigriceps</t>
  </si>
  <si>
    <t>http://tun.fi/MX.272981</t>
  </si>
  <si>
    <t>lehtojalokirsikäs</t>
  </si>
  <si>
    <t>Ctenophora pectinicornis</t>
  </si>
  <si>
    <t>http://tun.fi/MX.272982</t>
  </si>
  <si>
    <t>kuutarpiimäheikki</t>
  </si>
  <si>
    <t>Tipula selene</t>
  </si>
  <si>
    <t>http://tun.fi/MX.273055</t>
  </si>
  <si>
    <t>havukirjokirsikäs</t>
  </si>
  <si>
    <t>Tipula crassicornis</t>
  </si>
  <si>
    <t>http://tun.fi/MX.273065</t>
  </si>
  <si>
    <t>tanskankirjokirsikäs</t>
  </si>
  <si>
    <t>Tipula jutlandica</t>
  </si>
  <si>
    <t>http://tun.fi/MX.273067</t>
  </si>
  <si>
    <t>rivikirjokirsikäs</t>
  </si>
  <si>
    <t>Tipula matsumuriana pseudohortensis</t>
  </si>
  <si>
    <t>http://tun.fi/MX.289284</t>
  </si>
  <si>
    <t>venäjänkirjokisrikäs</t>
  </si>
  <si>
    <t>Tipula octomaculata</t>
  </si>
  <si>
    <t>http://tun.fi/MX.273073</t>
  </si>
  <si>
    <t>aarnikirjokirsikäs</t>
  </si>
  <si>
    <t>Tipula stenostyla</t>
  </si>
  <si>
    <t>http://tun.fi/MX.273078</t>
  </si>
  <si>
    <t>purohärmäkirsikäs</t>
  </si>
  <si>
    <t>Tipula chonsaniana</t>
  </si>
  <si>
    <t>http://tun.fi/MX.273113</t>
  </si>
  <si>
    <t>housusieppokärpänen</t>
  </si>
  <si>
    <t>Rhagio notatus</t>
  </si>
  <si>
    <t>http://tun.fi/MX.276433</t>
  </si>
  <si>
    <t>vaivaisasekärpänen</t>
  </si>
  <si>
    <t>Zabrachia minutissima</t>
  </si>
  <si>
    <t>http://tun.fi/MX.276395</t>
  </si>
  <si>
    <t>freynasekärpänen</t>
  </si>
  <si>
    <t>Oxycera centralis</t>
  </si>
  <si>
    <t>http://tun.fi/MX.276412</t>
  </si>
  <si>
    <t>lähdeasekärpänen</t>
  </si>
  <si>
    <t>Oxycera dives</t>
  </si>
  <si>
    <t>http://tun.fi/MX.276413</t>
  </si>
  <si>
    <t>juova-asekärpänen</t>
  </si>
  <si>
    <t>Oxycera trilineata</t>
  </si>
  <si>
    <t>http://tun.fi/MX.276414</t>
  </si>
  <si>
    <t>saksanpetokärpänen</t>
  </si>
  <si>
    <t>Pamponerus germanicus</t>
  </si>
  <si>
    <t>http://tun.fi/MX.276537</t>
  </si>
  <si>
    <t>mehiläispalokärpänen</t>
  </si>
  <si>
    <t>Choerades fuliginosus</t>
  </si>
  <si>
    <t>http://tun.fi/MX.276551</t>
  </si>
  <si>
    <t>sorjapetokärpänen</t>
  </si>
  <si>
    <t>Cyrtopogon pulchripes</t>
  </si>
  <si>
    <t>http://tun.fi/MX.276577</t>
  </si>
  <si>
    <t>kaapusurukärpänen</t>
  </si>
  <si>
    <t>Exoprosopa capucina</t>
  </si>
  <si>
    <t>http://tun.fi/MX.276605</t>
  </si>
  <si>
    <t>korpitikarikärpänen</t>
  </si>
  <si>
    <t>Dichoglena nigripennis</t>
  </si>
  <si>
    <t>http://tun.fi/MX.276636</t>
  </si>
  <si>
    <t>jalotikarikärpänen</t>
  </si>
  <si>
    <t>Thereva nobilitata</t>
  </si>
  <si>
    <t>http://tun.fi/MX.276650</t>
  </si>
  <si>
    <t>lettolähdekiiluri</t>
  </si>
  <si>
    <t>Dolichopus costalis</t>
  </si>
  <si>
    <t>http://tun.fi/MX.277091</t>
  </si>
  <si>
    <t>keihäskiiluri</t>
  </si>
  <si>
    <t>Dolichopus lancearius</t>
  </si>
  <si>
    <t>http://tun.fi/MX.277098</t>
  </si>
  <si>
    <t>kolikkokiiluri</t>
  </si>
  <si>
    <t>Dolichopus planitarsis</t>
  </si>
  <si>
    <t>http://tun.fi/MX.277115</t>
  </si>
  <si>
    <t>täpläkiiluri</t>
  </si>
  <si>
    <t>Dolichopus punctum</t>
  </si>
  <si>
    <t>http://tun.fi/MX.277119</t>
  </si>
  <si>
    <t>laikkusiipikiiluri</t>
  </si>
  <si>
    <t>Dolichopus ruthei</t>
  </si>
  <si>
    <t>http://tun.fi/MX.277122</t>
  </si>
  <si>
    <t>kaltiokiiluri</t>
  </si>
  <si>
    <t>Dolichopus setiger</t>
  </si>
  <si>
    <t>http://tun.fi/MX.277124</t>
  </si>
  <si>
    <t>saksankiiluri</t>
  </si>
  <si>
    <t>Hercostomus germanus</t>
  </si>
  <si>
    <t>http://tun.fi/MX.277147</t>
  </si>
  <si>
    <t>ruopparuskokiiluri</t>
  </si>
  <si>
    <t>Tachytrechus hamatus</t>
  </si>
  <si>
    <t>http://tun.fi/MX.277156</t>
  </si>
  <si>
    <t>karttukurakiiluri</t>
  </si>
  <si>
    <t>Campsicnemus armatus</t>
  </si>
  <si>
    <t>http://tun.fi/MX.277171</t>
  </si>
  <si>
    <t>viluhopeakiiluri</t>
  </si>
  <si>
    <t>Argyra spoliata</t>
  </si>
  <si>
    <t>http://tun.fi/MX.277215</t>
  </si>
  <si>
    <t>outopäpsiäinen</t>
  </si>
  <si>
    <t>Medetera ambigua</t>
  </si>
  <si>
    <t>http://tun.fi/MX.277243</t>
  </si>
  <si>
    <t>freynpäpsiäinen</t>
  </si>
  <si>
    <t>Medetera freyi</t>
  </si>
  <si>
    <t>http://tun.fi/MX.277252</t>
  </si>
  <si>
    <t>kiilapäpsiäinen</t>
  </si>
  <si>
    <t>Medetera incrassata</t>
  </si>
  <si>
    <t>http://tun.fi/MX.277255</t>
  </si>
  <si>
    <t>kiiltopäpsiäinen</t>
  </si>
  <si>
    <t>Medetera nitida</t>
  </si>
  <si>
    <t>http://tun.fi/MX.277262</t>
  </si>
  <si>
    <t>suvikeltakiiluri</t>
  </si>
  <si>
    <t>Xanthochlorus ornatus</t>
  </si>
  <si>
    <t>http://tun.fi/MX.277377</t>
  </si>
  <si>
    <t>tunturikarttukirvari</t>
  </si>
  <si>
    <t>Platycheirus latimanus</t>
  </si>
  <si>
    <t>http://tun.fi/MX.277861</t>
  </si>
  <si>
    <t>pikkukiharkirvari</t>
  </si>
  <si>
    <t>Platycheirus transfugus</t>
  </si>
  <si>
    <t>http://tun.fi/MX.277880</t>
  </si>
  <si>
    <t>kirjokeltakirvari</t>
  </si>
  <si>
    <t>Epistrophe annulitarsis</t>
  </si>
  <si>
    <t>http://tun.fi/MX.277922</t>
  </si>
  <si>
    <t>abiskonlaikkukirvari</t>
  </si>
  <si>
    <t>Eupeodes abiskoensis</t>
  </si>
  <si>
    <t>http://tun.fi/MX.277940</t>
  </si>
  <si>
    <t>tirolinlaikkukirvari</t>
  </si>
  <si>
    <t>Eupeodes tirolensis</t>
  </si>
  <si>
    <t>http://tun.fi/MX.277953</t>
  </si>
  <si>
    <t>pyökkikirvari</t>
  </si>
  <si>
    <t>Fagisyrphus cinctus</t>
  </si>
  <si>
    <t>http://tun.fi/MX.277955</t>
  </si>
  <si>
    <t>ruhtinatarkirvari</t>
  </si>
  <si>
    <t>Sphiximorpha subsessilis</t>
  </si>
  <si>
    <t>http://tun.fi/MX.278029</t>
  </si>
  <si>
    <t>partakeilanen</t>
  </si>
  <si>
    <t>Cheilosia barbata</t>
  </si>
  <si>
    <t>http://tun.fi/MX.278037</t>
  </si>
  <si>
    <t>mustamahlanen</t>
  </si>
  <si>
    <t>Brachyopa cinerea</t>
  </si>
  <si>
    <t>http://tun.fi/MX.278085</t>
  </si>
  <si>
    <t>isomahlanen</t>
  </si>
  <si>
    <t>Brachyopa vittata</t>
  </si>
  <si>
    <t>http://tun.fi/MX.278090</t>
  </si>
  <si>
    <t>keltanilkkavaskinen</t>
  </si>
  <si>
    <t>Lejogaster tarsata</t>
  </si>
  <si>
    <t>http://tun.fi/MX.278104</t>
  </si>
  <si>
    <t>viirusilmävaskinen</t>
  </si>
  <si>
    <t>Orthonevra elegans</t>
  </si>
  <si>
    <t>http://tun.fi/MX.278118</t>
  </si>
  <si>
    <t>harmaasurri</t>
  </si>
  <si>
    <t>Eristalis alpina</t>
  </si>
  <si>
    <t>http://tun.fi/MX.278145</t>
  </si>
  <si>
    <t>kulohelosurri</t>
  </si>
  <si>
    <t>Helophilus groenlandicus</t>
  </si>
  <si>
    <t>http://tun.fi/MX.278165</t>
  </si>
  <si>
    <t>isosiplari</t>
  </si>
  <si>
    <t>Eumerus grandis</t>
  </si>
  <si>
    <t>http://tun.fi/MX.278183</t>
  </si>
  <si>
    <t>äkämäsysinen</t>
  </si>
  <si>
    <t>Heringia heringi</t>
  </si>
  <si>
    <t>http://tun.fi/MX.278201</t>
  </si>
  <si>
    <t>veripuuhari</t>
  </si>
  <si>
    <t>Brachypalpoides lentus</t>
  </si>
  <si>
    <t>http://tun.fi/MX.278245</t>
  </si>
  <si>
    <t>mustapuuhari</t>
  </si>
  <si>
    <t>Chalcosyrphus nigripes</t>
  </si>
  <si>
    <t>http://tun.fi/MX.278251</t>
  </si>
  <si>
    <t>honkapuuhari</t>
  </si>
  <si>
    <t>Chalcosyrphus piger</t>
  </si>
  <si>
    <t>http://tun.fi/MX.278252</t>
  </si>
  <si>
    <t>kulopuuhari</t>
  </si>
  <si>
    <t>Lejota ruficornis</t>
  </si>
  <si>
    <t>http://tun.fi/MX.278258</t>
  </si>
  <si>
    <t>aarnilahuri</t>
  </si>
  <si>
    <t>Temnostoma angustistriatum</t>
  </si>
  <si>
    <t>http://tun.fi/MX.278266</t>
  </si>
  <si>
    <t>tummalahuri</t>
  </si>
  <si>
    <t>Temnostoma carens</t>
  </si>
  <si>
    <t>http://tun.fi/MX.278268</t>
  </si>
  <si>
    <t>vyölahuri</t>
  </si>
  <si>
    <t>Temnostoma sericomyiaeforme</t>
  </si>
  <si>
    <t>http://tun.fi/MX.278269</t>
  </si>
  <si>
    <t>ruotsinpuuhari</t>
  </si>
  <si>
    <t>Xylota suecica</t>
  </si>
  <si>
    <t>http://tun.fi/MX.278281</t>
  </si>
  <si>
    <t>kolmiopuuhari</t>
  </si>
  <si>
    <t>Xylota triangularis</t>
  </si>
  <si>
    <t>http://tun.fi/MX.278284</t>
  </si>
  <si>
    <t>keltasääripuuhari</t>
  </si>
  <si>
    <t>Xylota xanthocnema</t>
  </si>
  <si>
    <t>http://tun.fi/MX.278285</t>
  </si>
  <si>
    <t>pääskyntäikärpänen</t>
  </si>
  <si>
    <t>Crataerina hirundinis</t>
  </si>
  <si>
    <t>http://tun.fi/MX.281741</t>
  </si>
  <si>
    <t>kaunolaikkukärpänen</t>
  </si>
  <si>
    <t>Palloptera formosa</t>
  </si>
  <si>
    <t>http://tun.fi/MX.278462</t>
  </si>
  <si>
    <t>haavanjälsikärpänen</t>
  </si>
  <si>
    <t>Strongylophthalmyia pictipes</t>
  </si>
  <si>
    <t>http://tun.fi/MX.278391</t>
  </si>
  <si>
    <t>kenttänaamiokärpänen</t>
  </si>
  <si>
    <t>Myopa fasciata</t>
  </si>
  <si>
    <t>http://tun.fi/MX.278310</t>
  </si>
  <si>
    <t>korpisarvihämähäkki</t>
  </si>
  <si>
    <t>Walckenaeria picetorum</t>
  </si>
  <si>
    <t>http://tun.fi/MX.203680</t>
  </si>
  <si>
    <t>siililukki</t>
  </si>
  <si>
    <t>Lacinius horridus</t>
  </si>
  <si>
    <t>http://tun.fi/MX.202394</t>
  </si>
  <si>
    <t>rannikkolukki</t>
  </si>
  <si>
    <t>Nelima gothica</t>
  </si>
  <si>
    <t>http://tun.fi/MX.202709</t>
  </si>
  <si>
    <t>kaarnavaleskorpioni</t>
  </si>
  <si>
    <t>Dendrochernes cyrneus</t>
  </si>
  <si>
    <t>http://tun.fi/MX.201844</t>
  </si>
  <si>
    <t>kivikkovaleskorpioni</t>
  </si>
  <si>
    <t>Microbisium suecicum</t>
  </si>
  <si>
    <t>http://tun.fi/MX.202625</t>
  </si>
  <si>
    <t>taigametsähanhi</t>
  </si>
  <si>
    <t>Anser fabalis fabalis</t>
  </si>
  <si>
    <t>http://tun.fi/MX.292022</t>
  </si>
  <si>
    <t>tundrametsähanhi</t>
  </si>
  <si>
    <t>Anser fabalis rossicus</t>
  </si>
  <si>
    <t>http://tun.fi/MX.292023</t>
  </si>
  <si>
    <t>viiriäinen</t>
  </si>
  <si>
    <t>Coturnix coturnix</t>
  </si>
  <si>
    <t>http://tun.fi/MX.27058</t>
  </si>
  <si>
    <t>turturikyyhky</t>
  </si>
  <si>
    <t>Streptopelia turtur</t>
  </si>
  <si>
    <t>http://tun.fi/MX.27955</t>
  </si>
  <si>
    <t>tervapääsky</t>
  </si>
  <si>
    <t>Apus apus</t>
  </si>
  <si>
    <t>http://tun.fi/MX.29324</t>
  </si>
  <si>
    <t>kuovi</t>
  </si>
  <si>
    <t>Numenius arquata</t>
  </si>
  <si>
    <t>http://tun.fi/MX.27613</t>
  </si>
  <si>
    <t>taivaanvuohi</t>
  </si>
  <si>
    <t>Gallinago gallinago</t>
  </si>
  <si>
    <t>http://tun.fi/MX.27666</t>
  </si>
  <si>
    <t>mustaviklo</t>
  </si>
  <si>
    <t>Tringa erythropus</t>
  </si>
  <si>
    <t>http://tun.fi/MX.27619</t>
  </si>
  <si>
    <t>liro</t>
  </si>
  <si>
    <t>Tringa glareola</t>
  </si>
  <si>
    <t>http://tun.fi/MX.27628</t>
  </si>
  <si>
    <t>vesipääsky</t>
  </si>
  <si>
    <t>Phalaropus lobatus</t>
  </si>
  <si>
    <t>http://tun.fi/MX.27646</t>
  </si>
  <si>
    <t>riskilä</t>
  </si>
  <si>
    <t>Cepphus grylle</t>
  </si>
  <si>
    <t>http://tun.fi/MX.27855</t>
  </si>
  <si>
    <t>etelänkiisla</t>
  </si>
  <si>
    <t>Uria aalge</t>
  </si>
  <si>
    <t>http://tun.fi/MX.27853</t>
  </si>
  <si>
    <t>maakotka</t>
  </si>
  <si>
    <t>Aquila chrysaetos</t>
  </si>
  <si>
    <t>http://tun.fi/MX.26727</t>
  </si>
  <si>
    <t>arosuohaukka</t>
  </si>
  <si>
    <t>Circus macrourus</t>
  </si>
  <si>
    <t>http://tun.fi/MX.26594</t>
  </si>
  <si>
    <t>niittysuohaukka</t>
  </si>
  <si>
    <t>Circus pygargus</t>
  </si>
  <si>
    <t>http://tun.fi/MX.26596</t>
  </si>
  <si>
    <t>varpuspöllö</t>
  </si>
  <si>
    <t>Glaucidium passerinum</t>
  </si>
  <si>
    <t>http://tun.fi/MX.29011</t>
  </si>
  <si>
    <t>helmipöllö</t>
  </si>
  <si>
    <t>Aegolius funereus</t>
  </si>
  <si>
    <t>http://tun.fi/MX.29038</t>
  </si>
  <si>
    <t>kuhankeittäjä</t>
  </si>
  <si>
    <t>Oriolus oriolus</t>
  </si>
  <si>
    <t>http://tun.fi/MX.36871</t>
  </si>
  <si>
    <t>närhi</t>
  </si>
  <si>
    <t>Garrulus glandarius</t>
  </si>
  <si>
    <t>http://tun.fi/MX.37090</t>
  </si>
  <si>
    <t>västäräkki</t>
  </si>
  <si>
    <t>Motacilla alba</t>
  </si>
  <si>
    <t>http://tun.fi/MX.32183</t>
  </si>
  <si>
    <t>järripeippo</t>
  </si>
  <si>
    <t>Fringilla montifringilla</t>
  </si>
  <si>
    <t>http://tun.fi/MX.36239</t>
  </si>
  <si>
    <t>punavarpunen</t>
  </si>
  <si>
    <t>Erythrina erythrina</t>
  </si>
  <si>
    <t>http://tun.fi/MX.36331</t>
  </si>
  <si>
    <t>viherpeippo</t>
  </si>
  <si>
    <t>Chloris chloris</t>
  </si>
  <si>
    <t>http://tun.fi/MX.36283</t>
  </si>
  <si>
    <t>pohjansirkku</t>
  </si>
  <si>
    <t>Schoeniclus rusticus</t>
  </si>
  <si>
    <t>http://tun.fi/MX.35167</t>
  </si>
  <si>
    <t>pajusirkku</t>
  </si>
  <si>
    <t>Schoeniclus schoeniclus</t>
  </si>
  <si>
    <t>http://tun.fi/MX.35182</t>
  </si>
  <si>
    <t>töyhtötiainen</t>
  </si>
  <si>
    <t>Lophophanes cristatus</t>
  </si>
  <si>
    <t>http://tun.fi/MX.34553</t>
  </si>
  <si>
    <t>hömötiainen</t>
  </si>
  <si>
    <t>Poecile montanus</t>
  </si>
  <si>
    <t>http://tun.fi/MX.34535</t>
  </si>
  <si>
    <t>pussitiainen</t>
  </si>
  <si>
    <t>Remiz pendulinus</t>
  </si>
  <si>
    <t>http://tun.fi/MX.34517</t>
  </si>
  <si>
    <t>lapinuunilintu</t>
  </si>
  <si>
    <t>Seicercus borealis</t>
  </si>
  <si>
    <t>http://tun.fi/MX.33890</t>
  </si>
  <si>
    <t>pensaskerttu</t>
  </si>
  <si>
    <t>Curruca communis</t>
  </si>
  <si>
    <t>http://tun.fi/MX.33936</t>
  </si>
  <si>
    <t>kirjokerttu</t>
  </si>
  <si>
    <t>Curruca nisoria</t>
  </si>
  <si>
    <t>http://tun.fi/MX.33939</t>
  </si>
  <si>
    <t>vesikko</t>
  </si>
  <si>
    <t>Mustela lutreola</t>
  </si>
  <si>
    <t>http://tun.fi/MX.47235</t>
  </si>
  <si>
    <t>tunturipeura</t>
  </si>
  <si>
    <t>Rangifer tarandus tarandus</t>
  </si>
  <si>
    <t>http://tun.fi/MX.206375</t>
  </si>
  <si>
    <t>sinisampi</t>
  </si>
  <si>
    <t>Acipenser oxyrinchus</t>
  </si>
  <si>
    <t>http://tun.fi/MX.206815</t>
  </si>
  <si>
    <t>ankerias</t>
  </si>
  <si>
    <t>Anguilla anguilla</t>
  </si>
  <si>
    <t>http://tun.fi/MX.53112</t>
  </si>
  <si>
    <t>merikutuinen siika</t>
  </si>
  <si>
    <t>http://tun.fi/MX.53134</t>
  </si>
  <si>
    <t>sisävesien karisiika</t>
  </si>
  <si>
    <t>http://tun.fi/MX.325019</t>
  </si>
  <si>
    <t>merialueen vaellussiika</t>
  </si>
  <si>
    <t>http://tun.fi/MX.53135</t>
  </si>
  <si>
    <t>jäämeren lohi</t>
  </si>
  <si>
    <t>http://tun.fi/MX.324994</t>
  </si>
  <si>
    <t>itämeren lohi</t>
  </si>
  <si>
    <t>http://tun.fi/MX.324995</t>
  </si>
  <si>
    <t>taimen sisävesissä 6700 leveyspiirin pohjoispuolella</t>
  </si>
  <si>
    <t>Salmo trutta</t>
  </si>
  <si>
    <t>http://tun.fi/MX.325309</t>
  </si>
  <si>
    <t>taimen sisävesissä 6700n leveyspiirin eteläpuolella</t>
  </si>
  <si>
    <t>http://tun.fi/MX.325310</t>
  </si>
  <si>
    <t>nieriä vuoksen vesistössä</t>
  </si>
  <si>
    <t>Salvelinus alpinus</t>
  </si>
  <si>
    <t>http://tun.fi/MX.325028</t>
  </si>
  <si>
    <t>harjus sisävesissä 6500n leveyspiirin eteläpuolella</t>
  </si>
  <si>
    <t>http://tun.fi/MX.325024</t>
  </si>
  <si>
    <t>harjus itämeressä</t>
  </si>
  <si>
    <t>grayling in the Baltic Sea</t>
  </si>
  <si>
    <t>http://tun.fi/MX.325026</t>
  </si>
  <si>
    <t>monni</t>
  </si>
  <si>
    <t>Silurus glanis</t>
  </si>
  <si>
    <t>http://tun.fi/MX.53178</t>
  </si>
  <si>
    <t>kampela</t>
  </si>
  <si>
    <t>Platichthys flesus</t>
  </si>
  <si>
    <t>http://tun.fi/MX.53249</t>
  </si>
  <si>
    <t>kalkkitorvilokotilo</t>
  </si>
  <si>
    <t>Quickella arenaria</t>
  </si>
  <si>
    <t>http://tun.fi/MX.313391</t>
  </si>
  <si>
    <t>pulleasilokotilo</t>
  </si>
  <si>
    <t>Cochlicopa nitens</t>
  </si>
  <si>
    <t>http://tun.fi/MX.313394</t>
  </si>
  <si>
    <t>soukkasulkukotilo</t>
  </si>
  <si>
    <t>Ruthenica filograna</t>
  </si>
  <si>
    <t>http://tun.fi/MX.52707</t>
  </si>
  <si>
    <t>isosulkukotilo</t>
  </si>
  <si>
    <t>Macrogastra ventricosa</t>
  </si>
  <si>
    <t>http://tun.fi/MX.52709</t>
  </si>
  <si>
    <t>idänsulkukotilo</t>
  </si>
  <si>
    <t>Macrogastra borealis</t>
  </si>
  <si>
    <t>http://tun.fi/MX.313400</t>
  </si>
  <si>
    <t>nappikotilo</t>
  </si>
  <si>
    <t>Helicigona lapicida</t>
  </si>
  <si>
    <t>http://tun.fi/MX.52833</t>
  </si>
  <si>
    <t>hoikkalimakotilo</t>
  </si>
  <si>
    <t>Omphiscola glabra</t>
  </si>
  <si>
    <t>http://tun.fi/MX.212676</t>
  </si>
  <si>
    <t>luhtakiekkokotilo</t>
  </si>
  <si>
    <t>Anisus leucostoma</t>
  </si>
  <si>
    <t>http://tun.fi/MX.212534</t>
  </si>
  <si>
    <t>ryväspiilojäkälä</t>
  </si>
  <si>
    <t>Arthonia aggregata</t>
  </si>
  <si>
    <t>http://tun.fi/MX.65198</t>
  </si>
  <si>
    <t>höynäpiilojäkälä</t>
  </si>
  <si>
    <t>Arthonia apatetica</t>
  </si>
  <si>
    <t>http://tun.fi/MX.65199</t>
  </si>
  <si>
    <t>sädepiilojäkälä</t>
  </si>
  <si>
    <t>Arthonia atra</t>
  </si>
  <si>
    <t>http://tun.fi/MX.65200</t>
  </si>
  <si>
    <t>taigapiilojäkälä</t>
  </si>
  <si>
    <t>Arthonia boreella</t>
  </si>
  <si>
    <t>http://tun.fi/MX.65201</t>
  </si>
  <si>
    <t>härmäpiilojäkälä</t>
  </si>
  <si>
    <t>Arthonia cinereopruinosa</t>
  </si>
  <si>
    <t>http://tun.fi/MX.65204</t>
  </si>
  <si>
    <t>hajapiilojäkälä</t>
  </si>
  <si>
    <t>Arthonia dispersa</t>
  </si>
  <si>
    <t>http://tun.fi/MX.65207</t>
  </si>
  <si>
    <t>lepänpiilojäkälä</t>
  </si>
  <si>
    <t>Arthonia dispuncta</t>
  </si>
  <si>
    <t>http://tun.fi/MX.65208</t>
  </si>
  <si>
    <t>katajanpiilojäkälä</t>
  </si>
  <si>
    <t>Arthonia efflorescens</t>
  </si>
  <si>
    <t>http://tun.fi/MX.313710</t>
  </si>
  <si>
    <t>käyräpiilojäkälä</t>
  </si>
  <si>
    <t>Arthonia excipienda</t>
  </si>
  <si>
    <t>http://tun.fi/MX.65210</t>
  </si>
  <si>
    <t>myhkypiilokka</t>
  </si>
  <si>
    <t>Arthonia gelidae</t>
  </si>
  <si>
    <t>http://tun.fi/MX.65214</t>
  </si>
  <si>
    <t>jyrkännepiilojäkälä</t>
  </si>
  <si>
    <t>Arthonia granitophila</t>
  </si>
  <si>
    <t>http://tun.fi/MX.66136</t>
  </si>
  <si>
    <t>munuaispiilokka</t>
  </si>
  <si>
    <t>Arthonia nephromiaria</t>
  </si>
  <si>
    <t>http://tun.fi/MX.4971833</t>
  </si>
  <si>
    <t>haavanpiilojäkälä</t>
  </si>
  <si>
    <t>Arthonia patellulata</t>
  </si>
  <si>
    <t>http://tun.fi/MX.65221</t>
  </si>
  <si>
    <t>pistepiilojäkälä</t>
  </si>
  <si>
    <t>Arthonia punctiformis</t>
  </si>
  <si>
    <t>http://tun.fi/MX.65224</t>
  </si>
  <si>
    <t>pikkupiilojäkälä</t>
  </si>
  <si>
    <t>Arthonia tenellula</t>
  </si>
  <si>
    <t>http://tun.fi/MX.66554</t>
  </si>
  <si>
    <t>lahopiilojäkälä</t>
  </si>
  <si>
    <t>Arthonia vinosa</t>
  </si>
  <si>
    <t>http://tun.fi/MX.65230</t>
  </si>
  <si>
    <t>kuusenhäivelö</t>
  </si>
  <si>
    <t>Arthothelium scandinavicum</t>
  </si>
  <si>
    <t>http://tun.fi/MX.65238</t>
  </si>
  <si>
    <t>jalopiilojäkälä</t>
  </si>
  <si>
    <t>Inoderma byssaceum</t>
  </si>
  <si>
    <t>http://tun.fi/MX.65202</t>
  </si>
  <si>
    <t>suklio</t>
  </si>
  <si>
    <t>Reichlingia leopoldii</t>
  </si>
  <si>
    <t>http://tun.fi/MX.4971901</t>
  </si>
  <si>
    <t>sinirikkijäkälä</t>
  </si>
  <si>
    <t>Chrysothrix caesia</t>
  </si>
  <si>
    <t>http://tun.fi/MX.65203</t>
  </si>
  <si>
    <t>kuukirppujäkälä</t>
  </si>
  <si>
    <t>Alyxoria culmigena</t>
  </si>
  <si>
    <t>http://tun.fi/MX.66262</t>
  </si>
  <si>
    <t>laikkujäkälä</t>
  </si>
  <si>
    <t>Lecanographa abscondita</t>
  </si>
  <si>
    <t>http://tun.fi/MX.65847</t>
  </si>
  <si>
    <t>raidankeuhkoneppi</t>
  </si>
  <si>
    <t>Plectocarpon lichenum</t>
  </si>
  <si>
    <t>http://tun.fi/MX.66562</t>
  </si>
  <si>
    <t>munuaisneppi</t>
  </si>
  <si>
    <t>Plectocarpon nephromeum</t>
  </si>
  <si>
    <t>http://tun.fi/MX.313748</t>
  </si>
  <si>
    <t>pikkuhärmäjäkälä</t>
  </si>
  <si>
    <t>Cresponea chloroconia</t>
  </si>
  <si>
    <t>http://tun.fi/MX.65657</t>
  </si>
  <si>
    <t>kalkkikirppujäkälä</t>
  </si>
  <si>
    <t>Opegrapha dolomitica</t>
  </si>
  <si>
    <t>http://tun.fi/MX.66263</t>
  </si>
  <si>
    <t>kehräjäkälänkirppunen</t>
  </si>
  <si>
    <t>Opegrapha lamyi</t>
  </si>
  <si>
    <t>http://tun.fi/MX.66265</t>
  </si>
  <si>
    <t>lehtokirppujäkälä</t>
  </si>
  <si>
    <t>Opegrapha niveoatra</t>
  </si>
  <si>
    <t>http://tun.fi/MX.66266</t>
  </si>
  <si>
    <t>kalkkikirppunen</t>
  </si>
  <si>
    <t>Opegrapha rupestris</t>
  </si>
  <si>
    <t>http://tun.fi/MX.66270</t>
  </si>
  <si>
    <t>aarnikirppujäkälä</t>
  </si>
  <si>
    <t>Opegrapha subparallela</t>
  </si>
  <si>
    <t>http://tun.fi/MX.66271</t>
  </si>
  <si>
    <t>ruotsinkirppujäkälä</t>
  </si>
  <si>
    <t>Opegrapha suecica</t>
  </si>
  <si>
    <t>http://tun.fi/MX.66272</t>
  </si>
  <si>
    <t>nypykkäkirppujäkälä</t>
  </si>
  <si>
    <t>Opegrapha vermicellifera</t>
  </si>
  <si>
    <t>http://tun.fi/MX.4999404</t>
  </si>
  <si>
    <t>kuusenkirppujäkälä</t>
  </si>
  <si>
    <t>Opegrapha vulgata</t>
  </si>
  <si>
    <t>http://tun.fi/MX.66273</t>
  </si>
  <si>
    <t>kalliohärmäjäkälä</t>
  </si>
  <si>
    <t>Psoronactis dilleniana</t>
  </si>
  <si>
    <t>http://tun.fi/MX.65828</t>
  </si>
  <si>
    <t>liitujäkälä</t>
  </si>
  <si>
    <t>Bactrospora brodoi</t>
  </si>
  <si>
    <t>http://tun.fi/MX.65324</t>
  </si>
  <si>
    <t>aarnineulajäkälä</t>
  </si>
  <si>
    <t>Chaenotheca hygrophila</t>
  </si>
  <si>
    <t>http://tun.fi/MX.65505</t>
  </si>
  <si>
    <t>sauvaneulajäkälä</t>
  </si>
  <si>
    <t>Chaenotheca sphaerocephala</t>
  </si>
  <si>
    <t>http://tun.fi/MX.65508</t>
  </si>
  <si>
    <t>kuusenneulajäkälä</t>
  </si>
  <si>
    <t>Chaenotheca subroscida</t>
  </si>
  <si>
    <t>http://tun.fi/MX.65510</t>
  </si>
  <si>
    <t>kuppijäkälänpinsikkä</t>
  </si>
  <si>
    <t>Stigmidium solorinarium</t>
  </si>
  <si>
    <t>http://tun.fi/MX.66644</t>
  </si>
  <si>
    <t>ruskeisenpinsikkä</t>
  </si>
  <si>
    <t>Stigmidium mycobilimbiae</t>
  </si>
  <si>
    <t>http://tun.fi/MX.313755</t>
  </si>
  <si>
    <t>koivunpisteikäs</t>
  </si>
  <si>
    <t>Arthopyrenia analepta</t>
  </si>
  <si>
    <t>http://tun.fi/MX.65231</t>
  </si>
  <si>
    <t>härmäpisteikäs</t>
  </si>
  <si>
    <t>Arthopyrenia cinereopruinosa</t>
  </si>
  <si>
    <t>http://tun.fi/MX.65233</t>
  </si>
  <si>
    <t>pajunpistejäkälä</t>
  </si>
  <si>
    <t>Arthopyrenia salicis</t>
  </si>
  <si>
    <t>http://tun.fi/MX.65236</t>
  </si>
  <si>
    <t>pohjanpisteikäs</t>
  </si>
  <si>
    <t>Arthopyrenia subcerasi</t>
  </si>
  <si>
    <t>http://tun.fi/MX.65237</t>
  </si>
  <si>
    <t>tuomenpisteikäs</t>
  </si>
  <si>
    <t>Arthopyrenia cerasi</t>
  </si>
  <si>
    <t>http://tun.fi/MX.66555</t>
  </si>
  <si>
    <t>jättipisteikäs</t>
  </si>
  <si>
    <t>Mycoporum antecellens</t>
  </si>
  <si>
    <t>http://tun.fi/MX.66218</t>
  </si>
  <si>
    <t>keltaröyhelöntossukka</t>
  </si>
  <si>
    <t>Abrothallus peyritschii</t>
  </si>
  <si>
    <t>http://tun.fi/MX.65135</t>
  </si>
  <si>
    <t>tunturihuppujäkälä</t>
  </si>
  <si>
    <t>Strigula muscicola</t>
  </si>
  <si>
    <t>http://tun.fi/MX.66652</t>
  </si>
  <si>
    <t>isohuppujäkälä</t>
  </si>
  <si>
    <t>Strigula stigmatella</t>
  </si>
  <si>
    <t>http://tun.fi/MX.66653</t>
  </si>
  <si>
    <t>nahkajäkälänlättänä</t>
  </si>
  <si>
    <t>Lichenopeltella santessonii</t>
  </si>
  <si>
    <t>http://tun.fi/MX.66101</t>
  </si>
  <si>
    <t>haavansauvajäkälä</t>
  </si>
  <si>
    <t>Leptorhaphis atomaria</t>
  </si>
  <si>
    <t>http://tun.fi/MX.66073</t>
  </si>
  <si>
    <t>etelänpisteikäs</t>
  </si>
  <si>
    <t>Naetrocymbe fraxini</t>
  </si>
  <si>
    <t>http://tun.fi/MX.66229</t>
  </si>
  <si>
    <t>pihlajanpisteikäs</t>
  </si>
  <si>
    <t>Naetrocymbe punctiformis</t>
  </si>
  <si>
    <t>http://tun.fi/MX.66230</t>
  </si>
  <si>
    <t>lepänpistejäkälä</t>
  </si>
  <si>
    <t>Naetrocymbe rhyponta</t>
  </si>
  <si>
    <t>http://tun.fi/MX.66231</t>
  </si>
  <si>
    <t>pippurimaahikas</t>
  </si>
  <si>
    <t>Elaphomyces striatosporus</t>
  </si>
  <si>
    <t>http://tun.fi/MX.237692</t>
  </si>
  <si>
    <t>aidaspampukka</t>
  </si>
  <si>
    <t>Sphinctrina anglica</t>
  </si>
  <si>
    <t>http://tun.fi/MX.66536</t>
  </si>
  <si>
    <t>suomenpampukka</t>
  </si>
  <si>
    <t>Sphinctrina porrectula</t>
  </si>
  <si>
    <t>http://tun.fi/MX.66537</t>
  </si>
  <si>
    <t>laikkapampukka</t>
  </si>
  <si>
    <t>Sphinctrina turbinata</t>
  </si>
  <si>
    <t>http://tun.fi/MX.66538</t>
  </si>
  <si>
    <t>liekoneula</t>
  </si>
  <si>
    <t>Chaenothecopsis debilis</t>
  </si>
  <si>
    <t>http://tun.fi/MX.65514</t>
  </si>
  <si>
    <t>koturineula</t>
  </si>
  <si>
    <t>Chaenothecopsis epithallina</t>
  </si>
  <si>
    <t>http://tun.fi/MX.65515</t>
  </si>
  <si>
    <t>keloneula</t>
  </si>
  <si>
    <t>Chaenothecopsis fennica</t>
  </si>
  <si>
    <t>http://tun.fi/MX.65516</t>
  </si>
  <si>
    <t>hurmeneula</t>
  </si>
  <si>
    <t>Chaenothecopsis haematopus</t>
  </si>
  <si>
    <t>http://tun.fi/MX.65517</t>
  </si>
  <si>
    <t>pikkuneula</t>
  </si>
  <si>
    <t>Chaenothecopsis nana</t>
  </si>
  <si>
    <t>http://tun.fi/MX.65519</t>
  </si>
  <si>
    <t>rubiinineula</t>
  </si>
  <si>
    <t>Chaenothecopsis rubescens</t>
  </si>
  <si>
    <t>http://tun.fi/MX.65522</t>
  </si>
  <si>
    <t>jyrkänneneula</t>
  </si>
  <si>
    <t>Chaenothecopsis subparoica</t>
  </si>
  <si>
    <t>http://tun.fi/MX.65524</t>
  </si>
  <si>
    <t>kuusenneula</t>
  </si>
  <si>
    <t>Chaenothecopsis viridialba</t>
  </si>
  <si>
    <t>http://tun.fi/MX.65525</t>
  </si>
  <si>
    <t>punaneula</t>
  </si>
  <si>
    <t>Chaenothecopsis viridireagens</t>
  </si>
  <si>
    <t>http://tun.fi/MX.65526</t>
  </si>
  <si>
    <t>pihkaneula</t>
  </si>
  <si>
    <t>Chaenothecopsis montana</t>
  </si>
  <si>
    <t>http://tun.fi/MX.66558</t>
  </si>
  <si>
    <t>torvijäkälänneula</t>
  </si>
  <si>
    <t>Chaenothecopsis parasitaster</t>
  </si>
  <si>
    <t>http://tun.fi/MX.313723</t>
  </si>
  <si>
    <t>koivunsojokka</t>
  </si>
  <si>
    <t>Phaeocalicium betulinum</t>
  </si>
  <si>
    <t>http://tun.fi/MX.65544</t>
  </si>
  <si>
    <t>pohjansojokka</t>
  </si>
  <si>
    <t>Phaeocalicium interruptum</t>
  </si>
  <si>
    <t>http://tun.fi/MX.65546</t>
  </si>
  <si>
    <t>suomensojokka</t>
  </si>
  <si>
    <t>Phaeocalicium tremulicola</t>
  </si>
  <si>
    <t>http://tun.fi/MX.65549</t>
  </si>
  <si>
    <t>äimäjäkälä</t>
  </si>
  <si>
    <t>Rhaphidicyrtis trichosporella</t>
  </si>
  <si>
    <t>http://tun.fi/MX.66384</t>
  </si>
  <si>
    <t>kalkkipistejäkälä</t>
  </si>
  <si>
    <t>Acrocordia conoidea</t>
  </si>
  <si>
    <t>http://tun.fi/MX.65162</t>
  </si>
  <si>
    <t>pikkupistejäkälä</t>
  </si>
  <si>
    <t>Acrocordia subglobosa</t>
  </si>
  <si>
    <t>http://tun.fi/MX.65164</t>
  </si>
  <si>
    <t>pallotohvelijäkälä</t>
  </si>
  <si>
    <t>Anisomeridium biforme</t>
  </si>
  <si>
    <t>http://tun.fi/MX.65188</t>
  </si>
  <si>
    <t>pähkinänpisteikäs</t>
  </si>
  <si>
    <t>Pyrenula coryli</t>
  </si>
  <si>
    <t>http://tun.fi/MX.66353</t>
  </si>
  <si>
    <t>kalvokonnanjäkälä</t>
  </si>
  <si>
    <t>Agonimia gelatinosa</t>
  </si>
  <si>
    <t>http://tun.fi/MX.65168</t>
  </si>
  <si>
    <t>pisarakonnanjäkälä</t>
  </si>
  <si>
    <t>Agonimia globulifera</t>
  </si>
  <si>
    <t>http://tun.fi/MX.65169</t>
  </si>
  <si>
    <t>tulvakonnanjäkälä</t>
  </si>
  <si>
    <t>Agonimia repleta</t>
  </si>
  <si>
    <t>http://tun.fi/MX.65170</t>
  </si>
  <si>
    <t>isovellamonjäkälä</t>
  </si>
  <si>
    <t>Atla alpina</t>
  </si>
  <si>
    <t>http://tun.fi/MX.65284</t>
  </si>
  <si>
    <t>oulanganvellamonjäkälä</t>
  </si>
  <si>
    <t>Atla oulankaensis</t>
  </si>
  <si>
    <t>http://tun.fi/MX.313712</t>
  </si>
  <si>
    <t>kuruvellamonjäkälä</t>
  </si>
  <si>
    <t>Atla palicei</t>
  </si>
  <si>
    <t>http://tun.fi/MX.65285</t>
  </si>
  <si>
    <t>tundravellamonjäkälä</t>
  </si>
  <si>
    <t>Atla tibelliorum</t>
  </si>
  <si>
    <t>http://tun.fi/MX.313713</t>
  </si>
  <si>
    <t>orvonvellamonjäkälä</t>
  </si>
  <si>
    <t>Atla vitikainenii</t>
  </si>
  <si>
    <t>http://tun.fi/MX.313714</t>
  </si>
  <si>
    <t>pullokansijäkälä</t>
  </si>
  <si>
    <t>Bagliettoa baldensis</t>
  </si>
  <si>
    <t>http://tun.fi/MX.65328</t>
  </si>
  <si>
    <t>kalkkikansijäkälä</t>
  </si>
  <si>
    <t>Bagliettoa calciseda</t>
  </si>
  <si>
    <t>http://tun.fi/MX.65329</t>
  </si>
  <si>
    <t>viherkansijäkälä</t>
  </si>
  <si>
    <t>Bagliettoa parmigerella</t>
  </si>
  <si>
    <t>http://tun.fi/MX.65330</t>
  </si>
  <si>
    <t>kalvaskansijäkälä</t>
  </si>
  <si>
    <t>Bagliettoa steineri</t>
  </si>
  <si>
    <t>http://tun.fi/MX.4971880</t>
  </si>
  <si>
    <t>sirokilpinen</t>
  </si>
  <si>
    <t>Catapyrenium daedaleum</t>
  </si>
  <si>
    <t>http://tun.fi/MX.65463</t>
  </si>
  <si>
    <t>rosokilpinen</t>
  </si>
  <si>
    <t>Catapyrenium psoromoides</t>
  </si>
  <si>
    <t>http://tun.fi/MX.65464</t>
  </si>
  <si>
    <t>ruutukilpijäkälä</t>
  </si>
  <si>
    <t>Dermatocarpon leptophyllodes</t>
  </si>
  <si>
    <t>http://tun.fi/MX.65681</t>
  </si>
  <si>
    <t>verkkokilpijäkälä</t>
  </si>
  <si>
    <t>Dermatocarpon rivulorum</t>
  </si>
  <si>
    <t>http://tun.fi/MX.65689</t>
  </si>
  <si>
    <t>hapsipullokas</t>
  </si>
  <si>
    <t>Endocarpon adsurgens</t>
  </si>
  <si>
    <t>http://tun.fi/MX.65703</t>
  </si>
  <si>
    <t>pikkukonnakas</t>
  </si>
  <si>
    <t>Halospora discrepans</t>
  </si>
  <si>
    <t>http://tun.fi/MX.66141</t>
  </si>
  <si>
    <t>isokaarijäkälä</t>
  </si>
  <si>
    <t>Henrica theleodes</t>
  </si>
  <si>
    <t>http://tun.fi/MX.65781</t>
  </si>
  <si>
    <t>sirontajäkälä</t>
  </si>
  <si>
    <t>Involucropyrenium nuriense</t>
  </si>
  <si>
    <t>http://tun.fi/MX.65814</t>
  </si>
  <si>
    <t>lehtopikkupisteikäs</t>
  </si>
  <si>
    <t>Muellerella hospitans</t>
  </si>
  <si>
    <t>http://tun.fi/MX.66195</t>
  </si>
  <si>
    <t>ryynisimpukkajäkälä</t>
  </si>
  <si>
    <t>Normandina acroglypta</t>
  </si>
  <si>
    <t>http://tun.fi/MX.66244</t>
  </si>
  <si>
    <t>ruskokilpinen</t>
  </si>
  <si>
    <t>Placidium rufescens</t>
  </si>
  <si>
    <t>http://tun.fi/MX.65595</t>
  </si>
  <si>
    <t>sammalkonnanjäkälä</t>
  </si>
  <si>
    <t>Polyblastia agraria</t>
  </si>
  <si>
    <t>http://tun.fi/MX.65619</t>
  </si>
  <si>
    <t>pahtakonnanjäkälä</t>
  </si>
  <si>
    <t>Polyblastia aurorae</t>
  </si>
  <si>
    <t>http://tun.fi/MX.4971895</t>
  </si>
  <si>
    <t>saaristokonnanjäkälä</t>
  </si>
  <si>
    <t>Polyblastia dimidiata</t>
  </si>
  <si>
    <t>http://tun.fi/MX.65623</t>
  </si>
  <si>
    <t>mäkikonnanjäkälä</t>
  </si>
  <si>
    <t>Polyblastia fugax</t>
  </si>
  <si>
    <t>http://tun.fi/MX.65624</t>
  </si>
  <si>
    <t>ruskokonnanjäkälä</t>
  </si>
  <si>
    <t>Polyblastia fusca</t>
  </si>
  <si>
    <t>http://tun.fi/MX.66564</t>
  </si>
  <si>
    <t>jyrkännekonnanjäkälä</t>
  </si>
  <si>
    <t>Polyblastia inconspicua</t>
  </si>
  <si>
    <t>http://tun.fi/MX.66565</t>
  </si>
  <si>
    <t>pikkukonnanjäkälä</t>
  </si>
  <si>
    <t>Polyblastia intermedia</t>
  </si>
  <si>
    <t>http://tun.fi/MX.65628</t>
  </si>
  <si>
    <t>pohjolankonnanjäkälä</t>
  </si>
  <si>
    <t>Polyblastia media</t>
  </si>
  <si>
    <t>http://tun.fi/MX.65629</t>
  </si>
  <si>
    <t>liuskekonnanjäkälä</t>
  </si>
  <si>
    <t>Polyblastia schisticola</t>
  </si>
  <si>
    <t>http://tun.fi/MX.313749</t>
  </si>
  <si>
    <t>tunturikonnanjäkälä</t>
  </si>
  <si>
    <t>Polyblastia sendtneri</t>
  </si>
  <si>
    <t>http://tun.fi/MX.66913</t>
  </si>
  <si>
    <t>koivunkalvakkajäkälä</t>
  </si>
  <si>
    <t>Psoroglaena abscondita</t>
  </si>
  <si>
    <t>http://tun.fi/MX.66992</t>
  </si>
  <si>
    <t>käävänkalvakkajäkälä</t>
  </si>
  <si>
    <t>Psoroglaena dictyospora</t>
  </si>
  <si>
    <t>http://tun.fi/MX.66079</t>
  </si>
  <si>
    <t>kalkkiraspijäkälä</t>
  </si>
  <si>
    <t>Staurothele guestphalica</t>
  </si>
  <si>
    <t>http://tun.fi/MX.66549</t>
  </si>
  <si>
    <t>sormiraspijäkälä</t>
  </si>
  <si>
    <t>Staurothele pulvinata</t>
  </si>
  <si>
    <t>http://tun.fi/MX.65705</t>
  </si>
  <si>
    <t>rotkoraspijäkälä</t>
  </si>
  <si>
    <t>Staurothele succedens</t>
  </si>
  <si>
    <t>http://tun.fi/MX.66603</t>
  </si>
  <si>
    <t>kalkkisäröjäkälä</t>
  </si>
  <si>
    <t>Thelidium decipiens</t>
  </si>
  <si>
    <t>http://tun.fi/MX.66678</t>
  </si>
  <si>
    <t>tunturisäröjäkälä</t>
  </si>
  <si>
    <t>Thelidium decussatum</t>
  </si>
  <si>
    <t>http://tun.fi/MX.66679</t>
  </si>
  <si>
    <t>murikkasäröjäkälä</t>
  </si>
  <si>
    <t>Thelidium impressum</t>
  </si>
  <si>
    <t>http://tun.fi/MX.66681</t>
  </si>
  <si>
    <t>kuusamonsäröjäkälä</t>
  </si>
  <si>
    <t>Thelidium incinctum</t>
  </si>
  <si>
    <t>http://tun.fi/MX.66683</t>
  </si>
  <si>
    <t>oulangansäröjäkälä</t>
  </si>
  <si>
    <t>Thelidium larianum</t>
  </si>
  <si>
    <t>http://tun.fi/MX.66684</t>
  </si>
  <si>
    <t>savonsäröjäkälä</t>
  </si>
  <si>
    <t>Thelidium olivaceonitens</t>
  </si>
  <si>
    <t>http://tun.fi/MX.66688</t>
  </si>
  <si>
    <t>isosäröjäkälä</t>
  </si>
  <si>
    <t>Thelidium papulare</t>
  </si>
  <si>
    <t>http://tun.fi/MX.66689</t>
  </si>
  <si>
    <t>sipoonmustuainen</t>
  </si>
  <si>
    <t>Verrucaria amylacea</t>
  </si>
  <si>
    <t>http://tun.fi/MX.66776</t>
  </si>
  <si>
    <t>muhkumustuainen</t>
  </si>
  <si>
    <t>Verrucaria apatela</t>
  </si>
  <si>
    <t>http://tun.fi/MX.66780</t>
  </si>
  <si>
    <t>runkomustuainen</t>
  </si>
  <si>
    <t>Verrucaria breussii</t>
  </si>
  <si>
    <t>http://tun.fi/MX.66860</t>
  </si>
  <si>
    <t>harmaamustuainen</t>
  </si>
  <si>
    <t>Verrucaria caerulea</t>
  </si>
  <si>
    <t>http://tun.fi/MX.66786</t>
  </si>
  <si>
    <t>palomustuainen</t>
  </si>
  <si>
    <t>Verrucaria carbonella</t>
  </si>
  <si>
    <t>http://tun.fi/MX.66789</t>
  </si>
  <si>
    <t>tsekinmustuainen</t>
  </si>
  <si>
    <t>Verrucaria corcontica</t>
  </si>
  <si>
    <t>http://tun.fi/MX.4999396</t>
  </si>
  <si>
    <t>hentomustuainen</t>
  </si>
  <si>
    <t>Verrucaria corticola</t>
  </si>
  <si>
    <t>http://tun.fi/MX.66795</t>
  </si>
  <si>
    <t>hajamustuainen</t>
  </si>
  <si>
    <t>Verrucaria disjuncta</t>
  </si>
  <si>
    <t>http://tun.fi/MX.66799</t>
  </si>
  <si>
    <t>maamustuainen</t>
  </si>
  <si>
    <t>Verrucaria geophila</t>
  </si>
  <si>
    <t>http://tun.fi/MX.66814</t>
  </si>
  <si>
    <t>kaarnamustuainen</t>
  </si>
  <si>
    <t>Verrucaria hegetschweileri</t>
  </si>
  <si>
    <t>http://tun.fi/MX.66821</t>
  </si>
  <si>
    <t>kelmumustuainen</t>
  </si>
  <si>
    <t>Verrucaria inornata</t>
  </si>
  <si>
    <t>http://tun.fi/MX.313760</t>
  </si>
  <si>
    <t>lepänmustuainen</t>
  </si>
  <si>
    <t>Verrucaria lignicola</t>
  </si>
  <si>
    <t>http://tun.fi/MX.66834</t>
  </si>
  <si>
    <t>norrlanninmustuainen</t>
  </si>
  <si>
    <t>Verrucaria norrlandica</t>
  </si>
  <si>
    <t>http://tun.fi/MX.66845</t>
  </si>
  <si>
    <t>taigamustuainen</t>
  </si>
  <si>
    <t>Verrucaria onegensis</t>
  </si>
  <si>
    <t>http://tun.fi/MX.66847</t>
  </si>
  <si>
    <t>othmarinmustuainen</t>
  </si>
  <si>
    <t>Verrucaria othmarbreussii</t>
  </si>
  <si>
    <t>http://tun.fi/MX.4971866</t>
  </si>
  <si>
    <t>oulanganmustuainen</t>
  </si>
  <si>
    <t>Verrucaria oulankaensis</t>
  </si>
  <si>
    <t>http://tun.fi/MX.4971871</t>
  </si>
  <si>
    <t>rasvamustuainen</t>
  </si>
  <si>
    <t>Verrucaria pinguicula</t>
  </si>
  <si>
    <t>http://tun.fi/MX.66850</t>
  </si>
  <si>
    <t>ruutumustuainen</t>
  </si>
  <si>
    <t>Verrucaria polysticta</t>
  </si>
  <si>
    <t>http://tun.fi/MX.66851</t>
  </si>
  <si>
    <t>rusomustuainen</t>
  </si>
  <si>
    <t>Verrucaria rufofuscella</t>
  </si>
  <si>
    <t>http://tun.fi/MX.66859</t>
  </si>
  <si>
    <t>saananmustuainen</t>
  </si>
  <si>
    <t>Verrucaria saanaënsis</t>
  </si>
  <si>
    <t>http://tun.fi/MX.4971867</t>
  </si>
  <si>
    <t>toskalinmustuainen</t>
  </si>
  <si>
    <t>Verrucaria sublapponica</t>
  </si>
  <si>
    <t>http://tun.fi/MX.4971868</t>
  </si>
  <si>
    <t>tyvimustuainen</t>
  </si>
  <si>
    <t>Verrucaria trabicola</t>
  </si>
  <si>
    <t>http://tun.fi/MX.66870</t>
  </si>
  <si>
    <t>etelänmustuainen</t>
  </si>
  <si>
    <t>Verrucaria transiliens</t>
  </si>
  <si>
    <t>http://tun.fi/MX.66872</t>
  </si>
  <si>
    <t>kuulamustuainen</t>
  </si>
  <si>
    <t>Verrucaria triglavensis</t>
  </si>
  <si>
    <t>http://tun.fi/MX.66873</t>
  </si>
  <si>
    <t>orvonmustuainen</t>
  </si>
  <si>
    <t>Verrucaria vitikainenii</t>
  </si>
  <si>
    <t>http://tun.fi/MX.4971872</t>
  </si>
  <si>
    <t>sammallimiryyni</t>
  </si>
  <si>
    <t>Dactylospora protothallina</t>
  </si>
  <si>
    <t>http://tun.fi/MX.65676</t>
  </si>
  <si>
    <t>keuhkojäkälänryyni</t>
  </si>
  <si>
    <t>Dactylospora lobariella</t>
  </si>
  <si>
    <t>http://tun.fi/MX.4971885</t>
  </si>
  <si>
    <t>suomenkuoppajäkälä</t>
  </si>
  <si>
    <t>Acarospora castaneocarpa</t>
  </si>
  <si>
    <t>http://tun.fi/MX.313709</t>
  </si>
  <si>
    <t>pistekuoppajäkälä</t>
  </si>
  <si>
    <t>Acarospora impressula</t>
  </si>
  <si>
    <t>http://tun.fi/MX.65150</t>
  </si>
  <si>
    <t>isokuoppajäkälä</t>
  </si>
  <si>
    <t>Acarospora macrospora</t>
  </si>
  <si>
    <t>http://tun.fi/MX.65151</t>
  </si>
  <si>
    <t>juurikuoppajäkälä</t>
  </si>
  <si>
    <t>Acarospora rhizobola</t>
  </si>
  <si>
    <t>http://tun.fi/MX.65156</t>
  </si>
  <si>
    <t>kalvaskuoppajäkälä</t>
  </si>
  <si>
    <t>Acarospora versicolor</t>
  </si>
  <si>
    <t>http://tun.fi/MX.65160</t>
  </si>
  <si>
    <t>rusokuoppajäkälä</t>
  </si>
  <si>
    <t>Myriospora dilatata</t>
  </si>
  <si>
    <t>http://tun.fi/MX.66224</t>
  </si>
  <si>
    <t>rotkoseittijäkälä</t>
  </si>
  <si>
    <t>Sarcogyne distinguenda</t>
  </si>
  <si>
    <t>http://tun.fi/MX.66491</t>
  </si>
  <si>
    <t>sirokeltuaisjäkälä</t>
  </si>
  <si>
    <t>Candelariella efflorescens</t>
  </si>
  <si>
    <t>http://tun.fi/MX.313721</t>
  </si>
  <si>
    <t>kolokeltuaisjäkälä</t>
  </si>
  <si>
    <t>Candelariella kuusamoënsis</t>
  </si>
  <si>
    <t>http://tun.fi/MX.65450</t>
  </si>
  <si>
    <t>pikkukeltuaisjäkälä</t>
  </si>
  <si>
    <t>Candelariella lutella</t>
  </si>
  <si>
    <t>http://tun.fi/MX.65451</t>
  </si>
  <si>
    <t>kujakeltuaisjäkälä</t>
  </si>
  <si>
    <t>Candelariella reflexa</t>
  </si>
  <si>
    <t>http://tun.fi/MX.65453</t>
  </si>
  <si>
    <t>loiskeltuaisjäkälä</t>
  </si>
  <si>
    <t>Candelariella superdistans</t>
  </si>
  <si>
    <t>http://tun.fi/MX.65454</t>
  </si>
  <si>
    <t>voijäkälä</t>
  </si>
  <si>
    <t>Candelaria pacifica</t>
  </si>
  <si>
    <t>http://tun.fi/MX.65445</t>
  </si>
  <si>
    <t>männynmurujäkälä</t>
  </si>
  <si>
    <t>Pycnora xanthococca</t>
  </si>
  <si>
    <t>http://tun.fi/MX.67001</t>
  </si>
  <si>
    <t>kaitalaakajäkälä</t>
  </si>
  <si>
    <t>Physcia phaea</t>
  </si>
  <si>
    <t>http://tun.fi/MX.65579</t>
  </si>
  <si>
    <t>idänlaakajäkälä</t>
  </si>
  <si>
    <t>Physconia detersa</t>
  </si>
  <si>
    <t>http://tun.fi/MX.65583</t>
  </si>
  <si>
    <t>pihanappijäkälä</t>
  </si>
  <si>
    <t>Rinodina archaea</t>
  </si>
  <si>
    <t>http://tun.fi/MX.66584</t>
  </si>
  <si>
    <t>maitonappijäkälä</t>
  </si>
  <si>
    <t>Rinodina calcigena</t>
  </si>
  <si>
    <t>http://tun.fi/MX.66446</t>
  </si>
  <si>
    <t>raidannappijäkälä</t>
  </si>
  <si>
    <t>Rinodina cinereovirens</t>
  </si>
  <si>
    <t>http://tun.fi/MX.67666</t>
  </si>
  <si>
    <t>nelikkonappijäkälä</t>
  </si>
  <si>
    <t>Rinodina conradii</t>
  </si>
  <si>
    <t>http://tun.fi/MX.66585</t>
  </si>
  <si>
    <t>suomennappijäkälä</t>
  </si>
  <si>
    <t>Rinodina deflectens</t>
  </si>
  <si>
    <t>http://tun.fi/MX.66449</t>
  </si>
  <si>
    <t>piilonappijäkälä</t>
  </si>
  <si>
    <t>Rinodina immersa</t>
  </si>
  <si>
    <t>http://tun.fi/MX.66455</t>
  </si>
  <si>
    <t>kaarnanappijäkälä</t>
  </si>
  <si>
    <t>Rinodina metaboliza</t>
  </si>
  <si>
    <t>http://tun.fi/MX.66458</t>
  </si>
  <si>
    <t>lapinnappijäkälä</t>
  </si>
  <si>
    <t>Rinodina mniaraeiza</t>
  </si>
  <si>
    <t>http://tun.fi/MX.67664</t>
  </si>
  <si>
    <t>hämeennappijäkälä</t>
  </si>
  <si>
    <t>Rinodina muscicola</t>
  </si>
  <si>
    <t>http://tun.fi/MX.66463</t>
  </si>
  <si>
    <t>taiganappijäkälä</t>
  </si>
  <si>
    <t>Rinodina olivaceobrunnea</t>
  </si>
  <si>
    <t>http://tun.fi/MX.66464</t>
  </si>
  <si>
    <t>tuonennappijäkälä</t>
  </si>
  <si>
    <t>Rinodina orculata</t>
  </si>
  <si>
    <t>http://tun.fi/MX.4971860</t>
  </si>
  <si>
    <t>etelännappijäkälä</t>
  </si>
  <si>
    <t>Rinodina polyspora</t>
  </si>
  <si>
    <t>http://tun.fi/MX.66467</t>
  </si>
  <si>
    <t>pohjannappijäkälä</t>
  </si>
  <si>
    <t>Rinodina septentrionalis</t>
  </si>
  <si>
    <t>http://tun.fi/MX.66470</t>
  </si>
  <si>
    <t>aarninappijäkälä</t>
  </si>
  <si>
    <t>Rinodina subparieta</t>
  </si>
  <si>
    <t>http://tun.fi/MX.66450</t>
  </si>
  <si>
    <t>koivunnappijäkälä</t>
  </si>
  <si>
    <t>Rinodina trevisanii</t>
  </si>
  <si>
    <t>http://tun.fi/MX.66473</t>
  </si>
  <si>
    <t>turvenappijäkälä</t>
  </si>
  <si>
    <t>Rinodina turfacea var. turfacea</t>
  </si>
  <si>
    <t>http://tun.fi/MX.67667</t>
  </si>
  <si>
    <t>seitanappijäkälä</t>
  </si>
  <si>
    <t>Rinodina turfacea var. ecrustacea</t>
  </si>
  <si>
    <t>http://tun.fi/MX.67668</t>
  </si>
  <si>
    <t>harmaanokijäkälä</t>
  </si>
  <si>
    <t>Acolium inquinans</t>
  </si>
  <si>
    <t>http://tun.fi/MX.65661</t>
  </si>
  <si>
    <t>loisnokijäkälä</t>
  </si>
  <si>
    <t>Acolium sessile</t>
  </si>
  <si>
    <t>http://tun.fi/MX.65664</t>
  </si>
  <si>
    <t>jalonyppyjäkälä</t>
  </si>
  <si>
    <t>Buellia arnoldii</t>
  </si>
  <si>
    <t>http://tun.fi/MX.4999401</t>
  </si>
  <si>
    <t>lepännyppyjäkälä</t>
  </si>
  <si>
    <t>Buellia disciformis</t>
  </si>
  <si>
    <t>http://tun.fi/MX.65395</t>
  </si>
  <si>
    <t>salonyppyjäkälä</t>
  </si>
  <si>
    <t>Buellia erubescens</t>
  </si>
  <si>
    <t>http://tun.fi/MX.65396</t>
  </si>
  <si>
    <t>kallionyppyjäkälä</t>
  </si>
  <si>
    <t>Buellia leptocline</t>
  </si>
  <si>
    <t>http://tun.fi/MX.65398</t>
  </si>
  <si>
    <t>etelännuppijäkälä</t>
  </si>
  <si>
    <t>Calicium notarisii</t>
  </si>
  <si>
    <t>http://tun.fi/MX.65663</t>
  </si>
  <si>
    <t>pajunnuppijäkälä</t>
  </si>
  <si>
    <t>Calicium salicinum</t>
  </si>
  <si>
    <t>http://tun.fi/MX.65411</t>
  </si>
  <si>
    <t>vuorijäkälä</t>
  </si>
  <si>
    <t>Dimelaena oreina</t>
  </si>
  <si>
    <t>http://tun.fi/MX.65691</t>
  </si>
  <si>
    <t>kalkkimarmorijäkälä</t>
  </si>
  <si>
    <t>Diplotomma lutosum</t>
  </si>
  <si>
    <t>http://tun.fi/MX.65696</t>
  </si>
  <si>
    <t>etelänmarmorijäkälä</t>
  </si>
  <si>
    <t>Diplotomma pharcidium</t>
  </si>
  <si>
    <t>http://tun.fi/MX.65697</t>
  </si>
  <si>
    <t>levymarmorijäkälä</t>
  </si>
  <si>
    <t>Diplotomma venustum</t>
  </si>
  <si>
    <t>http://tun.fi/MX.65698</t>
  </si>
  <si>
    <t>latojäkälä</t>
  </si>
  <si>
    <t>Pseudothelomma ocellatum</t>
  </si>
  <si>
    <t>http://tun.fi/MX.66701</t>
  </si>
  <si>
    <t>lapinnyppyjäkälä</t>
  </si>
  <si>
    <t>Tetramelas chloroleucus</t>
  </si>
  <si>
    <t>http://tun.fi/MX.66665</t>
  </si>
  <si>
    <t>pohjannyppyjäkälä</t>
  </si>
  <si>
    <t>Tetramelas insignis</t>
  </si>
  <si>
    <t>http://tun.fi/MX.66667</t>
  </si>
  <si>
    <t>oulangankeijunjäkälä</t>
  </si>
  <si>
    <t>Biatorella hemisphaerica</t>
  </si>
  <si>
    <t>http://tun.fi/MX.65353</t>
  </si>
  <si>
    <t>palosuomujäkälä</t>
  </si>
  <si>
    <t>Carbonicola anthracophila</t>
  </si>
  <si>
    <t>http://tun.fi/MX.65796</t>
  </si>
  <si>
    <t>helohattujäkälä</t>
  </si>
  <si>
    <t>Catillaria erysiboides</t>
  </si>
  <si>
    <t>http://tun.fi/MX.65470</t>
  </si>
  <si>
    <t>tundrahattujäkälä</t>
  </si>
  <si>
    <t>Catillaria groenlandica</t>
  </si>
  <si>
    <t>http://tun.fi/MX.4971883</t>
  </si>
  <si>
    <t>kalkkihattujäkälä</t>
  </si>
  <si>
    <t>Catillaria lenticularis</t>
  </si>
  <si>
    <t>http://tun.fi/MX.65471</t>
  </si>
  <si>
    <t>ukontorvijäkälä</t>
  </si>
  <si>
    <t>Cladonia asahinae</t>
  </si>
  <si>
    <t>http://tun.fi/MX.65041</t>
  </si>
  <si>
    <t>ketotorvijäkälä</t>
  </si>
  <si>
    <t>Cladonia decorticata</t>
  </si>
  <si>
    <t>http://tun.fi/MX.65061</t>
  </si>
  <si>
    <t>pahtatorvijäkälä</t>
  </si>
  <si>
    <t>Cladonia luteoalba</t>
  </si>
  <si>
    <t>http://tun.fi/MX.65078</t>
  </si>
  <si>
    <t>norjantorvijäkälä</t>
  </si>
  <si>
    <t>Cladonia norvegica</t>
  </si>
  <si>
    <t>http://tun.fi/MX.65087</t>
  </si>
  <si>
    <t>pallotorvijäkälä</t>
  </si>
  <si>
    <t>Cladonia pulvinata</t>
  </si>
  <si>
    <t>http://tun.fi/MX.313724</t>
  </si>
  <si>
    <t>ryynitorvijäkälä</t>
  </si>
  <si>
    <t>Cladonia ramulosa</t>
  </si>
  <si>
    <t>http://tun.fi/MX.65098</t>
  </si>
  <si>
    <t>jauhetappijäkälä</t>
  </si>
  <si>
    <t>Pilophorus cereolus</t>
  </si>
  <si>
    <t>http://tun.fi/MX.65589</t>
  </si>
  <si>
    <t>jalopallerojäkälä</t>
  </si>
  <si>
    <t>Lecidella flavosorediata</t>
  </si>
  <si>
    <t>http://tun.fi/MX.66019</t>
  </si>
  <si>
    <t>rusokehräjäkälä</t>
  </si>
  <si>
    <t>Lecanora aitema</t>
  </si>
  <si>
    <t>http://tun.fi/MX.65849</t>
  </si>
  <si>
    <t>kalvaskehräjäkälä</t>
  </si>
  <si>
    <t>Lecanora albella</t>
  </si>
  <si>
    <t>http://tun.fi/MX.65850</t>
  </si>
  <si>
    <t>tummakehräjäkälä</t>
  </si>
  <si>
    <t>Lecanora anopta</t>
  </si>
  <si>
    <t>http://tun.fi/MX.65855</t>
  </si>
  <si>
    <t>liekokehräjäkälä</t>
  </si>
  <si>
    <t>Lecanora apochroeoides</t>
  </si>
  <si>
    <t>http://tun.fi/MX.65856</t>
  </si>
  <si>
    <t>pallokehräjäkälä</t>
  </si>
  <si>
    <t>Lecanora boligera</t>
  </si>
  <si>
    <t>http://tun.fi/MX.65860</t>
  </si>
  <si>
    <t>petäjänkehräjäkälä</t>
  </si>
  <si>
    <t>Lecanora cadubriae</t>
  </si>
  <si>
    <t>http://tun.fi/MX.65861</t>
  </si>
  <si>
    <t>raidankehräjäkälä</t>
  </si>
  <si>
    <t>Lecanora cateilea</t>
  </si>
  <si>
    <t>http://tun.fi/MX.65865</t>
  </si>
  <si>
    <t>jauhekehräjäkälä</t>
  </si>
  <si>
    <t>Lecanora exspersa</t>
  </si>
  <si>
    <t>http://tun.fi/MX.65878</t>
  </si>
  <si>
    <t>kantokehräjäkälä</t>
  </si>
  <si>
    <t>Lecanora hypopta</t>
  </si>
  <si>
    <t>http://tun.fi/MX.65886</t>
  </si>
  <si>
    <t>kiekkokehräjäkälä</t>
  </si>
  <si>
    <t>Lecanora intumescens</t>
  </si>
  <si>
    <t>http://tun.fi/MX.65890</t>
  </si>
  <si>
    <t>karhunkehräjäkälä</t>
  </si>
  <si>
    <t>Lecanora leptacinella</t>
  </si>
  <si>
    <t>http://tun.fi/MX.65893</t>
  </si>
  <si>
    <t>hyökykehräjäkälä</t>
  </si>
  <si>
    <t>Lecanora orae-frigidae</t>
  </si>
  <si>
    <t>http://tun.fi/MX.4883886</t>
  </si>
  <si>
    <t>pohjankehräjäkälä</t>
  </si>
  <si>
    <t>Lecanora septentrionalis</t>
  </si>
  <si>
    <t>http://tun.fi/MX.65915</t>
  </si>
  <si>
    <t>louhukehräjäkälä</t>
  </si>
  <si>
    <t>http://tun.fi/MX.65917</t>
  </si>
  <si>
    <t>taigakehräjäkälä</t>
  </si>
  <si>
    <t>Lecanora umbricolor</t>
  </si>
  <si>
    <t>http://tun.fi/MX.65926</t>
  </si>
  <si>
    <t>pohjanpaasijäkälä</t>
  </si>
  <si>
    <t>Miriquidica leucophaeoides</t>
  </si>
  <si>
    <t>http://tun.fi/MX.66181</t>
  </si>
  <si>
    <t>hämeenpaasijäkälä</t>
  </si>
  <si>
    <t>Miriquidica ventosa</t>
  </si>
  <si>
    <t>http://tun.fi/MX.66189</t>
  </si>
  <si>
    <t>kastanjakukkurajäkälä</t>
  </si>
  <si>
    <t>Bryonora castanea</t>
  </si>
  <si>
    <t>http://tun.fi/MX.4971882</t>
  </si>
  <si>
    <t>tunturikukkurajäkälä</t>
  </si>
  <si>
    <t>Bryonora curvescens</t>
  </si>
  <si>
    <t>http://tun.fi/MX.65369</t>
  </si>
  <si>
    <t>härmäkukkurajäkälä</t>
  </si>
  <si>
    <t>Bryonora pruinosa</t>
  </si>
  <si>
    <t>http://tun.fi/MX.65370</t>
  </si>
  <si>
    <t>viherkorujäkälä</t>
  </si>
  <si>
    <t>Rhizoplaca melanophthalma</t>
  </si>
  <si>
    <t>http://tun.fi/MX.66435</t>
  </si>
  <si>
    <t>punakorujäkälä</t>
  </si>
  <si>
    <t>Rhizoplaca chrysoleuca</t>
  </si>
  <si>
    <t>http://tun.fi/MX.66583</t>
  </si>
  <si>
    <t>lahotummujäkälä</t>
  </si>
  <si>
    <t>Palicella filamentosa</t>
  </si>
  <si>
    <t>http://tun.fi/MX.65879</t>
  </si>
  <si>
    <t>korpiluppo</t>
  </si>
  <si>
    <t>Alectoria sarmentosa</t>
  </si>
  <si>
    <t>http://tun.fi/MX.65176</t>
  </si>
  <si>
    <t>kirjoluppo</t>
  </si>
  <si>
    <t>Bryoria americana</t>
  </si>
  <si>
    <t>http://tun.fi/MX.65375</t>
  </si>
  <si>
    <t>kanadanluppo</t>
  </si>
  <si>
    <t>Bryoria fremontii</t>
  </si>
  <si>
    <t>http://tun.fi/MX.65379</t>
  </si>
  <si>
    <t>harsuluppo</t>
  </si>
  <si>
    <t>Bryoria glabra</t>
  </si>
  <si>
    <t>http://tun.fi/MX.65382</t>
  </si>
  <si>
    <t>härmäluppo</t>
  </si>
  <si>
    <t>Bryoria kuemmerleana</t>
  </si>
  <si>
    <t>http://tun.fi/MX.313719</t>
  </si>
  <si>
    <t>kiiltoluppo</t>
  </si>
  <si>
    <t>Bryoria nitidula</t>
  </si>
  <si>
    <t>http://tun.fi/MX.65386</t>
  </si>
  <si>
    <t>suohirvenjäkälä</t>
  </si>
  <si>
    <t>Cetraria delisei</t>
  </si>
  <si>
    <t>http://tun.fi/MX.65491</t>
  </si>
  <si>
    <t>lehtokarve</t>
  </si>
  <si>
    <t>Cetrelia cetrarioides</t>
  </si>
  <si>
    <t>http://tun.fi/MX.65493</t>
  </si>
  <si>
    <t>jauhehankajäkälä</t>
  </si>
  <si>
    <t>Evernia mesomorpha</t>
  </si>
  <si>
    <t>http://tun.fi/MX.65723</t>
  </si>
  <si>
    <t>viherkarve</t>
  </si>
  <si>
    <t>Flavoparmelia caperata</t>
  </si>
  <si>
    <t>http://tun.fi/MX.65733</t>
  </si>
  <si>
    <t>ruskopaisukarve</t>
  </si>
  <si>
    <t>Hypogymnia bitteri</t>
  </si>
  <si>
    <t>http://tun.fi/MX.65802</t>
  </si>
  <si>
    <t>tundrapaisukarve</t>
  </si>
  <si>
    <t>Hypogymnia subobscura</t>
  </si>
  <si>
    <t>http://tun.fi/MX.65805</t>
  </si>
  <si>
    <t>härmäruskokarve</t>
  </si>
  <si>
    <t>Melanelixia subargentifera</t>
  </si>
  <si>
    <t>http://tun.fi/MX.66129</t>
  </si>
  <si>
    <t>ripsiröyhelö</t>
  </si>
  <si>
    <t>Nephromopsis ciliaris</t>
  </si>
  <si>
    <t>http://tun.fi/MX.66733</t>
  </si>
  <si>
    <t>härmäisokarve</t>
  </si>
  <si>
    <t>Parmelia ernstiae</t>
  </si>
  <si>
    <t>http://tun.fi/MX.66284</t>
  </si>
  <si>
    <t>nappikarve</t>
  </si>
  <si>
    <t>Parmelina pastillifera</t>
  </si>
  <si>
    <t>http://tun.fi/MX.66293</t>
  </si>
  <si>
    <t>aidaskehräjäkälä</t>
  </si>
  <si>
    <t>Protoparmelia oleagina</t>
  </si>
  <si>
    <t>http://tun.fi/MX.66969</t>
  </si>
  <si>
    <t>pikkuvillakarve</t>
  </si>
  <si>
    <t>Pseudephebe minuscula</t>
  </si>
  <si>
    <t>http://tun.fi/MX.66980</t>
  </si>
  <si>
    <t>lupponaava</t>
  </si>
  <si>
    <t>Usnea chaetophora</t>
  </si>
  <si>
    <t>http://tun.fi/MX.4887181</t>
  </si>
  <si>
    <t>jauhenaava</t>
  </si>
  <si>
    <t>Usnea fulvoreagens</t>
  </si>
  <si>
    <t>http://tun.fi/MX.313759</t>
  </si>
  <si>
    <t>silonaava</t>
  </si>
  <si>
    <t>Usnea glabrescens</t>
  </si>
  <si>
    <t>http://tun.fi/MX.66762</t>
  </si>
  <si>
    <t>rihmanaava</t>
  </si>
  <si>
    <t>Usnea longissima</t>
  </si>
  <si>
    <t>http://tun.fi/MX.66765</t>
  </si>
  <si>
    <t>lapinnaava</t>
  </si>
  <si>
    <t>Usnea perplexans</t>
  </si>
  <si>
    <t>http://tun.fi/MX.66764</t>
  </si>
  <si>
    <t>aarnineulasjäkälä</t>
  </si>
  <si>
    <t>Fellhanera bouteillei</t>
  </si>
  <si>
    <t>http://tun.fi/MX.65729</t>
  </si>
  <si>
    <t>pohjantyynyjäkälä</t>
  </si>
  <si>
    <t>Micarea anterior</t>
  </si>
  <si>
    <t>http://tun.fi/MX.66144</t>
  </si>
  <si>
    <t>sammaltyynyjäkälä</t>
  </si>
  <si>
    <t>Micarea assimilata</t>
  </si>
  <si>
    <t>http://tun.fi/MX.66145</t>
  </si>
  <si>
    <t>petäjäntyynyjäkälä</t>
  </si>
  <si>
    <t>Micarea contexta</t>
  </si>
  <si>
    <t>http://tun.fi/MX.313738</t>
  </si>
  <si>
    <t>lahotyynyjäkälä</t>
  </si>
  <si>
    <t>Micarea elachista</t>
  </si>
  <si>
    <t>http://tun.fi/MX.66576</t>
  </si>
  <si>
    <t>tyvityynyjäkälä</t>
  </si>
  <si>
    <t>Micarea globulosella</t>
  </si>
  <si>
    <t>http://tun.fi/MX.66152</t>
  </si>
  <si>
    <t>aarnityynyjäkälä</t>
  </si>
  <si>
    <t>Micarea hedlundii</t>
  </si>
  <si>
    <t>http://tun.fi/MX.66153</t>
  </si>
  <si>
    <t>paljakkatyynyjäkälä</t>
  </si>
  <si>
    <t>Micarea incrassata</t>
  </si>
  <si>
    <t>http://tun.fi/MX.66154</t>
  </si>
  <si>
    <t>eteläntyynyjäkälä</t>
  </si>
  <si>
    <t>Micarea lithinella</t>
  </si>
  <si>
    <t>http://tun.fi/MX.66158</t>
  </si>
  <si>
    <t>täplätyynyjäkälä</t>
  </si>
  <si>
    <t>Micarea melaeniza</t>
  </si>
  <si>
    <t>http://tun.fi/MX.313740</t>
  </si>
  <si>
    <t>kääpiötyynyjäkälä</t>
  </si>
  <si>
    <t>Micarea myriocarpa</t>
  </si>
  <si>
    <t>http://tun.fi/MX.66163</t>
  </si>
  <si>
    <t>sysityynyjäkälä</t>
  </si>
  <si>
    <t>Micarea nigella</t>
  </si>
  <si>
    <t>http://tun.fi/MX.313741</t>
  </si>
  <si>
    <t>nowakintyynyjäkälä</t>
  </si>
  <si>
    <t>Micarea nowakii</t>
  </si>
  <si>
    <t>http://tun.fi/MX.313742</t>
  </si>
  <si>
    <t>norjantyynyjäkälä</t>
  </si>
  <si>
    <t>Micarea osloënsis</t>
  </si>
  <si>
    <t>http://tun.fi/MX.313743</t>
  </si>
  <si>
    <t>nukkatyynyjäkälä</t>
  </si>
  <si>
    <t>Micarea tomentosa</t>
  </si>
  <si>
    <t>http://tun.fi/MX.313744</t>
  </si>
  <si>
    <t>koskityynyjäkälä</t>
  </si>
  <si>
    <t>Micarea vulpinaris</t>
  </si>
  <si>
    <t>http://tun.fi/MX.66171</t>
  </si>
  <si>
    <t>pikkuskutula</t>
  </si>
  <si>
    <t>Scutula epiblastematica</t>
  </si>
  <si>
    <t>http://tun.fi/MX.66516</t>
  </si>
  <si>
    <t>tummuvaskutula</t>
  </si>
  <si>
    <t>Scutula miliaris</t>
  </si>
  <si>
    <t>http://tun.fi/MX.66518</t>
  </si>
  <si>
    <t>piilo-otajäkälä</t>
  </si>
  <si>
    <t>Fellhaneropsis almquistiorum</t>
  </si>
  <si>
    <t>http://tun.fi/MX.4971887</t>
  </si>
  <si>
    <t>oksaotajäkälä</t>
  </si>
  <si>
    <t>Fellhaneropsis myrtillicola</t>
  </si>
  <si>
    <t>http://tun.fi/MX.65730</t>
  </si>
  <si>
    <t>palleropaanujäkälä</t>
  </si>
  <si>
    <t>Psora globifera</t>
  </si>
  <si>
    <t>http://tun.fi/MX.66989</t>
  </si>
  <si>
    <t>piilotyynyjäkälä</t>
  </si>
  <si>
    <t>Brianaria bauschiana</t>
  </si>
  <si>
    <t>http://tun.fi/MX.66146</t>
  </si>
  <si>
    <t>kaarrejäkälä</t>
  </si>
  <si>
    <t>Arthrosporum populorum</t>
  </si>
  <si>
    <t>http://tun.fi/MX.65243</t>
  </si>
  <si>
    <t>ryynilehtojäkälä</t>
  </si>
  <si>
    <t>Bacidia biatorina</t>
  </si>
  <si>
    <t>http://tun.fi/MX.4999397</t>
  </si>
  <si>
    <t>hämylehtojäkälä</t>
  </si>
  <si>
    <t>Bacidia circumspecta</t>
  </si>
  <si>
    <t>http://tun.fi/MX.65293</t>
  </si>
  <si>
    <t>lännenlehtojäkälä</t>
  </si>
  <si>
    <t>Bacidia friesiana</t>
  </si>
  <si>
    <t>http://tun.fi/MX.65296</t>
  </si>
  <si>
    <t>koivunlehtojäkälä</t>
  </si>
  <si>
    <t>Bacidia igniarii</t>
  </si>
  <si>
    <t>http://tun.fi/MX.65299</t>
  </si>
  <si>
    <t>kurulehtojäkälä</t>
  </si>
  <si>
    <t>Bacidia illudens</t>
  </si>
  <si>
    <t>http://tun.fi/MX.65300</t>
  </si>
  <si>
    <t>sauvalehtojäkälä</t>
  </si>
  <si>
    <t>Bacidia incompta</t>
  </si>
  <si>
    <t>http://tun.fi/MX.65301</t>
  </si>
  <si>
    <t>piilolehtojäkälä</t>
  </si>
  <si>
    <t>Bacidia inornata</t>
  </si>
  <si>
    <t>http://tun.fi/MX.65302</t>
  </si>
  <si>
    <t>saarnenlehtojäkälä</t>
  </si>
  <si>
    <t>Bacidia polychroa</t>
  </si>
  <si>
    <t>http://tun.fi/MX.65306</t>
  </si>
  <si>
    <t>hentolehtojäkälä</t>
  </si>
  <si>
    <t>Bacidia tenella</t>
  </si>
  <si>
    <t>http://tun.fi/MX.65312</t>
  </si>
  <si>
    <t>nokilehtojäkälä</t>
  </si>
  <si>
    <t>Bacidia vermifera</t>
  </si>
  <si>
    <t>http://tun.fi/MX.65316</t>
  </si>
  <si>
    <t>viherlehtojäkälä</t>
  </si>
  <si>
    <t>Bacidia viridescens</t>
  </si>
  <si>
    <t>http://tun.fi/MX.4971879</t>
  </si>
  <si>
    <t>kirjolehtojäkälä</t>
  </si>
  <si>
    <t>Bacidina arnoldiana</t>
  </si>
  <si>
    <t>http://tun.fi/MX.65317</t>
  </si>
  <si>
    <t>kalliolehtojäkälä</t>
  </si>
  <si>
    <t>Bacidina egenula</t>
  </si>
  <si>
    <t>http://tun.fi/MX.65321</t>
  </si>
  <si>
    <t>laholehtojäkälä</t>
  </si>
  <si>
    <t>Bacidina phacodes</t>
  </si>
  <si>
    <t>http://tun.fi/MX.65323</t>
  </si>
  <si>
    <t>aarniruskeinen</t>
  </si>
  <si>
    <t>Biatora fallax</t>
  </si>
  <si>
    <t>http://tun.fi/MX.65340</t>
  </si>
  <si>
    <t>täpläruskeinen</t>
  </si>
  <si>
    <t>Biatora hemipolia</t>
  </si>
  <si>
    <t>http://tun.fi/MX.65297</t>
  </si>
  <si>
    <t>pikkuruskeinen</t>
  </si>
  <si>
    <t>Biatora meiocarpa</t>
  </si>
  <si>
    <t>http://tun.fi/MX.65343</t>
  </si>
  <si>
    <t>kalvasruskeinen</t>
  </si>
  <si>
    <t>Biatora pallens</t>
  </si>
  <si>
    <t>http://tun.fi/MX.65345</t>
  </si>
  <si>
    <t>juurtoruskeinen</t>
  </si>
  <si>
    <t>Biatora radicicola</t>
  </si>
  <si>
    <t>http://tun.fi/MX.4971834</t>
  </si>
  <si>
    <t>ikiruskeinen</t>
  </si>
  <si>
    <t>Biatora rufidula</t>
  </si>
  <si>
    <t>http://tun.fi/MX.65346</t>
  </si>
  <si>
    <t>tuhkaruskeinen</t>
  </si>
  <si>
    <t>Biatora sphaeroidiza</t>
  </si>
  <si>
    <t>http://tun.fi/MX.65347</t>
  </si>
  <si>
    <t>varpuruskeinen</t>
  </si>
  <si>
    <t>Biatora subduplex</t>
  </si>
  <si>
    <t>http://tun.fi/MX.65348</t>
  </si>
  <si>
    <t>taigaruskeinen</t>
  </si>
  <si>
    <t>Biatora vacciniicola</t>
  </si>
  <si>
    <t>http://tun.fi/MX.4999399</t>
  </si>
  <si>
    <t>purppurapyöröjäkälä</t>
  </si>
  <si>
    <t>Catinaria atropurpurea</t>
  </si>
  <si>
    <t>http://tun.fi/MX.65475</t>
  </si>
  <si>
    <t>rusopyöröjäkälä</t>
  </si>
  <si>
    <t>Catinaria neuschildii</t>
  </si>
  <si>
    <t>http://tun.fi/MX.65476</t>
  </si>
  <si>
    <t>kuusentassijäkälä</t>
  </si>
  <si>
    <t>Cliostomum griffithii</t>
  </si>
  <si>
    <t>http://tun.fi/MX.65126</t>
  </si>
  <si>
    <t>jauhetassijäkälä</t>
  </si>
  <si>
    <t>Cliostomum leprosum</t>
  </si>
  <si>
    <t>http://tun.fi/MX.65127</t>
  </si>
  <si>
    <t>kultahavujäkälä</t>
  </si>
  <si>
    <t>Japewia subaurifera</t>
  </si>
  <si>
    <t>http://tun.fi/MX.65819</t>
  </si>
  <si>
    <t>ruskohavujäkälä</t>
  </si>
  <si>
    <t>Japewia tornoënsis</t>
  </si>
  <si>
    <t>http://tun.fi/MX.65820</t>
  </si>
  <si>
    <t>haavansilmäjäkälä</t>
  </si>
  <si>
    <t>Lecania dubitans</t>
  </si>
  <si>
    <t>http://tun.fi/MX.65833</t>
  </si>
  <si>
    <t>salosilmäjäkälä</t>
  </si>
  <si>
    <t>Lecania fuscella</t>
  </si>
  <si>
    <t>http://tun.fi/MX.65835</t>
  </si>
  <si>
    <t>lehtosilmäjäkälä</t>
  </si>
  <si>
    <t>Lecania koerberiana</t>
  </si>
  <si>
    <t>http://tun.fi/MX.65837</t>
  </si>
  <si>
    <t>rantasilmäjäkälä</t>
  </si>
  <si>
    <t>Lecania prasinoides</t>
  </si>
  <si>
    <t>http://tun.fi/MX.65840</t>
  </si>
  <si>
    <t>runkosilmäjäkälä</t>
  </si>
  <si>
    <t>Lecania sambucina</t>
  </si>
  <si>
    <t>http://tun.fi/MX.65842</t>
  </si>
  <si>
    <t>sammalsilmäjäkälä</t>
  </si>
  <si>
    <t>Lecania subfuscula</t>
  </si>
  <si>
    <t>http://tun.fi/MX.65845</t>
  </si>
  <si>
    <t>varjosilmäjäkälä</t>
  </si>
  <si>
    <t>Lecania sylvestris</t>
  </si>
  <si>
    <t>http://tun.fi/MX.65846</t>
  </si>
  <si>
    <t>pikkurustojäkälä</t>
  </si>
  <si>
    <t>Ramalina dilacerata</t>
  </si>
  <si>
    <t>http://tun.fi/MX.66360</t>
  </si>
  <si>
    <t>jauherustojäkälä</t>
  </si>
  <si>
    <t>Ramalina pollinaria</t>
  </si>
  <si>
    <t>http://tun.fi/MX.66367</t>
  </si>
  <si>
    <t>suonirustojäkälä</t>
  </si>
  <si>
    <t>Ramalina sinensis</t>
  </si>
  <si>
    <t>http://tun.fi/MX.66371</t>
  </si>
  <si>
    <t>pahtapakurajäkälä</t>
  </si>
  <si>
    <t>Toninia alutacea</t>
  </si>
  <si>
    <t>http://tun.fi/MX.66706</t>
  </si>
  <si>
    <t>täpläpakurajäkälä</t>
  </si>
  <si>
    <t>Toninia physaroides</t>
  </si>
  <si>
    <t>http://tun.fi/MX.66709</t>
  </si>
  <si>
    <t>kuprupakurajäkälä</t>
  </si>
  <si>
    <t>Toninia rosulata</t>
  </si>
  <si>
    <t>http://tun.fi/MX.66710</t>
  </si>
  <si>
    <t>suomupakurajäkälä</t>
  </si>
  <si>
    <t>Toninia squalida</t>
  </si>
  <si>
    <t>http://tun.fi/MX.66711</t>
  </si>
  <si>
    <t>kelohurmejäkälä</t>
  </si>
  <si>
    <t>Ramboldia elabens</t>
  </si>
  <si>
    <t>http://tun.fi/MX.66375</t>
  </si>
  <si>
    <t>loishurmejäkälä</t>
  </si>
  <si>
    <t>Ramboldia insidiosa</t>
  </si>
  <si>
    <t>http://tun.fi/MX.66376</t>
  </si>
  <si>
    <t>käyräsukkulajäkälä</t>
  </si>
  <si>
    <t>Scoliciosporum curvatum</t>
  </si>
  <si>
    <t>http://tun.fi/MX.66509</t>
  </si>
  <si>
    <t>seurasukkulajäkälä</t>
  </si>
  <si>
    <t>Scoliciosporum intrusum</t>
  </si>
  <si>
    <t>http://tun.fi/MX.66510</t>
  </si>
  <si>
    <t>hämysukkulajäkälä</t>
  </si>
  <si>
    <t>Scoliciosporum ophiosporum</t>
  </si>
  <si>
    <t>http://tun.fi/MX.66511</t>
  </si>
  <si>
    <t>jauhetinajäkälä</t>
  </si>
  <si>
    <t>Stereocaulon farinaceum</t>
  </si>
  <si>
    <t>http://tun.fi/MX.66620</t>
  </si>
  <si>
    <t>ryväsjäkälä</t>
  </si>
  <si>
    <t>Hertelidea botryosa</t>
  </si>
  <si>
    <t>http://tun.fi/MX.65783</t>
  </si>
  <si>
    <t>jauhekorpijäkälä</t>
  </si>
  <si>
    <t>Mycoblastus alpinus</t>
  </si>
  <si>
    <t>http://tun.fi/MX.66208</t>
  </si>
  <si>
    <t>vaaranystyjäkälä</t>
  </si>
  <si>
    <t>Myochroidea rufofusca</t>
  </si>
  <si>
    <t>http://tun.fi/MX.66223</t>
  </si>
  <si>
    <t>liekohelmijäkälä</t>
  </si>
  <si>
    <t>Puttea exsequens</t>
  </si>
  <si>
    <t>http://tun.fi/MX.65954</t>
  </si>
  <si>
    <t>juurihelmijäkälä</t>
  </si>
  <si>
    <t>Puttea caesia</t>
  </si>
  <si>
    <t>http://tun.fi/MX.66998</t>
  </si>
  <si>
    <t>pisarahelmijäkälä</t>
  </si>
  <si>
    <t>Puttea margaritella</t>
  </si>
  <si>
    <t>http://tun.fi/MX.66999</t>
  </si>
  <si>
    <t>isonupujäkälä</t>
  </si>
  <si>
    <t>Amygdalaria elegantior</t>
  </si>
  <si>
    <t>http://tun.fi/MX.65184</t>
  </si>
  <si>
    <t>kiiltonystyjäkälä</t>
  </si>
  <si>
    <t>Lecidea albofuscescens</t>
  </si>
  <si>
    <t>http://tun.fi/MX.66571</t>
  </si>
  <si>
    <t>liekonystyjäkälä</t>
  </si>
  <si>
    <t>Lecidea apochroeella</t>
  </si>
  <si>
    <t>http://tun.fi/MX.65933</t>
  </si>
  <si>
    <t>koivunnystyjäkälä</t>
  </si>
  <si>
    <t>Lecidea betulicola</t>
  </si>
  <si>
    <t>http://tun.fi/MX.65938</t>
  </si>
  <si>
    <t>nastanystyjäkälä</t>
  </si>
  <si>
    <t>Lecidea globulispora</t>
  </si>
  <si>
    <t>http://tun.fi/MX.65958</t>
  </si>
  <si>
    <t>kääpänystyjäkälä</t>
  </si>
  <si>
    <t>Lecidea microphaea</t>
  </si>
  <si>
    <t>http://tun.fi/MX.65974</t>
  </si>
  <si>
    <t>aidasnystyjäkälä</t>
  </si>
  <si>
    <t>Lecidea paraclitica</t>
  </si>
  <si>
    <t>http://tun.fi/MX.65979</t>
  </si>
  <si>
    <t>kuusennystyjäkälä</t>
  </si>
  <si>
    <t>Lecidea plebeja</t>
  </si>
  <si>
    <t>http://tun.fi/MX.65985</t>
  </si>
  <si>
    <t>kalkkinystyjäkälä</t>
  </si>
  <si>
    <t>Lecidea polycocca</t>
  </si>
  <si>
    <t>http://tun.fi/MX.65986</t>
  </si>
  <si>
    <t>otavannystyjäkälä</t>
  </si>
  <si>
    <t>Lecidea septentrionalis</t>
  </si>
  <si>
    <t>http://tun.fi/MX.4971889</t>
  </si>
  <si>
    <t>kalvasnystyjäkälä</t>
  </si>
  <si>
    <t>Lecidea sphaerella</t>
  </si>
  <si>
    <t>http://tun.fi/MX.65996</t>
  </si>
  <si>
    <t>tyvinystyjäkälä</t>
  </si>
  <si>
    <t>Lecidea strasseri</t>
  </si>
  <si>
    <t>http://tun.fi/MX.4999403</t>
  </si>
  <si>
    <t>kosteikkonystyjäkälä</t>
  </si>
  <si>
    <t>Lecidea subhumida</t>
  </si>
  <si>
    <t>http://tun.fi/MX.66000</t>
  </si>
  <si>
    <t>napanystyjäkälä</t>
  </si>
  <si>
    <t>Lecidea umbonata</t>
  </si>
  <si>
    <t>http://tun.fi/MX.66010</t>
  </si>
  <si>
    <t>etelänrakojäkälä</t>
  </si>
  <si>
    <t>Clauzadea metzleri</t>
  </si>
  <si>
    <t>http://tun.fi/MX.65122</t>
  </si>
  <si>
    <t>aarnikaihejäkälä</t>
  </si>
  <si>
    <t>Lopadium disciforme</t>
  </si>
  <si>
    <t>http://tun.fi/MX.66117</t>
  </si>
  <si>
    <t>raidanhyytelöjäkälä</t>
  </si>
  <si>
    <t>Collema furfuraceum</t>
  </si>
  <si>
    <t>http://tun.fi/MX.65638</t>
  </si>
  <si>
    <t>nappihyytelöjäkälä</t>
  </si>
  <si>
    <t>Enchylium polycarpon</t>
  </si>
  <si>
    <t>http://tun.fi/MX.65647</t>
  </si>
  <si>
    <t>savijäkälä</t>
  </si>
  <si>
    <t>Leptogium byssinum</t>
  </si>
  <si>
    <t>http://tun.fi/MX.65720</t>
  </si>
  <si>
    <t>purokesijäkälä</t>
  </si>
  <si>
    <t>Leptogium rivulare</t>
  </si>
  <si>
    <t>http://tun.fi/MX.66067</t>
  </si>
  <si>
    <t>samettikesijäkälä</t>
  </si>
  <si>
    <t>Leptogium saturninum</t>
  </si>
  <si>
    <t>http://tun.fi/MX.66068</t>
  </si>
  <si>
    <t>kätköhyytelöjäkälä</t>
  </si>
  <si>
    <t>Rostania occultata var. occultata</t>
  </si>
  <si>
    <t>http://tun.fi/MX.67637</t>
  </si>
  <si>
    <t>piilohyytelöjäkälä</t>
  </si>
  <si>
    <t>Rostania occultata var. populina</t>
  </si>
  <si>
    <t>http://tun.fi/MX.67638</t>
  </si>
  <si>
    <t>lännenkesijäkälä</t>
  </si>
  <si>
    <t>Scytinium magnussonii</t>
  </si>
  <si>
    <t>http://tun.fi/MX.66064</t>
  </si>
  <si>
    <t>ryppykesijäkälä</t>
  </si>
  <si>
    <t>Scytinium schraderi</t>
  </si>
  <si>
    <t>http://tun.fi/MX.66069</t>
  </si>
  <si>
    <t>raidankeuhkojäkälä</t>
  </si>
  <si>
    <t>Lobaria pulmonaria</t>
  </si>
  <si>
    <t>http://tun.fi/MX.66113</t>
  </si>
  <si>
    <t>suomusopulinjäkälä</t>
  </si>
  <si>
    <t>Leptochidium crenatulum</t>
  </si>
  <si>
    <t>http://tun.fi/MX.66056</t>
  </si>
  <si>
    <t>ripsisopulinjäkälä</t>
  </si>
  <si>
    <t>Leptochidium albociliatum</t>
  </si>
  <si>
    <t>http://tun.fi/MX.66573</t>
  </si>
  <si>
    <t>silomunuaisjäkälä</t>
  </si>
  <si>
    <t>Nephroma bellum</t>
  </si>
  <si>
    <t>http://tun.fi/MX.66237</t>
  </si>
  <si>
    <t>nukkamunuaisjäkälä</t>
  </si>
  <si>
    <t>Nephroma resupinatum</t>
  </si>
  <si>
    <t>http://tun.fi/MX.66242</t>
  </si>
  <si>
    <t>rotkoruijanjäkälä</t>
  </si>
  <si>
    <t>Leciophysma furfurascens</t>
  </si>
  <si>
    <t>http://tun.fi/MX.66027</t>
  </si>
  <si>
    <t>tunturikarstajäkälä</t>
  </si>
  <si>
    <t>Santessoniella arctophila</t>
  </si>
  <si>
    <t>http://tun.fi/MX.66489</t>
  </si>
  <si>
    <t>etelänlimijäkälä</t>
  </si>
  <si>
    <t>Fuscopannaria mediterranea</t>
  </si>
  <si>
    <t>http://tun.fi/MX.65751</t>
  </si>
  <si>
    <t>sinilimijäkälä</t>
  </si>
  <si>
    <t>Fuscopannaria praetermissa</t>
  </si>
  <si>
    <t>http://tun.fi/MX.65752</t>
  </si>
  <si>
    <t>sammallimijäkälä</t>
  </si>
  <si>
    <t>Protopannaria pezizoides</t>
  </si>
  <si>
    <t>http://tun.fi/MX.66965</t>
  </si>
  <si>
    <t>taigakulhojäkälä</t>
  </si>
  <si>
    <t>Psoroma hypnorum</t>
  </si>
  <si>
    <t>http://tun.fi/MX.66993</t>
  </si>
  <si>
    <t>pikkukulhojäkälä</t>
  </si>
  <si>
    <t>Psoroma tenue</t>
  </si>
  <si>
    <t>http://tun.fi/MX.66994</t>
  </si>
  <si>
    <t>pohjankuppijäkälä</t>
  </si>
  <si>
    <t>Solorina octospora</t>
  </si>
  <si>
    <t>http://tun.fi/MX.66526</t>
  </si>
  <si>
    <t>nappinahkajäkälä</t>
  </si>
  <si>
    <t>Peltigera horizontalis</t>
  </si>
  <si>
    <t>http://tun.fi/MX.66307</t>
  </si>
  <si>
    <t>pohjannahkajäkälä</t>
  </si>
  <si>
    <t>Peltigera kristinssonii</t>
  </si>
  <si>
    <t>http://tun.fi/MX.66309</t>
  </si>
  <si>
    <t>anturanahkajäkälä</t>
  </si>
  <si>
    <t>Peltigera malacea</t>
  </si>
  <si>
    <t>http://tun.fi/MX.66313</t>
  </si>
  <si>
    <t>kelmunahkajäkälä</t>
  </si>
  <si>
    <t>Peltigera membranacea</t>
  </si>
  <si>
    <t>http://tun.fi/MX.66314</t>
  </si>
  <si>
    <t>vuorinahkajäkälä</t>
  </si>
  <si>
    <t>Peltigera monticola</t>
  </si>
  <si>
    <t>http://tun.fi/MX.66315</t>
  </si>
  <si>
    <t>sammalnahkajäkälä</t>
  </si>
  <si>
    <t>Peltigera scabrosella</t>
  </si>
  <si>
    <t>http://tun.fi/MX.66325</t>
  </si>
  <si>
    <t>suoninahkajäkälä</t>
  </si>
  <si>
    <t>Peltigera venosa</t>
  </si>
  <si>
    <t>http://tun.fi/MX.66326</t>
  </si>
  <si>
    <t>tunturimustejäkälä</t>
  </si>
  <si>
    <t>Placynthium dolichoterum</t>
  </si>
  <si>
    <t>http://tun.fi/MX.4971894</t>
  </si>
  <si>
    <t>tundramustejäkälä</t>
  </si>
  <si>
    <t>Placynthium pulvinatum</t>
  </si>
  <si>
    <t>http://tun.fi/MX.4999405</t>
  </si>
  <si>
    <t>oulanganmustejäkälä</t>
  </si>
  <si>
    <t>Placynthium stenophyllum</t>
  </si>
  <si>
    <t>http://tun.fi/MX.65612</t>
  </si>
  <si>
    <t>hehkujäkälä</t>
  </si>
  <si>
    <t>Catolechia wahlenbergii</t>
  </si>
  <si>
    <t>http://tun.fi/MX.65477</t>
  </si>
  <si>
    <t>liitukarttajäkälä</t>
  </si>
  <si>
    <t>Rhizocarpon chioneum</t>
  </si>
  <si>
    <t>http://tun.fi/MX.4971903</t>
  </si>
  <si>
    <t>kristallikarttajäkälä</t>
  </si>
  <si>
    <t>Rhizocarpon expallescens</t>
  </si>
  <si>
    <t>http://tun.fi/MX.66398</t>
  </si>
  <si>
    <t>harmojurmujäkälä</t>
  </si>
  <si>
    <t>Epilichen glauconigellus</t>
  </si>
  <si>
    <t>http://tun.fi/MX.65718</t>
  </si>
  <si>
    <t>lahokultajäkälä</t>
  </si>
  <si>
    <t>Caloplaca caesiorufella</t>
  </si>
  <si>
    <t>http://tun.fi/MX.4994258</t>
  </si>
  <si>
    <t>kehräkultajäkälä</t>
  </si>
  <si>
    <t>Caloplaca diphyodes</t>
  </si>
  <si>
    <t>http://tun.fi/MX.65428</t>
  </si>
  <si>
    <t>ritarikultajäkälä</t>
  </si>
  <si>
    <t>Caloplaca exsecuta</t>
  </si>
  <si>
    <t>http://tun.fi/MX.65429</t>
  </si>
  <si>
    <t>rusokultajäkälä</t>
  </si>
  <si>
    <t>Caloplaca fuscorufa</t>
  </si>
  <si>
    <t>http://tun.fi/MX.4999402</t>
  </si>
  <si>
    <t>ryynikultajäkälä</t>
  </si>
  <si>
    <t>Caloplaca isidiigera</t>
  </si>
  <si>
    <t>http://tun.fi/MX.4885495</t>
  </si>
  <si>
    <t>suomenkultajäkälä</t>
  </si>
  <si>
    <t>Caloplaca pleiophora</t>
  </si>
  <si>
    <t>http://tun.fi/MX.65434</t>
  </si>
  <si>
    <t>katajankultajäkälä</t>
  </si>
  <si>
    <t>Caloplaca subathallina</t>
  </si>
  <si>
    <t>http://tun.fi/MX.65438</t>
  </si>
  <si>
    <t>turunkultajäkälä</t>
  </si>
  <si>
    <t>Caloplaca turkuensis</t>
  </si>
  <si>
    <t>http://tun.fi/MX.65440</t>
  </si>
  <si>
    <t>seitakultajäkälä</t>
  </si>
  <si>
    <t>Pachypeltis castellana</t>
  </si>
  <si>
    <t>http://tun.fi/MX.66279</t>
  </si>
  <si>
    <t>rikonkultajäkälä</t>
  </si>
  <si>
    <t>Athallia saxifragarum</t>
  </si>
  <si>
    <t>http://tun.fi/MX.313711</t>
  </si>
  <si>
    <t>ruostekultajäkälä</t>
  </si>
  <si>
    <t>Blastenia ferruginea</t>
  </si>
  <si>
    <t>http://tun.fi/MX.65362</t>
  </si>
  <si>
    <t>aidaskultajäkälä</t>
  </si>
  <si>
    <t>Blastenia furfuracea</t>
  </si>
  <si>
    <t>http://tun.fi/MX.65363</t>
  </si>
  <si>
    <t>korallikultajäkälä</t>
  </si>
  <si>
    <t>Blastenia herbidella</t>
  </si>
  <si>
    <t>http://tun.fi/MX.65364</t>
  </si>
  <si>
    <t>paahdekultajäkälä</t>
  </si>
  <si>
    <t>Rufoplaca arenaria</t>
  </si>
  <si>
    <t>http://tun.fi/MX.66481</t>
  </si>
  <si>
    <t>hurmakultajäkälä</t>
  </si>
  <si>
    <t>Rufoplaca subpallida</t>
  </si>
  <si>
    <t>http://tun.fi/MX.66483</t>
  </si>
  <si>
    <t>atlantinkultajäkälä</t>
  </si>
  <si>
    <t>Rufoplaca tristiuscula</t>
  </si>
  <si>
    <t>http://tun.fi/MX.4994260</t>
  </si>
  <si>
    <t>pohjankultajäkälä</t>
  </si>
  <si>
    <t>Bryoplaca jungermanniae</t>
  </si>
  <si>
    <t>http://tun.fi/MX.65372</t>
  </si>
  <si>
    <t>puistokultajäkälä</t>
  </si>
  <si>
    <t>Solitaria chrysophthalma</t>
  </si>
  <si>
    <t>http://tun.fi/MX.66523</t>
  </si>
  <si>
    <t>hitukeltajäkälä</t>
  </si>
  <si>
    <t>Polycauliona phlogina</t>
  </si>
  <si>
    <t>http://tun.fi/MX.66918</t>
  </si>
  <si>
    <t>töppöjäkälä</t>
  </si>
  <si>
    <t>Helocarpon crassipes</t>
  </si>
  <si>
    <t>http://tun.fi/MX.65779</t>
  </si>
  <si>
    <t>punatiplu</t>
  </si>
  <si>
    <t>Agyrium rufum</t>
  </si>
  <si>
    <t>http://tun.fi/MX.65173</t>
  </si>
  <si>
    <t>tummatuoksujäkälä</t>
  </si>
  <si>
    <t>Hymenelia melanocarpa</t>
  </si>
  <si>
    <t>http://tun.fi/MX.65793</t>
  </si>
  <si>
    <t>korvatuoksujäkälä</t>
  </si>
  <si>
    <t>Hymenelia prevostii</t>
  </si>
  <si>
    <t>http://tun.fi/MX.65794</t>
  </si>
  <si>
    <t>keltavahajäkälä</t>
  </si>
  <si>
    <t>Coenogonium luteum</t>
  </si>
  <si>
    <t>http://tun.fi/MX.65129</t>
  </si>
  <si>
    <t>isovirtajäkälä</t>
  </si>
  <si>
    <t>Gyalidea fritzei</t>
  </si>
  <si>
    <t>http://tun.fi/MX.65769</t>
  </si>
  <si>
    <t>rusovirtajäkälä</t>
  </si>
  <si>
    <t>Gyalidea roseola</t>
  </si>
  <si>
    <t>http://tun.fi/MX.65771</t>
  </si>
  <si>
    <t>kuusenpiikkijäkälä</t>
  </si>
  <si>
    <t>Gyalideopsis piceicola</t>
  </si>
  <si>
    <t>http://tun.fi/MX.313733</t>
  </si>
  <si>
    <t>kalkkimaljajäkälä</t>
  </si>
  <si>
    <t>Diploschistes gypsaceus</t>
  </si>
  <si>
    <t>http://tun.fi/MX.65692</t>
  </si>
  <si>
    <t>jaloruukkujäkälä</t>
  </si>
  <si>
    <t>Ramonia chrysophaea</t>
  </si>
  <si>
    <t>http://tun.fi/MX.66377</t>
  </si>
  <si>
    <t>tulvaruukkujäkälä</t>
  </si>
  <si>
    <t>Ramonia luteola</t>
  </si>
  <si>
    <t>http://tun.fi/MX.66379</t>
  </si>
  <si>
    <t>pisamavahajäkälä</t>
  </si>
  <si>
    <t>Gyalecta incarnata</t>
  </si>
  <si>
    <t>http://tun.fi/MX.65334</t>
  </si>
  <si>
    <t>tunturivahajäkälä</t>
  </si>
  <si>
    <t>Gyalecta erythrozona</t>
  </si>
  <si>
    <t>http://tun.fi/MX.65757</t>
  </si>
  <si>
    <t>jalovahajäkälä</t>
  </si>
  <si>
    <t>Gyalecta flotovii</t>
  </si>
  <si>
    <t>http://tun.fi/MX.65758</t>
  </si>
  <si>
    <t>katvevahajäkälä</t>
  </si>
  <si>
    <t>Gyalecta friesii</t>
  </si>
  <si>
    <t>http://tun.fi/MX.65760</t>
  </si>
  <si>
    <t>kalkkivahajäkälä</t>
  </si>
  <si>
    <t>Gyalecta jenensis</t>
  </si>
  <si>
    <t>http://tun.fi/MX.65762</t>
  </si>
  <si>
    <t>kukrinvahajäkälä</t>
  </si>
  <si>
    <t>Gyalecta kukriensis</t>
  </si>
  <si>
    <t>http://tun.fi/MX.65763</t>
  </si>
  <si>
    <t>isovahajäkälä</t>
  </si>
  <si>
    <t>Gyalecta peziza</t>
  </si>
  <si>
    <t>http://tun.fi/MX.65764</t>
  </si>
  <si>
    <t>vuorivahajäkälä</t>
  </si>
  <si>
    <t>Gyalecta subclausa</t>
  </si>
  <si>
    <t>http://tun.fi/MX.65765</t>
  </si>
  <si>
    <t>tummavahajäkälä</t>
  </si>
  <si>
    <t>Gyalecta truncigena</t>
  </si>
  <si>
    <t>http://tun.fi/MX.65766</t>
  </si>
  <si>
    <t>salavanvahajäkälä</t>
  </si>
  <si>
    <t>Gyalecta fagicola</t>
  </si>
  <si>
    <t>http://tun.fi/MX.66280</t>
  </si>
  <si>
    <t>lehtonännijäkälä</t>
  </si>
  <si>
    <t>Pseudosagedia aenea</t>
  </si>
  <si>
    <t>http://tun.fi/MX.66983</t>
  </si>
  <si>
    <t>kalkkinännijäkälä</t>
  </si>
  <si>
    <t>Pseudosagedia linearis</t>
  </si>
  <si>
    <t>http://tun.fi/MX.66599</t>
  </si>
  <si>
    <t>harmonännijäkälä</t>
  </si>
  <si>
    <t>Porina glaucocinerea</t>
  </si>
  <si>
    <t>http://tun.fi/MX.66930</t>
  </si>
  <si>
    <t>rusonännijäkälä</t>
  </si>
  <si>
    <t>Porina lectissima</t>
  </si>
  <si>
    <t>http://tun.fi/MX.66931</t>
  </si>
  <si>
    <t>piilonännijäkälä</t>
  </si>
  <si>
    <t>Porina leptalea</t>
  </si>
  <si>
    <t>http://tun.fi/MX.66932</t>
  </si>
  <si>
    <t>liekojukurajäkälä</t>
  </si>
  <si>
    <t>Protothelenella xylina</t>
  </si>
  <si>
    <t>http://tun.fi/MX.66978</t>
  </si>
  <si>
    <t>juovajäkälä</t>
  </si>
  <si>
    <t>Xyloschistes platytropa</t>
  </si>
  <si>
    <t>http://tun.fi/MX.66907</t>
  </si>
  <si>
    <t>taigakaihojäkälä</t>
  </si>
  <si>
    <t>Absconditella celata</t>
  </si>
  <si>
    <t>http://tun.fi/MX.65138</t>
  </si>
  <si>
    <t>kalvaskaihojäkälä</t>
  </si>
  <si>
    <t>Absconditella delutula</t>
  </si>
  <si>
    <t>http://tun.fi/MX.65139</t>
  </si>
  <si>
    <t>pihlajanripejäkälä</t>
  </si>
  <si>
    <t>Thelenella modesta</t>
  </si>
  <si>
    <t>http://tun.fi/MX.66671</t>
  </si>
  <si>
    <t>sammalripejäkälä</t>
  </si>
  <si>
    <t>Thelenella muscorum</t>
  </si>
  <si>
    <t>http://tun.fi/MX.66672</t>
  </si>
  <si>
    <t>purotiera</t>
  </si>
  <si>
    <t>Lobothallia melanaspis</t>
  </si>
  <si>
    <t>http://tun.fi/MX.66115</t>
  </si>
  <si>
    <t>rosokiventiera</t>
  </si>
  <si>
    <t>Aspicilia dendroplaca</t>
  </si>
  <si>
    <t>http://tun.fi/MX.4971874</t>
  </si>
  <si>
    <t>tundrakiventiera</t>
  </si>
  <si>
    <t>Aspicilia pergibbosa</t>
  </si>
  <si>
    <t>http://tun.fi/MX.65262</t>
  </si>
  <si>
    <t>tylppökiventiera</t>
  </si>
  <si>
    <t>Aspicilia permutata</t>
  </si>
  <si>
    <t>http://tun.fi/MX.4971877</t>
  </si>
  <si>
    <t>liuskekiventiera</t>
  </si>
  <si>
    <t>Aspicilia perradiata</t>
  </si>
  <si>
    <t>http://tun.fi/MX.65263</t>
  </si>
  <si>
    <t>ryynikiventiera</t>
  </si>
  <si>
    <t>Aspicilia simoënsis</t>
  </si>
  <si>
    <t>http://tun.fi/MX.65269</t>
  </si>
  <si>
    <t>kinnaskiventiera</t>
  </si>
  <si>
    <t>Aspicilia subradians</t>
  </si>
  <si>
    <t>http://tun.fi/MX.4971878</t>
  </si>
  <si>
    <t>tynnyrijäkälä</t>
  </si>
  <si>
    <t>Megaspora verrucosa</t>
  </si>
  <si>
    <t>http://tun.fi/MX.66123</t>
  </si>
  <si>
    <t>kalkkimannajäkälä</t>
  </si>
  <si>
    <t>Circinaria calcarea</t>
  </si>
  <si>
    <t>http://tun.fi/MX.65245</t>
  </si>
  <si>
    <t>lauhakermajäkälä</t>
  </si>
  <si>
    <t>Ochrolechia bahusiensis</t>
  </si>
  <si>
    <t>http://tun.fi/MX.66250</t>
  </si>
  <si>
    <t>haavankermajäkälä</t>
  </si>
  <si>
    <t>Ochrolechia pallescens</t>
  </si>
  <si>
    <t>http://tun.fi/MX.66256</t>
  </si>
  <si>
    <t>kerppukermajäkälä</t>
  </si>
  <si>
    <t>Ochrolechia szatalaënsis</t>
  </si>
  <si>
    <t>http://tun.fi/MX.313746</t>
  </si>
  <si>
    <t>tammenkermajäkälä</t>
  </si>
  <si>
    <t>Ochrolechia turneri</t>
  </si>
  <si>
    <t>http://tun.fi/MX.66260</t>
  </si>
  <si>
    <t>kuusamonlaikkajäkälä</t>
  </si>
  <si>
    <t>Pertusaria atropallida</t>
  </si>
  <si>
    <t>http://tun.fi/MX.66331</t>
  </si>
  <si>
    <t>kehrälaikkajäkälä</t>
  </si>
  <si>
    <t>Pertusaria carneopallida</t>
  </si>
  <si>
    <t>http://tun.fi/MX.66334</t>
  </si>
  <si>
    <t>lännenlaikkajäkälä</t>
  </si>
  <si>
    <t>Pertusaria coronata</t>
  </si>
  <si>
    <t>http://tun.fi/MX.66339</t>
  </si>
  <si>
    <t>tammenlaikkajäkälä</t>
  </si>
  <si>
    <t>http://tun.fi/MX.65533</t>
  </si>
  <si>
    <t>katajanlaikkajäkälä</t>
  </si>
  <si>
    <t>Pertusaria sommerfeltii</t>
  </si>
  <si>
    <t>http://tun.fi/MX.65537</t>
  </si>
  <si>
    <t>pihlajanlaikkajäkälä</t>
  </si>
  <si>
    <t>Lepra ophthalmiza</t>
  </si>
  <si>
    <t>http://tun.fi/MX.66348</t>
  </si>
  <si>
    <t>tunturilaikkajäkälä</t>
  </si>
  <si>
    <t>Lepra panyrga</t>
  </si>
  <si>
    <t>http://tun.fi/MX.66580</t>
  </si>
  <si>
    <t>harmaamyhkyjäkälä</t>
  </si>
  <si>
    <t>Placopsis lambii</t>
  </si>
  <si>
    <t>http://tun.fi/MX.65598</t>
  </si>
  <si>
    <t>aarnikuurajäkälä</t>
  </si>
  <si>
    <t>Trapeliopsis viridescens</t>
  </si>
  <si>
    <t>http://tun.fi/MX.66723</t>
  </si>
  <si>
    <t>aarniuurrejäkälä</t>
  </si>
  <si>
    <t>Lambiella fuscosora</t>
  </si>
  <si>
    <t>http://tun.fi/MX.66438</t>
  </si>
  <si>
    <t>kirjojäkälä</t>
  </si>
  <si>
    <t>Lithographa tesserata</t>
  </si>
  <si>
    <t>http://tun.fi/MX.66110</t>
  </si>
  <si>
    <t>ruskoviirujäkälä</t>
  </si>
  <si>
    <t>Xylographa carneopallida</t>
  </si>
  <si>
    <t>http://tun.fi/MX.313763</t>
  </si>
  <si>
    <t>mutkaviirujäkälä</t>
  </si>
  <si>
    <t>Xylographa difformis</t>
  </si>
  <si>
    <t>http://tun.fi/MX.313764</t>
  </si>
  <si>
    <t>soikioviirujäkälä</t>
  </si>
  <si>
    <t>Xylographa erratica</t>
  </si>
  <si>
    <t>http://tun.fi/MX.313765</t>
  </si>
  <si>
    <t>hyökyviirujäkälä</t>
  </si>
  <si>
    <t>Xylographa opegraphella</t>
  </si>
  <si>
    <t>http://tun.fi/MX.66903</t>
  </si>
  <si>
    <t>pikkuviirujäkälä</t>
  </si>
  <si>
    <t>Xylographa trunciseda</t>
  </si>
  <si>
    <t>http://tun.fi/MX.66905</t>
  </si>
  <si>
    <t>aarnijäkälä</t>
  </si>
  <si>
    <t>Elixia flexella</t>
  </si>
  <si>
    <t>http://tun.fi/MX.65702</t>
  </si>
  <si>
    <t>kalliopampulajäkälä</t>
  </si>
  <si>
    <t>Fuscidea cyathoides</t>
  </si>
  <si>
    <t>http://tun.fi/MX.65742</t>
  </si>
  <si>
    <t>pohjanpampulajäkälä</t>
  </si>
  <si>
    <t>Fuscidea tenebrica</t>
  </si>
  <si>
    <t>http://tun.fi/MX.65749</t>
  </si>
  <si>
    <t>kalliopöllyjäkälä</t>
  </si>
  <si>
    <t>Ropalospora lugubris</t>
  </si>
  <si>
    <t>http://tun.fi/MX.66479</t>
  </si>
  <si>
    <t>pahtanapajäkälä</t>
  </si>
  <si>
    <t>Umbilicaria crustulosa</t>
  </si>
  <si>
    <t>http://tun.fi/MX.66735</t>
  </si>
  <si>
    <t>nokinapajäkälä</t>
  </si>
  <si>
    <t>Umbilicaria havaasii</t>
  </si>
  <si>
    <t>http://tun.fi/MX.66742</t>
  </si>
  <si>
    <t>alppinapajäkälä</t>
  </si>
  <si>
    <t>Umbilicaria leiocarpa</t>
  </si>
  <si>
    <t>http://tun.fi/MX.66746</t>
  </si>
  <si>
    <t>kalkkitähtijäkälä</t>
  </si>
  <si>
    <t>Petractis clausa</t>
  </si>
  <si>
    <t>http://tun.fi/MX.65538</t>
  </si>
  <si>
    <t>hentohitujäkälä</t>
  </si>
  <si>
    <t>Piccolia ochrophora</t>
  </si>
  <si>
    <t>http://tun.fi/MX.65588</t>
  </si>
  <si>
    <t>oratuomenhärmä</t>
  </si>
  <si>
    <t>Erysiphe prunastri</t>
  </si>
  <si>
    <t>http://tun.fi/MX.4985011</t>
  </si>
  <si>
    <t>nahkajäkälännappunen</t>
  </si>
  <si>
    <t>Pezizella epithallina</t>
  </si>
  <si>
    <t>http://tun.fi/MX.65539</t>
  </si>
  <si>
    <t>peikonmalja</t>
  </si>
  <si>
    <t>Ionomidotis irregularis</t>
  </si>
  <si>
    <t>http://tun.fi/MX.237117</t>
  </si>
  <si>
    <t>sininappio</t>
  </si>
  <si>
    <t>Mniaecia jungermanniae</t>
  </si>
  <si>
    <t>http://tun.fi/MX.237284</t>
  </si>
  <si>
    <t>munuaislasikarvonen</t>
  </si>
  <si>
    <t>Protounguicularia nephromatis</t>
  </si>
  <si>
    <t>http://tun.fi/MX.66979</t>
  </si>
  <si>
    <t>nahkajäkälänhilse</t>
  </si>
  <si>
    <t>Polydesmia lichenis</t>
  </si>
  <si>
    <t>http://tun.fi/MX.66927</t>
  </si>
  <si>
    <t>pursukarvakka</t>
  </si>
  <si>
    <t>Hyaloscypha epiporia</t>
  </si>
  <si>
    <t>http://tun.fi/MX.237161</t>
  </si>
  <si>
    <t>pohjansäkkijäkälä</t>
  </si>
  <si>
    <t>Thelocarpon depressellum</t>
  </si>
  <si>
    <t>http://tun.fi/MX.66592</t>
  </si>
  <si>
    <t>lahosäkkijäkälä</t>
  </si>
  <si>
    <t>Thelocarpon intermediellum</t>
  </si>
  <si>
    <t>http://tun.fi/MX.66698</t>
  </si>
  <si>
    <t>tappisäkkijäkälä</t>
  </si>
  <si>
    <t>Thelocarpon strasseri</t>
  </si>
  <si>
    <t>http://tun.fi/MX.313756</t>
  </si>
  <si>
    <t>liekosäkkijäkälä</t>
  </si>
  <si>
    <t>Thelocarpon superellum</t>
  </si>
  <si>
    <t>http://tun.fi/MX.66700</t>
  </si>
  <si>
    <t>isoahdinjäkälä</t>
  </si>
  <si>
    <t>Porocyphus kenmorensis</t>
  </si>
  <si>
    <t>http://tun.fi/MX.66936</t>
  </si>
  <si>
    <t>kuutinjäkälä</t>
  </si>
  <si>
    <t>Pyrenocarpon thelostomum</t>
  </si>
  <si>
    <t>http://tun.fi/MX.67004</t>
  </si>
  <si>
    <t>ryväslimajäkälä</t>
  </si>
  <si>
    <t>Lempholemma botryosum</t>
  </si>
  <si>
    <t>http://tun.fi/MX.66030</t>
  </si>
  <si>
    <t>itämerenlimajäkälä</t>
  </si>
  <si>
    <t>Lempholemma degelianum</t>
  </si>
  <si>
    <t>http://tun.fi/MX.66033</t>
  </si>
  <si>
    <t>lättälimajäkälä</t>
  </si>
  <si>
    <t>Lempholemma dispansum</t>
  </si>
  <si>
    <t>http://tun.fi/MX.66034</t>
  </si>
  <si>
    <t>liuskelimajäkälä</t>
  </si>
  <si>
    <t>Lempholemma intricatum</t>
  </si>
  <si>
    <t>http://tun.fi/MX.66035</t>
  </si>
  <si>
    <t>sädelimajäkälä</t>
  </si>
  <si>
    <t>Lempholemma radiatum</t>
  </si>
  <si>
    <t>http://tun.fi/MX.66038</t>
  </si>
  <si>
    <t>kruunumaljakas</t>
  </si>
  <si>
    <t>Sarcosphaera coronaria</t>
  </si>
  <si>
    <t>http://tun.fi/MX.238479</t>
  </si>
  <si>
    <t>likonappu</t>
  </si>
  <si>
    <t>Miladina lecithina</t>
  </si>
  <si>
    <t>http://tun.fi/MX.237766</t>
  </si>
  <si>
    <t>pohjanjänönkorva</t>
  </si>
  <si>
    <t>Otidea borealis</t>
  </si>
  <si>
    <t>http://tun.fi/MX.291316</t>
  </si>
  <si>
    <t>suklaajänönkorva</t>
  </si>
  <si>
    <t>Otidea brunneoparva</t>
  </si>
  <si>
    <t>http://tun.fi/MX.291315</t>
  </si>
  <si>
    <t>keltajänönkorva</t>
  </si>
  <si>
    <t>Otidea minor</t>
  </si>
  <si>
    <t>http://tun.fi/MX.291335</t>
  </si>
  <si>
    <t>hehkumaljakas</t>
  </si>
  <si>
    <t>Rhodotarzetta rosea</t>
  </si>
  <si>
    <t>http://tun.fi/MX.238717</t>
  </si>
  <si>
    <t>kultajuurtomaljakas</t>
  </si>
  <si>
    <t>Sowerbyella imperialis</t>
  </si>
  <si>
    <t>http://tun.fi/MX.237259</t>
  </si>
  <si>
    <t>miilumaljakas</t>
  </si>
  <si>
    <t>Pyropyxis rubra</t>
  </si>
  <si>
    <t>http://tun.fi/MX.238740</t>
  </si>
  <si>
    <t>kuviohurmioinen</t>
  </si>
  <si>
    <t>Pronectria ornamentata</t>
  </si>
  <si>
    <t>http://tun.fi/MX.66953</t>
  </si>
  <si>
    <t>jäkälännäppy</t>
  </si>
  <si>
    <t>Nectriopsis lecanodes</t>
  </si>
  <si>
    <t>http://tun.fi/MX.66233</t>
  </si>
  <si>
    <t>jäkälänoutonäppy</t>
  </si>
  <si>
    <t>Xenonectriella lutescens</t>
  </si>
  <si>
    <t>http://tun.fi/MX.66902</t>
  </si>
  <si>
    <t>poronjäkälänsyylänen</t>
  </si>
  <si>
    <t>Niesslia cladoniicola</t>
  </si>
  <si>
    <t>http://tun.fi/MX.66243</t>
  </si>
  <si>
    <t>isonokipielus</t>
  </si>
  <si>
    <t>Camarops polysperma</t>
  </si>
  <si>
    <t>http://tun.fi/MX.237190</t>
  </si>
  <si>
    <t>kuusennokipielus</t>
  </si>
  <si>
    <t>Camarops tubulina</t>
  </si>
  <si>
    <t>http://tun.fi/MX.237191</t>
  </si>
  <si>
    <t>tappijäkälänhymelöinen</t>
  </si>
  <si>
    <t>Lasiosphaeriopsis pilophori</t>
  </si>
  <si>
    <t>http://tun.fi/MX.65826</t>
  </si>
  <si>
    <t>nahkajäkälänhymelöinen</t>
  </si>
  <si>
    <t>Lasiosphaeriopsis salisburyi</t>
  </si>
  <si>
    <t>http://tun.fi/MX.313735</t>
  </si>
  <si>
    <t>munuaishelmykkä</t>
  </si>
  <si>
    <t>Roselliniella nephromatis</t>
  </si>
  <si>
    <t>http://tun.fi/MX.4971862</t>
  </si>
  <si>
    <t>nipukkajäkälä</t>
  </si>
  <si>
    <t>Cresporhaphis wienkampii</t>
  </si>
  <si>
    <t>http://tun.fi/MX.65658</t>
  </si>
  <si>
    <t>aarninappu</t>
  </si>
  <si>
    <t>Pseudographis pinicola</t>
  </si>
  <si>
    <t>http://tun.fi/MX.238653</t>
  </si>
  <si>
    <t>isokuultojäkälä</t>
  </si>
  <si>
    <t>Vezdaea aestivalis</t>
  </si>
  <si>
    <t>http://tun.fi/MX.66880</t>
  </si>
  <si>
    <t>kalkkikuultojäkälä</t>
  </si>
  <si>
    <t>Vezdaea retigera</t>
  </si>
  <si>
    <t>http://tun.fi/MX.66881</t>
  </si>
  <si>
    <t>lahokuultojäkälä</t>
  </si>
  <si>
    <t>Vezdaea rheocarpa</t>
  </si>
  <si>
    <t>http://tun.fi/MX.4971873</t>
  </si>
  <si>
    <t>lehtohitujäkälä</t>
  </si>
  <si>
    <t>Strangospora deplanata</t>
  </si>
  <si>
    <t>http://tun.fi/MX.66647</t>
  </si>
  <si>
    <t>hurmehitujäkälä</t>
  </si>
  <si>
    <t>Strangospora microhaema</t>
  </si>
  <si>
    <t>http://tun.fi/MX.66648</t>
  </si>
  <si>
    <t>pikkuhitujäkälä</t>
  </si>
  <si>
    <t>Strangospora pinicola</t>
  </si>
  <si>
    <t>http://tun.fi/MX.66650</t>
  </si>
  <si>
    <t>lehtohelojäkälä</t>
  </si>
  <si>
    <t>Biatoridium monasteriense</t>
  </si>
  <si>
    <t>http://tun.fi/MX.65354</t>
  </si>
  <si>
    <t>huiskujäkälä</t>
  </si>
  <si>
    <t>Cheiromycina flabelliformis</t>
  </si>
  <si>
    <t>http://tun.fi/MX.65527</t>
  </si>
  <si>
    <t>rentoläiskänen</t>
  </si>
  <si>
    <t>Everniicola flexispora</t>
  </si>
  <si>
    <t>http://tun.fi/MX.65725</t>
  </si>
  <si>
    <t>keltanupukas</t>
  </si>
  <si>
    <t>Libertiella malmedyensis</t>
  </si>
  <si>
    <t>http://tun.fi/MX.66083</t>
  </si>
  <si>
    <t>torvijäkälännallikas</t>
  </si>
  <si>
    <t>Lichenosticta alcicorniaria</t>
  </si>
  <si>
    <t>http://tun.fi/MX.66102</t>
  </si>
  <si>
    <t>munuaiskupru</t>
  </si>
  <si>
    <t>Refractohilum galligenum</t>
  </si>
  <si>
    <t>http://tun.fi/MX.66380</t>
  </si>
  <si>
    <t>nahkakupru</t>
  </si>
  <si>
    <t>Refractohilum peltigerae</t>
  </si>
  <si>
    <t>http://tun.fi/MX.66381</t>
  </si>
  <si>
    <t>kesäherkkusieni</t>
  </si>
  <si>
    <t>Agaricus altipes</t>
  </si>
  <si>
    <t>http://tun.fi/MX.73278</t>
  </si>
  <si>
    <t>helmiherkkusieni</t>
  </si>
  <si>
    <t>Agaricus moelleri</t>
  </si>
  <si>
    <t>http://tun.fi/MX.72552</t>
  </si>
  <si>
    <t>höytyukonsieni</t>
  </si>
  <si>
    <t>Cystolepiota adulterina</t>
  </si>
  <si>
    <t>http://tun.fi/MX.72166</t>
  </si>
  <si>
    <t>rusoukonsieni</t>
  </si>
  <si>
    <t>Cystolepiota moelleri</t>
  </si>
  <si>
    <t>http://tun.fi/MX.72819</t>
  </si>
  <si>
    <t>lumiukonsieni</t>
  </si>
  <si>
    <t>Lepiota angustispora</t>
  </si>
  <si>
    <t>http://tun.fi/MX.69008</t>
  </si>
  <si>
    <t>kittiukonsieni</t>
  </si>
  <si>
    <t>Lepiota coloratipes</t>
  </si>
  <si>
    <t>http://tun.fi/MX.73203</t>
  </si>
  <si>
    <t>lemu-ukonsieni</t>
  </si>
  <si>
    <t>Lepiota ochraceofulva</t>
  </si>
  <si>
    <t>http://tun.fi/MX.72956</t>
  </si>
  <si>
    <t>helaukonsieni</t>
  </si>
  <si>
    <t>Lepiota pseudolilacea</t>
  </si>
  <si>
    <t>http://tun.fi/MX.72477</t>
  </si>
  <si>
    <t>kesiukonsieni</t>
  </si>
  <si>
    <t>Lepiota setulosa</t>
  </si>
  <si>
    <t>http://tun.fi/MX.72050</t>
  </si>
  <si>
    <t>liitu-ukonsieni</t>
  </si>
  <si>
    <t>Lepiota subalba</t>
  </si>
  <si>
    <t>http://tun.fi/MX.72287</t>
  </si>
  <si>
    <t>hiekkajalkakuukunen</t>
  </si>
  <si>
    <t>Tulostoma brumale</t>
  </si>
  <si>
    <t>http://tun.fi/MX.236527</t>
  </si>
  <si>
    <t>hopeakärpässieni</t>
  </si>
  <si>
    <t>Amanita supravolvata</t>
  </si>
  <si>
    <t>http://tun.fi/MX.234716</t>
  </si>
  <si>
    <t>rikkikärpässieni</t>
  </si>
  <si>
    <t>Amanita franchetii</t>
  </si>
  <si>
    <t>http://tun.fi/MX.72554</t>
  </si>
  <si>
    <t>taatelikärpässieni</t>
  </si>
  <si>
    <t>Amanita spadicea</t>
  </si>
  <si>
    <t>http://tun.fi/MX.73069</t>
  </si>
  <si>
    <t>pygmikuupikka</t>
  </si>
  <si>
    <t>Pholiotina pygmaeoaffinis</t>
  </si>
  <si>
    <t>http://tun.fi/MX.71872</t>
  </si>
  <si>
    <t>papukaijahäiväkkä</t>
  </si>
  <si>
    <t>Bolbitius callistus</t>
  </si>
  <si>
    <t>http://tun.fi/MX.72151</t>
  </si>
  <si>
    <t>otsonseitikki</t>
  </si>
  <si>
    <t>Cortinarius albogaudis</t>
  </si>
  <si>
    <t>http://tun.fi/MX.73331</t>
  </si>
  <si>
    <t>tuohiseitikki</t>
  </si>
  <si>
    <t>Cortinarius alboglobosus</t>
  </si>
  <si>
    <t>http://tun.fi/MX.72832</t>
  </si>
  <si>
    <t>sirotunkkaseitikki</t>
  </si>
  <si>
    <t>Cortinarius albolens</t>
  </si>
  <si>
    <t>http://tun.fi/MX.4970853</t>
  </si>
  <si>
    <t>ukonseitikki</t>
  </si>
  <si>
    <t>Cortinarius anisochrous</t>
  </si>
  <si>
    <t>http://tun.fi/MX.72587</t>
  </si>
  <si>
    <t>kuuseitikki</t>
  </si>
  <si>
    <t>Cortinarius argenteolilacinus</t>
  </si>
  <si>
    <t>http://tun.fi/MX.72588</t>
  </si>
  <si>
    <t>risaseitikki</t>
  </si>
  <si>
    <t>Cortinarius aureifolius</t>
  </si>
  <si>
    <t>http://tun.fi/MX.73332</t>
  </si>
  <si>
    <t>hämyseitikki</t>
  </si>
  <si>
    <t>Cortinarius badiolaevis</t>
  </si>
  <si>
    <t>http://tun.fi/MX.72393</t>
  </si>
  <si>
    <t>karttuseitikki</t>
  </si>
  <si>
    <t>Cortinarius badiolatus</t>
  </si>
  <si>
    <t>http://tun.fi/MX.72850</t>
  </si>
  <si>
    <t>nappaseitikki</t>
  </si>
  <si>
    <t>Cortinarius balteatialutaceus</t>
  </si>
  <si>
    <t>http://tun.fi/MX.214545</t>
  </si>
  <si>
    <t>särmänuijaseitikki</t>
  </si>
  <si>
    <t>Cortinarius balteatibulbosus</t>
  </si>
  <si>
    <t>http://tun.fi/MX.214838</t>
  </si>
  <si>
    <t>viehkonuppiseitikki</t>
  </si>
  <si>
    <t>Cortinarius barbaricus</t>
  </si>
  <si>
    <t>http://tun.fi/MX.71944</t>
  </si>
  <si>
    <t>orvokkiseitikki</t>
  </si>
  <si>
    <t>Cortinarius boreasensis</t>
  </si>
  <si>
    <t>http://tun.fi/MX.72400</t>
  </si>
  <si>
    <t>pohjannuppiseitikki</t>
  </si>
  <si>
    <t>Cortinarius boreidionysae</t>
  </si>
  <si>
    <t>http://tun.fi/MX.214536</t>
  </si>
  <si>
    <t>sammonseitikki</t>
  </si>
  <si>
    <t>Cortinarius bovinaster</t>
  </si>
  <si>
    <t>http://tun.fi/MX.72182</t>
  </si>
  <si>
    <t>sepänseitikki</t>
  </si>
  <si>
    <t>Cortinarius bovinatus</t>
  </si>
  <si>
    <t>http://tun.fi/MX.4970774</t>
  </si>
  <si>
    <t>härkäseitikki</t>
  </si>
  <si>
    <t>Cortinarius bovinus</t>
  </si>
  <si>
    <t>http://tun.fi/MX.72844</t>
  </si>
  <si>
    <t>multaseitikki</t>
  </si>
  <si>
    <t>Cortinarius brunneiaurantius</t>
  </si>
  <si>
    <t>http://tun.fi/MX.214840</t>
  </si>
  <si>
    <t>niukkaseitikki</t>
  </si>
  <si>
    <t>Cortinarius brunneocalcarius</t>
  </si>
  <si>
    <t>http://tun.fi/MX.71946</t>
  </si>
  <si>
    <t>kaakaoseitikki</t>
  </si>
  <si>
    <t>Cortinarius cacaodiscus</t>
  </si>
  <si>
    <t>http://tun.fi/MX.4971173</t>
  </si>
  <si>
    <t>lanttunuppiseitikki</t>
  </si>
  <si>
    <t>Cortinarius caesiocinctus</t>
  </si>
  <si>
    <t>http://tun.fi/MX.72394</t>
  </si>
  <si>
    <t>ametistiseitikki</t>
  </si>
  <si>
    <t>Cortinarius caesiocolor</t>
  </si>
  <si>
    <t>http://tun.fi/MX.214841</t>
  </si>
  <si>
    <t>hurmanuppiseitikki</t>
  </si>
  <si>
    <t>Cortinarius cedretorum</t>
  </si>
  <si>
    <t>http://tun.fi/MX.71953</t>
  </si>
  <si>
    <t>kartanoseitikki</t>
  </si>
  <si>
    <t>Cortinarius chromataphilus</t>
  </si>
  <si>
    <t>http://tun.fi/MX.4971144</t>
  </si>
  <si>
    <t>lounasauvaseitikki</t>
  </si>
  <si>
    <t>Cortinarius claroplanisculus</t>
  </si>
  <si>
    <t>http://tun.fi/MX.4970776</t>
  </si>
  <si>
    <t>kobolttinuppiseitikki</t>
  </si>
  <si>
    <t>Cortinarius cobaltinus</t>
  </si>
  <si>
    <t>http://tun.fi/MX.4970778</t>
  </si>
  <si>
    <t>mahtiseitikki</t>
  </si>
  <si>
    <t>Cortinarius colossipes</t>
  </si>
  <si>
    <t>http://tun.fi/MX.235020</t>
  </si>
  <si>
    <t>hiidenseitikki</t>
  </si>
  <si>
    <t>Cortinarius coracis</t>
  </si>
  <si>
    <t>http://tun.fi/MX.214548</t>
  </si>
  <si>
    <t>erakkoseitikki</t>
  </si>
  <si>
    <t>Cortinarius crassisporus</t>
  </si>
  <si>
    <t>http://tun.fi/MX.235025</t>
  </si>
  <si>
    <t>ihmeseitikki</t>
  </si>
  <si>
    <t>Cortinarius croceocaeruleus</t>
  </si>
  <si>
    <t>http://tun.fi/MX.235028</t>
  </si>
  <si>
    <t>pohjanmaltoseitikki</t>
  </si>
  <si>
    <t>Cortinarius boreicyanites</t>
  </si>
  <si>
    <t>http://tun.fi/MX.4971076</t>
  </si>
  <si>
    <t>taalainnuppiseitikki</t>
  </si>
  <si>
    <t>Cortinarius dalecarlicus</t>
  </si>
  <si>
    <t>http://tun.fi/MX.72188</t>
  </si>
  <si>
    <t>nuhjuseitikki</t>
  </si>
  <si>
    <t>Cortinarius diosmus</t>
  </si>
  <si>
    <t>http://tun.fi/MX.71958</t>
  </si>
  <si>
    <t>sompaseitikki</t>
  </si>
  <si>
    <t>Cortinarius duristipes</t>
  </si>
  <si>
    <t>http://tun.fi/MX.235037</t>
  </si>
  <si>
    <t>synkkäseitikki</t>
  </si>
  <si>
    <t>Cortinarius ectypus</t>
  </si>
  <si>
    <t>http://tun.fi/MX.72851</t>
  </si>
  <si>
    <t>leijonaseitikki</t>
  </si>
  <si>
    <t>Cortinarius elegantior</t>
  </si>
  <si>
    <t>http://tun.fi/MX.72398</t>
  </si>
  <si>
    <t>ujoseitikki</t>
  </si>
  <si>
    <t>Cortinarius ferrugineovelatus</t>
  </si>
  <si>
    <t>http://tun.fi/MX.4971178</t>
  </si>
  <si>
    <t>valjunuppiseitikki</t>
  </si>
  <si>
    <t>Cortinarius flavipallens</t>
  </si>
  <si>
    <t>http://tun.fi/MX.4971149</t>
  </si>
  <si>
    <t>jauhonuppiseitikki</t>
  </si>
  <si>
    <t>Cortinarius flavovirens</t>
  </si>
  <si>
    <t>http://tun.fi/MX.72195</t>
  </si>
  <si>
    <t>sääskiseitikki</t>
  </si>
  <si>
    <t>Cortinarius fulvopaludosus</t>
  </si>
  <si>
    <t>http://tun.fi/MX.4999478</t>
  </si>
  <si>
    <t>oivaseitikki</t>
  </si>
  <si>
    <t>Cortinarius furvus</t>
  </si>
  <si>
    <t>http://tun.fi/MX.4971179</t>
  </si>
  <si>
    <t>väinönseitikki</t>
  </si>
  <si>
    <t>Cortinarius fuscobovinus</t>
  </si>
  <si>
    <t>http://tun.fi/MX.72196</t>
  </si>
  <si>
    <t>suttuvyöseitikki</t>
  </si>
  <si>
    <t>Cortinarius fuscoperonatus</t>
  </si>
  <si>
    <t>http://tun.fi/MX.72854</t>
  </si>
  <si>
    <t>punatunkkaseitikki</t>
  </si>
  <si>
    <t>Cortinarius hinnuleoarmillatus</t>
  </si>
  <si>
    <t>http://tun.fi/MX.72198</t>
  </si>
  <si>
    <t>mestarinnuppiseitikki</t>
  </si>
  <si>
    <t>Cortinarius kytoevuorii</t>
  </si>
  <si>
    <t>http://tun.fi/MX.4971152</t>
  </si>
  <si>
    <t>ryppylimaseitikki</t>
  </si>
  <si>
    <t>Cortinarius lividoochraceus</t>
  </si>
  <si>
    <t>http://tun.fi/MX.73352</t>
  </si>
  <si>
    <t>lystiseitikki</t>
  </si>
  <si>
    <t>Cortinarius lustrabilis</t>
  </si>
  <si>
    <t>http://tun.fi/MX.72402</t>
  </si>
  <si>
    <t>aarreseitikki</t>
  </si>
  <si>
    <t>Cortinarius luteiaureus</t>
  </si>
  <si>
    <t>http://tun.fi/MX.4971153</t>
  </si>
  <si>
    <t>tummaterhoseitikki</t>
  </si>
  <si>
    <t>Cortinarius megacystidiosus</t>
  </si>
  <si>
    <t>http://tun.fi/MX.4970855</t>
  </si>
  <si>
    <t>pulmuseitikki</t>
  </si>
  <si>
    <t>Cortinarius niveoglobosus</t>
  </si>
  <si>
    <t>http://tun.fi/MX.73355</t>
  </si>
  <si>
    <t>noidanseitikki</t>
  </si>
  <si>
    <t>Cortinarius nolaneiformis</t>
  </si>
  <si>
    <t>http://tun.fi/MX.313061</t>
  </si>
  <si>
    <t>norlanninseitikki</t>
  </si>
  <si>
    <t>Cortinarius norrlandicus</t>
  </si>
  <si>
    <t>http://tun.fi/MX.71730</t>
  </si>
  <si>
    <t>kitkeröseitikki</t>
  </si>
  <si>
    <t>Cortinarius ochroamarus</t>
  </si>
  <si>
    <t>http://tun.fi/MX.4970860</t>
  </si>
  <si>
    <t>louhenseitikki</t>
  </si>
  <si>
    <t>Cortinarius oulankaensis</t>
  </si>
  <si>
    <t>http://tun.fi/MX.71732</t>
  </si>
  <si>
    <t>terhoseitikki</t>
  </si>
  <si>
    <t>Cortinarius parhonestus</t>
  </si>
  <si>
    <t>http://tun.fi/MX.4985762</t>
  </si>
  <si>
    <t>mesivyöseitikki</t>
  </si>
  <si>
    <t>Cortinarius phrygianus</t>
  </si>
  <si>
    <t>http://tun.fi/MX.71965</t>
  </si>
  <si>
    <t>siloseitikki</t>
  </si>
  <si>
    <t>Cortinarius pini</t>
  </si>
  <si>
    <t>http://tun.fi/MX.71966</t>
  </si>
  <si>
    <t>ryyniseitikki</t>
  </si>
  <si>
    <t>Cortinarius psammocephalus</t>
  </si>
  <si>
    <t>http://tun.fi/MX.71967</t>
  </si>
  <si>
    <t>olkinuppiseitikki</t>
  </si>
  <si>
    <t>Cortinarius pseudoglaucopus</t>
  </si>
  <si>
    <t>http://tun.fi/MX.71735</t>
  </si>
  <si>
    <t>tenhoseitikki</t>
  </si>
  <si>
    <t>Cortinarius rubrovioleipes</t>
  </si>
  <si>
    <t>http://tun.fi/MX.72410</t>
  </si>
  <si>
    <t>sinilimaseitikki</t>
  </si>
  <si>
    <t>Cortinarius salor</t>
  </si>
  <si>
    <t>http://tun.fi/MX.71736</t>
  </si>
  <si>
    <t>vuokkoseitikki</t>
  </si>
  <si>
    <t>Cortinarius sejunctifolius</t>
  </si>
  <si>
    <t>http://tun.fi/MX.4985760</t>
  </si>
  <si>
    <t>nahkaseitikki</t>
  </si>
  <si>
    <t>Cortinarius spadicellus</t>
  </si>
  <si>
    <t>http://tun.fi/MX.72606</t>
  </si>
  <si>
    <t>ylvässeitikki</t>
  </si>
  <si>
    <t>Cortinarius squamivenetus</t>
  </si>
  <si>
    <t>http://tun.fi/MX.4971183</t>
  </si>
  <si>
    <t>peikonseitikki</t>
  </si>
  <si>
    <t>Cortinarius subbrunneoideus</t>
  </si>
  <si>
    <t>http://tun.fi/MX.235156</t>
  </si>
  <si>
    <t>röllinseitikki</t>
  </si>
  <si>
    <t>Cortinarius subobtusus</t>
  </si>
  <si>
    <t>http://tun.fi/MX.4985944</t>
  </si>
  <si>
    <t>sinelmäseitikki</t>
  </si>
  <si>
    <t>Cortinarius subporphyropus</t>
  </si>
  <si>
    <t>http://tun.fi/MX.235161</t>
  </si>
  <si>
    <t>hippiäisseitikki</t>
  </si>
  <si>
    <t>Cortinarius subtilior</t>
  </si>
  <si>
    <t>http://tun.fi/MX.4985947</t>
  </si>
  <si>
    <t>nuijamyrkkyseitikki</t>
  </si>
  <si>
    <t>Cortinarius tofaceus</t>
  </si>
  <si>
    <t>http://tun.fi/MX.72609</t>
  </si>
  <si>
    <t>hakinseitikki</t>
  </si>
  <si>
    <t>Cortinarius uraceisporus</t>
  </si>
  <si>
    <t>http://tun.fi/MX.235171</t>
  </si>
  <si>
    <t>hopeaseitikki</t>
  </si>
  <si>
    <t>Cortinarius urbicus</t>
  </si>
  <si>
    <t>http://tun.fi/MX.72875</t>
  </si>
  <si>
    <t>tammipelargoniseitikki</t>
  </si>
  <si>
    <t>Cortinarius fagetorum</t>
  </si>
  <si>
    <t>http://tun.fi/MX.4985768</t>
  </si>
  <si>
    <t>limettivahakas</t>
  </si>
  <si>
    <t>Hygrocybe citrinovirens</t>
  </si>
  <si>
    <t>http://tun.fi/MX.73142</t>
  </si>
  <si>
    <t>okravahakas</t>
  </si>
  <si>
    <t>Hygrocybe intermedia</t>
  </si>
  <si>
    <t>http://tun.fi/MX.72430</t>
  </si>
  <si>
    <t>rusohelttavahakas</t>
  </si>
  <si>
    <t>Hygrophorus calophyllus</t>
  </si>
  <si>
    <t>http://tun.fi/MX.72900</t>
  </si>
  <si>
    <t>keltahäivevahakas</t>
  </si>
  <si>
    <t>Hygrophorus discoxanthus</t>
  </si>
  <si>
    <t>http://tun.fi/MX.71994</t>
  </si>
  <si>
    <t>lehtovahakas</t>
  </si>
  <si>
    <t>Hygrophorus nemoreus</t>
  </si>
  <si>
    <t>http://tun.fi/MX.73146</t>
  </si>
  <si>
    <t>taikavahakas</t>
  </si>
  <si>
    <t>Hygrophorus pudorinus</t>
  </si>
  <si>
    <t>http://tun.fi/MX.72634</t>
  </si>
  <si>
    <t>salonääpikkä</t>
  </si>
  <si>
    <t>Galerina pruinatipes</t>
  </si>
  <si>
    <t>http://tun.fi/MX.72447</t>
  </si>
  <si>
    <t>kalkkinääpikkä</t>
  </si>
  <si>
    <t>Galerina pseudocerina</t>
  </si>
  <si>
    <t>http://tun.fi/MX.72014</t>
  </si>
  <si>
    <t>hahtuvaruosteheltta</t>
  </si>
  <si>
    <t>Naucoria luteolofibrillosa</t>
  </si>
  <si>
    <t>http://tun.fi/MX.72023</t>
  </si>
  <si>
    <t>lystiruostejuurekas</t>
  </si>
  <si>
    <t>Phaeocollybia hilaris</t>
  </si>
  <si>
    <t>http://tun.fi/MX.72330</t>
  </si>
  <si>
    <t>viinirisakas</t>
  </si>
  <si>
    <t>Inocybe adaequata</t>
  </si>
  <si>
    <t>http://tun.fi/MX.73150</t>
  </si>
  <si>
    <t>etelänrisakas</t>
  </si>
  <si>
    <t>Inocybe decemgibbosa</t>
  </si>
  <si>
    <t>http://tun.fi/MX.72218</t>
  </si>
  <si>
    <t>myrkkyrisakas</t>
  </si>
  <si>
    <t>Inocybe erubescens</t>
  </si>
  <si>
    <t>http://tun.fi/MX.73136</t>
  </si>
  <si>
    <t>lettorisakas</t>
  </si>
  <si>
    <t>Inocybe hirculus</t>
  </si>
  <si>
    <t>http://tun.fi/MX.72623</t>
  </si>
  <si>
    <t>karvasmantelirisakas</t>
  </si>
  <si>
    <t>Inocybe hirtella var. hirtella</t>
  </si>
  <si>
    <t>http://tun.fi/MX.68513</t>
  </si>
  <si>
    <t>kalkkirisakas</t>
  </si>
  <si>
    <t>Inocybe pargasensis</t>
  </si>
  <si>
    <t>http://tun.fi/MX.72027</t>
  </si>
  <si>
    <t>vasarisakas</t>
  </si>
  <si>
    <t>Inocybe pusio</t>
  </si>
  <si>
    <t>http://tun.fi/MX.73423</t>
  </si>
  <si>
    <t>suvirisakas</t>
  </si>
  <si>
    <t>Inocybe queletii</t>
  </si>
  <si>
    <t>http://tun.fi/MX.73424</t>
  </si>
  <si>
    <t>savunukkalakki</t>
  </si>
  <si>
    <t>Hydropus marginellus</t>
  </si>
  <si>
    <t>http://tun.fi/MX.235612</t>
  </si>
  <si>
    <t>sysihiippo</t>
  </si>
  <si>
    <t>Mycena algeriensis</t>
  </si>
  <si>
    <t>http://tun.fi/MX.72299</t>
  </si>
  <si>
    <t>oliivihiippo</t>
  </si>
  <si>
    <t>Mycena arcangeliana</t>
  </si>
  <si>
    <t>http://tun.fi/MX.72493</t>
  </si>
  <si>
    <t>kätköhiippo</t>
  </si>
  <si>
    <t>Mycena occulta</t>
  </si>
  <si>
    <t>http://tun.fi/MX.72074</t>
  </si>
  <si>
    <t>saarnihiippo</t>
  </si>
  <si>
    <t>Mycena renati</t>
  </si>
  <si>
    <t>http://tun.fi/MX.72981</t>
  </si>
  <si>
    <t>vuotavinokas</t>
  </si>
  <si>
    <t>Tectella patellaris</t>
  </si>
  <si>
    <t>http://tun.fi/MX.71885</t>
  </si>
  <si>
    <t>isohimmihiippo</t>
  </si>
  <si>
    <t>Mycenella bryophila</t>
  </si>
  <si>
    <t>http://tun.fi/MX.72020</t>
  </si>
  <si>
    <t>himmihiippo</t>
  </si>
  <si>
    <t>Mycenella lasiosperma</t>
  </si>
  <si>
    <t>http://tun.fi/MX.72021</t>
  </si>
  <si>
    <t>lastahytyvinokas</t>
  </si>
  <si>
    <t>Hohenbuehelia auriscalpium</t>
  </si>
  <si>
    <t>http://tun.fi/MX.72617</t>
  </si>
  <si>
    <t>surulahorusokas</t>
  </si>
  <si>
    <t>Pluteus luctuosus</t>
  </si>
  <si>
    <t>http://tun.fi/MX.72114</t>
  </si>
  <si>
    <t>saramustesieni</t>
  </si>
  <si>
    <t>Coprinopsis tigrinellus</t>
  </si>
  <si>
    <t>http://tun.fi/MX.72585</t>
  </si>
  <si>
    <t>pohjankimppuhaprakas</t>
  </si>
  <si>
    <t>Psathyrella boreifasciculata</t>
  </si>
  <si>
    <t>http://tun.fi/MX.4883787</t>
  </si>
  <si>
    <t>vankkahaprakas</t>
  </si>
  <si>
    <t>Psathyrella maculata</t>
  </si>
  <si>
    <t>http://tun.fi/MX.71878</t>
  </si>
  <si>
    <t>pitkäjalkahaprakas</t>
  </si>
  <si>
    <t>Psathyrella multipedata</t>
  </si>
  <si>
    <t>http://tun.fi/MX.72534</t>
  </si>
  <si>
    <t>kostikka</t>
  </si>
  <si>
    <t>Stagnicola perplexa</t>
  </si>
  <si>
    <t>http://tun.fi/MX.72734</t>
  </si>
  <si>
    <t>keltakänsäkkä</t>
  </si>
  <si>
    <t>Cristinia gallica</t>
  </si>
  <si>
    <t>http://tun.fi/MX.205603</t>
  </si>
  <si>
    <t>pikkukarvaslakki</t>
  </si>
  <si>
    <t>Gymnopilus bellulus</t>
  </si>
  <si>
    <t>http://tun.fi/MX.72449</t>
  </si>
  <si>
    <t>rahkakarvaslakki</t>
  </si>
  <si>
    <t>Gymnopilus fulgens</t>
  </si>
  <si>
    <t>http://tun.fi/MX.71790</t>
  </si>
  <si>
    <t>niljahelokka</t>
  </si>
  <si>
    <t>Pholiota mucigera</t>
  </si>
  <si>
    <t>http://tun.fi/MX.72108</t>
  </si>
  <si>
    <t>liitukynsikäs</t>
  </si>
  <si>
    <t>Lyophyllum konradianum</t>
  </si>
  <si>
    <t>http://tun.fi/MX.72965</t>
  </si>
  <si>
    <t>kolmiokynsikäs</t>
  </si>
  <si>
    <t>Lyophyllum transforme</t>
  </si>
  <si>
    <t>http://tun.fi/MX.73440</t>
  </si>
  <si>
    <t>kultakaunolakki</t>
  </si>
  <si>
    <t>Rugosomyces chrysenteron</t>
  </si>
  <si>
    <t>http://tun.fi/MX.73223</t>
  </si>
  <si>
    <t>tummakaunolakki</t>
  </si>
  <si>
    <t>Rugosomyces obscurissimus</t>
  </si>
  <si>
    <t>http://tun.fi/MX.72505</t>
  </si>
  <si>
    <t>seepiajyväslakki</t>
  </si>
  <si>
    <t>Dermoloma josserandii var. phaeopodium</t>
  </si>
  <si>
    <t>http://tun.fi/MX.68061</t>
  </si>
  <si>
    <t>maitovalmukka</t>
  </si>
  <si>
    <t>Leucopaxillus cerealis</t>
  </si>
  <si>
    <t>http://tun.fi/MX.72962</t>
  </si>
  <si>
    <t>säämiskävalmukka</t>
  </si>
  <si>
    <t>Leucopaxillus compactus</t>
  </si>
  <si>
    <t>http://tun.fi/MX.73205</t>
  </si>
  <si>
    <t>karvasvalmukka</t>
  </si>
  <si>
    <t>Leucopaxillus gentianeus</t>
  </si>
  <si>
    <t>http://tun.fi/MX.71821</t>
  </si>
  <si>
    <t>tuhruvalhakka</t>
  </si>
  <si>
    <t>Porpoloma metapodium</t>
  </si>
  <si>
    <t>http://tun.fi/MX.73029</t>
  </si>
  <si>
    <t>varjovalmuska</t>
  </si>
  <si>
    <t>Tricholoma borgsjoeënse</t>
  </si>
  <si>
    <t>http://tun.fi/MX.73491</t>
  </si>
  <si>
    <t>viherrusokas</t>
  </si>
  <si>
    <t>Entoloma incanum</t>
  </si>
  <si>
    <t>http://tun.fi/MX.72904</t>
  </si>
  <si>
    <t>kyyhkyrusokas</t>
  </si>
  <si>
    <t>Entoloma porphyrophaeum</t>
  </si>
  <si>
    <t>http://tun.fi/MX.72908</t>
  </si>
  <si>
    <t>kalvasrusokas</t>
  </si>
  <si>
    <t>Entoloma prunuloides</t>
  </si>
  <si>
    <t>http://tun.fi/MX.71777</t>
  </si>
  <si>
    <t>karvarusokas</t>
  </si>
  <si>
    <t>Entoloma strigosissimum</t>
  </si>
  <si>
    <t>http://tun.fi/MX.73401</t>
  </si>
  <si>
    <t>seittimujukka</t>
  </si>
  <si>
    <t>Tomentellopsis pusilla</t>
  </si>
  <si>
    <t>http://tun.fi/MX.206248</t>
  </si>
  <si>
    <t>turkoosivanu</t>
  </si>
  <si>
    <t>Byssocorticium caeruleum</t>
  </si>
  <si>
    <t>http://tun.fi/MX.205500</t>
  </si>
  <si>
    <t>kultatatti</t>
  </si>
  <si>
    <t>Aureoboletus gentilis</t>
  </si>
  <si>
    <t>http://tun.fi/MX.72362</t>
  </si>
  <si>
    <t>tauriontatti</t>
  </si>
  <si>
    <t>Suillellus luridus</t>
  </si>
  <si>
    <t>http://tun.fi/MX.73299</t>
  </si>
  <si>
    <t>kastanjatatti</t>
  </si>
  <si>
    <t>Gyroporus castaneus</t>
  </si>
  <si>
    <t>http://tun.fi/MX.72665</t>
  </si>
  <si>
    <t>ryytimantumukula</t>
  </si>
  <si>
    <t>Melanogaster broomeanus</t>
  </si>
  <si>
    <t>http://tun.fi/MX.235961</t>
  </si>
  <si>
    <t>kuparimukula</t>
  </si>
  <si>
    <t>Rhizopogon ochraceorubens</t>
  </si>
  <si>
    <t>http://tun.fi/MX.236307</t>
  </si>
  <si>
    <t>taigatatti</t>
  </si>
  <si>
    <t>Suillus spectabilis</t>
  </si>
  <si>
    <t>http://tun.fi/MX.72999</t>
  </si>
  <si>
    <t>maaseitti</t>
  </si>
  <si>
    <t>Cejpomyces terrigenus</t>
  </si>
  <si>
    <t>http://tun.fi/MX.206218</t>
  </si>
  <si>
    <t>vasko-orakas</t>
  </si>
  <si>
    <t>Hydnum jussii</t>
  </si>
  <si>
    <t>http://tun.fi/MX.4971193</t>
  </si>
  <si>
    <t>tuhtirusko-orakas</t>
  </si>
  <si>
    <t>Hydnum magnorufescens</t>
  </si>
  <si>
    <t>http://tun.fi/MX.235607</t>
  </si>
  <si>
    <t>hunajaorakas</t>
  </si>
  <si>
    <t>Hydnum mulsicolor</t>
  </si>
  <si>
    <t>http://tun.fi/MX.4971186</t>
  </si>
  <si>
    <t>lehto-orakas</t>
  </si>
  <si>
    <t>Hydnum subovoideisporum</t>
  </si>
  <si>
    <t>http://tun.fi/MX.4971190</t>
  </si>
  <si>
    <t>kuulasorakas</t>
  </si>
  <si>
    <t>Hydnum vesterholtii</t>
  </si>
  <si>
    <t>http://tun.fi/MX.4971188</t>
  </si>
  <si>
    <t>oraorvakka</t>
  </si>
  <si>
    <t>Vuilleminia cystidiata</t>
  </si>
  <si>
    <t>http://tun.fi/MX.236549</t>
  </si>
  <si>
    <t>luumukula</t>
  </si>
  <si>
    <t>Sclerogaster compactus</t>
  </si>
  <si>
    <t>http://tun.fi/MX.236390</t>
  </si>
  <si>
    <t>heltta-aidaskääpä</t>
  </si>
  <si>
    <t>Gloeophyllum abietinum</t>
  </si>
  <si>
    <t>http://tun.fi/MX.205942</t>
  </si>
  <si>
    <t>hiilikääpä</t>
  </si>
  <si>
    <t>Gloeophyllum carbonarium</t>
  </si>
  <si>
    <t>http://tun.fi/MX.205943</t>
  </si>
  <si>
    <t>punalatvahaarakas</t>
  </si>
  <si>
    <t>Ramaria botrytis</t>
  </si>
  <si>
    <t>http://tun.fi/MX.4999196</t>
  </si>
  <si>
    <t>vankkahaarakas</t>
  </si>
  <si>
    <t>Ramaria flavescens</t>
  </si>
  <si>
    <t>http://tun.fi/MX.205838</t>
  </si>
  <si>
    <t>aurinkohaarakas</t>
  </si>
  <si>
    <t>Ramaria flavobrunnescens</t>
  </si>
  <si>
    <t>http://tun.fi/MX.205840</t>
  </si>
  <si>
    <t>siloitiöhaarakas</t>
  </si>
  <si>
    <t>Ramaria gypsea</t>
  </si>
  <si>
    <t>http://tun.fi/MX.205854</t>
  </si>
  <si>
    <t>liekkihaarakas</t>
  </si>
  <si>
    <t>Ramaria ignicolor</t>
  </si>
  <si>
    <t>http://tun.fi/MX.205843</t>
  </si>
  <si>
    <t>kaitaitiöhaarakas</t>
  </si>
  <si>
    <t>Ramaria krieglsteineri</t>
  </si>
  <si>
    <t>http://tun.fi/MX.205845</t>
  </si>
  <si>
    <t>korpihaarakas</t>
  </si>
  <si>
    <t>Ramaria pallida</t>
  </si>
  <si>
    <t>http://tun.fi/MX.205850</t>
  </si>
  <si>
    <t>ruusuhaarakas</t>
  </si>
  <si>
    <t>Ramaria rubella</t>
  </si>
  <si>
    <t>http://tun.fi/MX.205851</t>
  </si>
  <si>
    <t>lehtolohihaarakas</t>
  </si>
  <si>
    <t>Ramaria rufescens</t>
  </si>
  <si>
    <t>http://tun.fi/MX.205853</t>
  </si>
  <si>
    <t>lehtokeltahaarakas</t>
  </si>
  <si>
    <t>Ramaria safraniolens</t>
  </si>
  <si>
    <t>http://tun.fi/MX.205849</t>
  </si>
  <si>
    <t>suorahaarakas</t>
  </si>
  <si>
    <t>Ramaria stricta</t>
  </si>
  <si>
    <t>http://tun.fi/MX.205855</t>
  </si>
  <si>
    <t>risakääpä</t>
  </si>
  <si>
    <t>Chaetoporellus latitans</t>
  </si>
  <si>
    <t>http://tun.fi/MX.206027</t>
  </si>
  <si>
    <t>jalavavuotikka</t>
  </si>
  <si>
    <t>Hymenochaete ulmicola</t>
  </si>
  <si>
    <t>http://tun.fi/MX.205991</t>
  </si>
  <si>
    <t>halo-otaraspikka</t>
  </si>
  <si>
    <t>Hastodontia halonata</t>
  </si>
  <si>
    <t>http://tun.fi/MX.206024</t>
  </si>
  <si>
    <t>laikkukääpä</t>
  </si>
  <si>
    <t>Sidera vulgaris</t>
  </si>
  <si>
    <t>http://tun.fi/MX.205543</t>
  </si>
  <si>
    <t>nyhäneulakka</t>
  </si>
  <si>
    <t>Tubulicrinis confusus</t>
  </si>
  <si>
    <t>http://tun.fi/MX.206307</t>
  </si>
  <si>
    <t>täplähuovakka</t>
  </si>
  <si>
    <t>Intextomyces contiguus</t>
  </si>
  <si>
    <t>http://tun.fi/MX.206061</t>
  </si>
  <si>
    <t>pitsikääpä</t>
  </si>
  <si>
    <t>Skeletocutis delicata</t>
  </si>
  <si>
    <t>http://tun.fi/MX.206182</t>
  </si>
  <si>
    <t>havuludekääpä</t>
  </si>
  <si>
    <t>Skeletocutis ochroalba</t>
  </si>
  <si>
    <t>http://tun.fi/MX.206178</t>
  </si>
  <si>
    <t>tulvakääpä</t>
  </si>
  <si>
    <t>Tyromyces fumidiceps</t>
  </si>
  <si>
    <t>http://tun.fi/MX.206156</t>
  </si>
  <si>
    <t>ruskakääpä</t>
  </si>
  <si>
    <t>Tyromyces kmetii</t>
  </si>
  <si>
    <t>http://tun.fi/MX.206157</t>
  </si>
  <si>
    <t>harmoliimaharsukka</t>
  </si>
  <si>
    <t>Phlebiella insperata</t>
  </si>
  <si>
    <t>http://tun.fi/MX.205758</t>
  </si>
  <si>
    <t>olkikerikääpä</t>
  </si>
  <si>
    <t>Ceriporia humilis</t>
  </si>
  <si>
    <t>http://tun.fi/MX.4884027</t>
  </si>
  <si>
    <t>kuusensitkokääpä</t>
  </si>
  <si>
    <t>Antrodiella parasitica</t>
  </si>
  <si>
    <t>http://tun.fi/MX.205445</t>
  </si>
  <si>
    <t>kuitukarakääpä</t>
  </si>
  <si>
    <t>Steccherinum fimbriatellum</t>
  </si>
  <si>
    <t>http://tun.fi/MX.4884091</t>
  </si>
  <si>
    <t>loukkokääpä</t>
  </si>
  <si>
    <t>Caudicicola gracilis</t>
  </si>
  <si>
    <t>http://tun.fi/MX.4891516</t>
  </si>
  <si>
    <t>oranssikääpä</t>
  </si>
  <si>
    <t>Erastia aurantiaca</t>
  </si>
  <si>
    <t>http://tun.fi/MX.205955</t>
  </si>
  <si>
    <t>krappikääpä</t>
  </si>
  <si>
    <t>Erastia ochraceolateritia</t>
  </si>
  <si>
    <t>http://tun.fi/MX.205957</t>
  </si>
  <si>
    <t>pallekääpä</t>
  </si>
  <si>
    <t>Oxyporus obducens</t>
  </si>
  <si>
    <t>http://tun.fi/MX.205876</t>
  </si>
  <si>
    <t>sahramikääpä</t>
  </si>
  <si>
    <t>Aurantiporus croceus</t>
  </si>
  <si>
    <t>http://tun.fi/MX.205956</t>
  </si>
  <si>
    <t>kultakääpä</t>
  </si>
  <si>
    <t>Postia luteocaesia</t>
  </si>
  <si>
    <t>http://tun.fi/MX.205801</t>
  </si>
  <si>
    <t>rahkakääpä</t>
  </si>
  <si>
    <t>Postia balsamina</t>
  </si>
  <si>
    <t>http://tun.fi/MX.205790</t>
  </si>
  <si>
    <t>kellokääpä</t>
  </si>
  <si>
    <t>Postia ceriflua</t>
  </si>
  <si>
    <t>http://tun.fi/MX.205792</t>
  </si>
  <si>
    <t>kitukääpä</t>
  </si>
  <si>
    <t>Postia parva</t>
  </si>
  <si>
    <t>http://tun.fi/MX.206114</t>
  </si>
  <si>
    <t>kirsikääpä</t>
  </si>
  <si>
    <t>Postia perdelicata</t>
  </si>
  <si>
    <t>http://tun.fi/MX.205802</t>
  </si>
  <si>
    <t>korukääpä</t>
  </si>
  <si>
    <t>Postia persicina</t>
  </si>
  <si>
    <t>http://tun.fi/MX.205803</t>
  </si>
  <si>
    <t>kalvaskääpä</t>
  </si>
  <si>
    <t>Antrodia cretacea</t>
  </si>
  <si>
    <t>http://tun.fi/MX.313507</t>
  </si>
  <si>
    <t>hyyrykääpä</t>
  </si>
  <si>
    <t>Antrodia hyalina</t>
  </si>
  <si>
    <t>http://tun.fi/MX.313509</t>
  </si>
  <si>
    <t>kirvelikääpä</t>
  </si>
  <si>
    <t>Antrodia leucaena</t>
  </si>
  <si>
    <t>http://tun.fi/MX.313510</t>
  </si>
  <si>
    <t>sitkaskääpä</t>
  </si>
  <si>
    <t>Antrodia piceata</t>
  </si>
  <si>
    <t>http://tun.fi/MX.313508</t>
  </si>
  <si>
    <t>tanakkakääpä</t>
  </si>
  <si>
    <t>Antrodia tanakai</t>
  </si>
  <si>
    <t>http://tun.fi/MX.313513</t>
  </si>
  <si>
    <t>luhtanyhäkkä</t>
  </si>
  <si>
    <t>Hyphoderma deviatum</t>
  </si>
  <si>
    <t>http://tun.fi/MX.205996</t>
  </si>
  <si>
    <t>pantaorvakka</t>
  </si>
  <si>
    <t>Candelabrochaete septocystidia</t>
  </si>
  <si>
    <t>http://tun.fi/MX.206111</t>
  </si>
  <si>
    <t>kittikääpä</t>
  </si>
  <si>
    <t>Ceriporiopsis aneirina</t>
  </si>
  <si>
    <t>http://tun.fi/MX.205534</t>
  </si>
  <si>
    <t>punakelmukka</t>
  </si>
  <si>
    <t>Meruliopsis albostraminea</t>
  </si>
  <si>
    <t>http://tun.fi/MX.205503</t>
  </si>
  <si>
    <t>karitsankääpä</t>
  </si>
  <si>
    <t>Albatrellus citrinus</t>
  </si>
  <si>
    <t>http://tun.fi/MX.205393</t>
  </si>
  <si>
    <t>lapinrupikka</t>
  </si>
  <si>
    <t>Vararia racemosa</t>
  </si>
  <si>
    <t>http://tun.fi/MX.206161</t>
  </si>
  <si>
    <t>tammiorvakka</t>
  </si>
  <si>
    <t>Peniophora quercina</t>
  </si>
  <si>
    <t>http://tun.fi/MX.206135</t>
  </si>
  <si>
    <t>maito-orvakka</t>
  </si>
  <si>
    <t>Gloiothele lactescens</t>
  </si>
  <si>
    <t>http://tun.fi/MX.205952</t>
  </si>
  <si>
    <t>pikkutyllikkä</t>
  </si>
  <si>
    <t>Gloeodontia subasperispora</t>
  </si>
  <si>
    <t>http://tun.fi/MX.205481</t>
  </si>
  <si>
    <t>kuppiorvakka</t>
  </si>
  <si>
    <t>Acanthophysium fennicum</t>
  </si>
  <si>
    <t>http://tun.fi/MX.205400</t>
  </si>
  <si>
    <t>haarukkarousku</t>
  </si>
  <si>
    <t>Lactarius acerrimus</t>
  </si>
  <si>
    <t>http://tun.fi/MX.73430</t>
  </si>
  <si>
    <t>tunturipajunrousku</t>
  </si>
  <si>
    <t>Lactarius salicis-reticulatae</t>
  </si>
  <si>
    <t>http://tun.fi/MX.72474</t>
  </si>
  <si>
    <t>kyyryhapero</t>
  </si>
  <si>
    <t>Russula curtipes</t>
  </si>
  <si>
    <t>http://tun.fi/MX.236333</t>
  </si>
  <si>
    <t>lounahapero</t>
  </si>
  <si>
    <t>Russula pectinata</t>
  </si>
  <si>
    <t>http://tun.fi/MX.72101</t>
  </si>
  <si>
    <t>himmihapero</t>
  </si>
  <si>
    <t>Russula velutipes</t>
  </si>
  <si>
    <t>http://tun.fi/MX.71847</t>
  </si>
  <si>
    <t>viherhuovakka</t>
  </si>
  <si>
    <t>Amaurodon viridis</t>
  </si>
  <si>
    <t>http://tun.fi/MX.205405</t>
  </si>
  <si>
    <t>harmokahvikka</t>
  </si>
  <si>
    <t>Tomentella cinereoumbrina</t>
  </si>
  <si>
    <t>http://tun.fi/MX.236453</t>
  </si>
  <si>
    <t>vihermurukka</t>
  </si>
  <si>
    <t>Pseudotomentella humicola</t>
  </si>
  <si>
    <t>http://tun.fi/MX.205815</t>
  </si>
  <si>
    <t>piilo-orakas</t>
  </si>
  <si>
    <t>Phellodon secretus</t>
  </si>
  <si>
    <t>http://tun.fi/MX.205727</t>
  </si>
  <si>
    <t>hoikkaorakas</t>
  </si>
  <si>
    <t>Hydnellum gracilipes</t>
  </si>
  <si>
    <t>http://tun.fi/MX.205979</t>
  </si>
  <si>
    <t>sudenkääpä</t>
  </si>
  <si>
    <t>Boletopsis grisea</t>
  </si>
  <si>
    <t>http://tun.fi/MX.205482</t>
  </si>
  <si>
    <t>kupariorakas</t>
  </si>
  <si>
    <t>Sarcodon lundellii</t>
  </si>
  <si>
    <t>http://tun.fi/MX.205884</t>
  </si>
  <si>
    <t>oranssijalkaorakas</t>
  </si>
  <si>
    <t>Sarcodon martioflavus</t>
  </si>
  <si>
    <t>http://tun.fi/MX.205885</t>
  </si>
  <si>
    <t>kermaharsukka</t>
  </si>
  <si>
    <t>Trechispora candidissima</t>
  </si>
  <si>
    <t>http://tun.fi/MX.206261</t>
  </si>
  <si>
    <t>jyväshapru</t>
  </si>
  <si>
    <t>Tubulicrinopsis granulosa</t>
  </si>
  <si>
    <t>http://tun.fi/MX.4891495</t>
  </si>
  <si>
    <t>viiruhornakka</t>
  </si>
  <si>
    <t>Xenasma pulverulentum</t>
  </si>
  <si>
    <t>http://tun.fi/MX.236552</t>
  </si>
  <si>
    <t>isorustikka</t>
  </si>
  <si>
    <t>Aporpium macroporum</t>
  </si>
  <si>
    <t>http://tun.fi/MX.4884109</t>
  </si>
  <si>
    <t>lapinhyyrykkä</t>
  </si>
  <si>
    <t>Syzygospora lapponica</t>
  </si>
  <si>
    <t>http://tun.fi/MX.206210</t>
  </si>
  <si>
    <t>pahkakalvo</t>
  </si>
  <si>
    <t>Tetragoniomyces uliginosus</t>
  </si>
  <si>
    <t>http://tun.fi/MX.206214</t>
  </si>
  <si>
    <t>suohirvenjäkälänhytykkä</t>
  </si>
  <si>
    <t>Tremella cetrariellae</t>
  </si>
  <si>
    <t>http://tun.fi/MX.4978987</t>
  </si>
  <si>
    <t>torvenhytykkä</t>
  </si>
  <si>
    <t>Tremella cladoniae</t>
  </si>
  <si>
    <t>http://tun.fi/MX.66725</t>
  </si>
  <si>
    <t>pikihytykkä</t>
  </si>
  <si>
    <t>Tremella hypocenomycis</t>
  </si>
  <si>
    <t>http://tun.fi/MX.66726</t>
  </si>
  <si>
    <t>rusohytykkä</t>
  </si>
  <si>
    <t>Tremella ramalinae</t>
  </si>
  <si>
    <t>http://tun.fi/MX.66730</t>
  </si>
  <si>
    <t>purolehväsammal</t>
  </si>
  <si>
    <t>Mnium lycopodioides</t>
  </si>
  <si>
    <t>http://tun.fi/MX.43710</t>
  </si>
  <si>
    <t>nokkalehväsammal</t>
  </si>
  <si>
    <t>Plagiomnium rostratum</t>
  </si>
  <si>
    <t>http://tun.fi/MX.43882</t>
  </si>
  <si>
    <t>pahtavarstasammal</t>
  </si>
  <si>
    <t>Pohlia crudoides</t>
  </si>
  <si>
    <t>http://tun.fi/MX.43913</t>
  </si>
  <si>
    <t>rahkavarstasammal</t>
  </si>
  <si>
    <t>Pohlia sphagnicola</t>
  </si>
  <si>
    <t>http://tun.fi/MX.43925</t>
  </si>
  <si>
    <t>hentolehväsammal</t>
  </si>
  <si>
    <t>Rhizomnium gracile</t>
  </si>
  <si>
    <t>http://tun.fi/MX.43974</t>
  </si>
  <si>
    <t>sirohuurresammal</t>
  </si>
  <si>
    <t>Cratoneuron filicinum</t>
  </si>
  <si>
    <t>http://tun.fi/MX.43509</t>
  </si>
  <si>
    <t>lännenjalosammal</t>
  </si>
  <si>
    <t>Drepanocladus turgescens</t>
  </si>
  <si>
    <t>http://tun.fi/MX.200497</t>
  </si>
  <si>
    <t>siroritvasammal</t>
  </si>
  <si>
    <t>Pseudoamblystegium subtile</t>
  </si>
  <si>
    <t>http://tun.fi/MX.214625</t>
  </si>
  <si>
    <t>silkkisuikerosammal</t>
  </si>
  <si>
    <t>Brachythecium laetum</t>
  </si>
  <si>
    <t>http://tun.fi/MX.200446</t>
  </si>
  <si>
    <t>sulkanokkasammal</t>
  </si>
  <si>
    <t>Kindbergia praelonga</t>
  </si>
  <si>
    <t>http://tun.fi/MX.200489</t>
  </si>
  <si>
    <t>kiirunansuikerosammal</t>
  </si>
  <si>
    <t>Sciuro-hypnum tromsoeense</t>
  </si>
  <si>
    <t>http://tun.fi/MX.200479</t>
  </si>
  <si>
    <t>katvesammal</t>
  </si>
  <si>
    <t>Callicladium haldanianum</t>
  </si>
  <si>
    <t>http://tun.fi/MX.43479</t>
  </si>
  <si>
    <t>vuomapalmikkosammal</t>
  </si>
  <si>
    <t>Hypnum holmenii</t>
  </si>
  <si>
    <t>http://tun.fi/MX.43675</t>
  </si>
  <si>
    <t>viitasammal</t>
  </si>
  <si>
    <t>Leskea polycarpa</t>
  </si>
  <si>
    <t>http://tun.fi/MX.43696</t>
  </si>
  <si>
    <t>isoriippusammal</t>
  </si>
  <si>
    <t>Exsertotheca crispa</t>
  </si>
  <si>
    <t>http://tun.fi/MX.43720</t>
  </si>
  <si>
    <t>lännenriippusammal</t>
  </si>
  <si>
    <t>Neckera pumila</t>
  </si>
  <si>
    <t>http://tun.fi/MX.200481</t>
  </si>
  <si>
    <t>etelänlaakasammal</t>
  </si>
  <si>
    <t>Plagiothecium nemorale</t>
  </si>
  <si>
    <t>http://tun.fi/MX.43890</t>
  </si>
  <si>
    <t>raspikoukerosammal</t>
  </si>
  <si>
    <t>Lescuraea patens</t>
  </si>
  <si>
    <t>http://tun.fi/MX.200449</t>
  </si>
  <si>
    <t>rantakamppisammal</t>
  </si>
  <si>
    <t>Sanionia orthothecioides</t>
  </si>
  <si>
    <t>http://tun.fi/MX.43987</t>
  </si>
  <si>
    <t>uurretakkusammal</t>
  </si>
  <si>
    <t>Ulota drummondii</t>
  </si>
  <si>
    <t>http://tun.fi/MX.43857</t>
  </si>
  <si>
    <t>kalliotakkusammal</t>
  </si>
  <si>
    <t>Ulota hutchinsiae</t>
  </si>
  <si>
    <t>http://tun.fi/MX.43858</t>
  </si>
  <si>
    <t>tammitakkusammal</t>
  </si>
  <si>
    <t>Ulota crispa</t>
  </si>
  <si>
    <t>http://tun.fi/MX.43855</t>
  </si>
  <si>
    <t>pikku-uurresammal</t>
  </si>
  <si>
    <t>Zygodon stirtonii</t>
  </si>
  <si>
    <t>http://tun.fi/MX.200457</t>
  </si>
  <si>
    <t>sopulinsammal</t>
  </si>
  <si>
    <t>Aplodon wormskioldii</t>
  </si>
  <si>
    <t>http://tun.fi/MX.43798</t>
  </si>
  <si>
    <t>napakynsisammal</t>
  </si>
  <si>
    <t>Dicranum laevidens</t>
  </si>
  <si>
    <t>http://tun.fi/MX.43549</t>
  </si>
  <si>
    <t>uurrenukkasammal</t>
  </si>
  <si>
    <t>Dicranella grevilleana</t>
  </si>
  <si>
    <t>http://tun.fi/MX.43524</t>
  </si>
  <si>
    <t>kalkkikulosammal</t>
  </si>
  <si>
    <t>Ceratodon conicus</t>
  </si>
  <si>
    <t>http://tun.fi/MX.43495</t>
  </si>
  <si>
    <t>kalvassiipisammal</t>
  </si>
  <si>
    <t>Fissidens dubius</t>
  </si>
  <si>
    <t>http://tun.fi/MX.43605</t>
  </si>
  <si>
    <t>kääpiösiipisammal</t>
  </si>
  <si>
    <t>Fissidens exilis</t>
  </si>
  <si>
    <t>http://tun.fi/MX.43606</t>
  </si>
  <si>
    <t>hentosiipisammal</t>
  </si>
  <si>
    <t>Fissidens gracilifolius</t>
  </si>
  <si>
    <t>http://tun.fi/MX.43607</t>
  </si>
  <si>
    <t>lehtosiipisammal</t>
  </si>
  <si>
    <t>Fissidens taxifolius</t>
  </si>
  <si>
    <t>http://tun.fi/MX.43611</t>
  </si>
  <si>
    <t>aarnisammal</t>
  </si>
  <si>
    <t>Schistostega pennata</t>
  </si>
  <si>
    <t>http://tun.fi/MX.44016</t>
  </si>
  <si>
    <t>siropaasisammal</t>
  </si>
  <si>
    <t>Schistidium elegantulum</t>
  </si>
  <si>
    <t>http://tun.fi/MX.43996</t>
  </si>
  <si>
    <t>mustapaasisammal</t>
  </si>
  <si>
    <t>Schistidium trichodon</t>
  </si>
  <si>
    <t>http://tun.fi/MX.44013</t>
  </si>
  <si>
    <t>kalkkihitusammal</t>
  </si>
  <si>
    <t>Seligeria calcarea</t>
  </si>
  <si>
    <t>http://tun.fi/MX.44021</t>
  </si>
  <si>
    <t>karstahitusammal</t>
  </si>
  <si>
    <t>Seligeria pusilla</t>
  </si>
  <si>
    <t>http://tun.fi/MX.44025</t>
  </si>
  <si>
    <t>viherpahkurasammal</t>
  </si>
  <si>
    <t>Gymnostomum aeruginosum</t>
  </si>
  <si>
    <t>http://tun.fi/MX.43640</t>
  </si>
  <si>
    <t>puistotuppisammal</t>
  </si>
  <si>
    <t>Timmia megapolitana</t>
  </si>
  <si>
    <t>http://tun.fi/MX.44100</t>
  </si>
  <si>
    <t>taigakarhunsammal</t>
  </si>
  <si>
    <t>Polytrichum pallidisetum</t>
  </si>
  <si>
    <t>http://tun.fi/MX.43931</t>
  </si>
  <si>
    <t>vakoruutusammal</t>
  </si>
  <si>
    <t>Conocephalum salebrosum</t>
  </si>
  <si>
    <t>http://tun.fi/MX.200511</t>
  </si>
  <si>
    <t>etelänpaanusammal</t>
  </si>
  <si>
    <t>Calypogeia fissa</t>
  </si>
  <si>
    <t>http://tun.fi/MX.44262</t>
  </si>
  <si>
    <t>etelänpihtisammal</t>
  </si>
  <si>
    <t>Cephalozia lacinulata</t>
  </si>
  <si>
    <t>http://tun.fi/MX.44273</t>
  </si>
  <si>
    <t>vilurahtusammal</t>
  </si>
  <si>
    <t>Cephaloziella arctogena</t>
  </si>
  <si>
    <t>http://tun.fi/MX.214537</t>
  </si>
  <si>
    <t>törmärahtusammal</t>
  </si>
  <si>
    <t>Cephaloziella stellulifera</t>
  </si>
  <si>
    <t>http://tun.fi/MX.200470</t>
  </si>
  <si>
    <t>ryytisammal</t>
  </si>
  <si>
    <t>Geocalyx graveolens</t>
  </si>
  <si>
    <t>http://tun.fi/MX.44305</t>
  </si>
  <si>
    <t>vesisiiransammal</t>
  </si>
  <si>
    <t>Nardia compressa</t>
  </si>
  <si>
    <t>http://tun.fi/MX.200459</t>
  </si>
  <si>
    <t>etelänhopeasammal</t>
  </si>
  <si>
    <t>Gymnomitrion obtusum</t>
  </si>
  <si>
    <t>http://tun.fi/MX.44311</t>
  </si>
  <si>
    <t>kalliopussisammal</t>
  </si>
  <si>
    <t>Marsupella emarginata</t>
  </si>
  <si>
    <t>http://tun.fi/MX.214520</t>
  </si>
  <si>
    <t>kolohammassammal</t>
  </si>
  <si>
    <t>Mesoptychia collaris</t>
  </si>
  <si>
    <t>http://tun.fi/MX.44333</t>
  </si>
  <si>
    <t>isosahasammal</t>
  </si>
  <si>
    <t>Bazzania trilobata</t>
  </si>
  <si>
    <t>http://tun.fi/MX.44259</t>
  </si>
  <si>
    <t>lännenviiksisammal</t>
  </si>
  <si>
    <t>Kurzia trichoclados</t>
  </si>
  <si>
    <t>http://tun.fi/MX.4971414</t>
  </si>
  <si>
    <t>etelänkinnassammal</t>
  </si>
  <si>
    <t>Scapania compacta</t>
  </si>
  <si>
    <t>http://tun.fi/MX.44206</t>
  </si>
  <si>
    <t>loukkokinnassammal</t>
  </si>
  <si>
    <t>Scapania gymnostomophila</t>
  </si>
  <si>
    <t>http://tun.fi/MX.44210</t>
  </si>
  <si>
    <t>vuorikinnassammal</t>
  </si>
  <si>
    <t>Scapania irrigua subsp. rufescens</t>
  </si>
  <si>
    <t>http://tun.fi/MX.214529</t>
  </si>
  <si>
    <t>kaltiokinnassammal</t>
  </si>
  <si>
    <t>Scapania uliginosa</t>
  </si>
  <si>
    <t>http://tun.fi/MX.44225</t>
  </si>
  <si>
    <t>heleäkinnassamal</t>
  </si>
  <si>
    <t>Scapania glaucocephala</t>
  </si>
  <si>
    <t>http://tun.fi/MX.214542</t>
  </si>
  <si>
    <t>etelänkaulussammal</t>
  </si>
  <si>
    <t>Biantheridion undulifolium</t>
  </si>
  <si>
    <t>http://tun.fi/MX.44317</t>
  </si>
  <si>
    <t>tunturiraippasammal</t>
  </si>
  <si>
    <t>Orthocaulis cavifolius</t>
  </si>
  <si>
    <t>http://tun.fi/MX.44234</t>
  </si>
  <si>
    <t>kururaippasammal</t>
  </si>
  <si>
    <t>Schizophyllopsis sphenoloboides</t>
  </si>
  <si>
    <t>http://tun.fi/MX.44239</t>
  </si>
  <si>
    <t>ripsilovisammal</t>
  </si>
  <si>
    <t>Lophozia ciliata</t>
  </si>
  <si>
    <t>http://tun.fi/MX.44346</t>
  </si>
  <si>
    <t>metsälovisammal</t>
  </si>
  <si>
    <t>Lophozia guttulata</t>
  </si>
  <si>
    <t>http://tun.fi/MX.44354</t>
  </si>
  <si>
    <t>kalvaslovisammal</t>
  </si>
  <si>
    <t>Lophoziopsis pellucida</t>
  </si>
  <si>
    <t>http://tun.fi/MX.214540</t>
  </si>
  <si>
    <t>kallionäivesammal</t>
  </si>
  <si>
    <t>Mylia taylorii</t>
  </si>
  <si>
    <t>http://tun.fi/MX.44379</t>
  </si>
  <si>
    <t>rantaliuskasammal</t>
  </si>
  <si>
    <t>Riccardia latifrons subsp. arctica</t>
  </si>
  <si>
    <t>http://tun.fi/MX.214527</t>
  </si>
  <si>
    <t>isonauhasammal</t>
  </si>
  <si>
    <t>Aneura maxima</t>
  </si>
  <si>
    <t>http://tun.fi/MX.44240</t>
  </si>
  <si>
    <t>runkopunossammal</t>
  </si>
  <si>
    <t>Porella platyphylla</t>
  </si>
  <si>
    <t>http://tun.fi/MX.44177</t>
  </si>
  <si>
    <t>tulvakonnanlieko</t>
  </si>
  <si>
    <t>Lycopodiella inundata</t>
  </si>
  <si>
    <t>http://tun.fi/MX.37689</t>
  </si>
  <si>
    <t>euroopanmarjakuusi</t>
  </si>
  <si>
    <t>Taxus baccata</t>
  </si>
  <si>
    <t>http://tun.fi/MX.37831</t>
  </si>
  <si>
    <t>liejupahaputki</t>
  </si>
  <si>
    <t>Oenanthe aquatica</t>
  </si>
  <si>
    <t>http://tun.fi/MX.39207</t>
  </si>
  <si>
    <t>kielikämmekkä</t>
  </si>
  <si>
    <t>Dactylorhiza maculata subsp. fuchsii</t>
  </si>
  <si>
    <t>http://tun.fi/MX.40074</t>
  </si>
  <si>
    <t>baltiankämmekkä</t>
  </si>
  <si>
    <t>Dactylorhiza majalis subsp. baltica</t>
  </si>
  <si>
    <t>http://tun.fi/MX.41330</t>
  </si>
  <si>
    <t>luhtakämmekkä</t>
  </si>
  <si>
    <t>Dactylorhiza majalis subsp. sphagnicola</t>
  </si>
  <si>
    <t>http://tun.fi/MX.40067</t>
  </si>
  <si>
    <t>mesikämmekkä</t>
  </si>
  <si>
    <t>Herminium monorchis</t>
  </si>
  <si>
    <t>http://tun.fi/MX.40047</t>
  </si>
  <si>
    <t>tunturivalkokämmekkä</t>
  </si>
  <si>
    <t>Pseudorchis straminea</t>
  </si>
  <si>
    <t>http://tun.fi/MX.42405</t>
  </si>
  <si>
    <t>ahokissankäpälä</t>
  </si>
  <si>
    <t>Antennaria dioica</t>
  </si>
  <si>
    <t>http://tun.fi/MX.39761</t>
  </si>
  <si>
    <t>harjusikojuuri</t>
  </si>
  <si>
    <t>Scorzonera humilis</t>
  </si>
  <si>
    <t>http://tun.fi/MX.39926</t>
  </si>
  <si>
    <t>niittyluhtalitukka</t>
  </si>
  <si>
    <t>Cardamine pratensis subsp. pratensis</t>
  </si>
  <si>
    <t>http://tun.fi/MX.38404</t>
  </si>
  <si>
    <t>tunturihärkin keski-lapin serpentiinirodut</t>
  </si>
  <si>
    <t>http://tun.fi/MX.4999216</t>
  </si>
  <si>
    <t>lapinnädän serpentiinityypit</t>
  </si>
  <si>
    <t>http://tun.fi/MX.4999217</t>
  </si>
  <si>
    <t>itämerenlaukkaneilikka</t>
  </si>
  <si>
    <t>Armeria maritima subsp. intermedia</t>
  </si>
  <si>
    <t>http://tun.fi/MX.38295</t>
  </si>
  <si>
    <t>kangassarjatalvikki</t>
  </si>
  <si>
    <t>Chimaphila umbellata</t>
  </si>
  <si>
    <t>http://tun.fi/MX.38638</t>
  </si>
  <si>
    <t>purovesiminttu</t>
  </si>
  <si>
    <t>Mentha aquatica subsp. aquatica</t>
  </si>
  <si>
    <t>http://tun.fi/MX.39527</t>
  </si>
  <si>
    <t>harjuajuruoho</t>
  </si>
  <si>
    <t>Thymus serpyllum subsp. serpyllum</t>
  </si>
  <si>
    <t>http://tun.fi/MX.39513</t>
  </si>
  <si>
    <t>harjuhietaorvokki</t>
  </si>
  <si>
    <t>Viola rupestris subsp. rupestris</t>
  </si>
  <si>
    <t>http://tun.fi/MX.38316</t>
  </si>
  <si>
    <t>litteäkaisla</t>
  </si>
  <si>
    <t>Blysmus compressus</t>
  </si>
  <si>
    <t>http://tun.fi/MX.40255</t>
  </si>
  <si>
    <t>ristasara</t>
  </si>
  <si>
    <t>Carex demissa</t>
  </si>
  <si>
    <t>http://tun.fi/MX.40366</t>
  </si>
  <si>
    <t>hentosara</t>
  </si>
  <si>
    <t>Carex disperma</t>
  </si>
  <si>
    <t>http://tun.fi/MX.40333</t>
  </si>
  <si>
    <t>etelännokkasara</t>
  </si>
  <si>
    <t>Carex lepidocarpa subsp. lepidocarpa</t>
  </si>
  <si>
    <t>http://tun.fi/MX.40364</t>
  </si>
  <si>
    <t>mäkipiippo</t>
  </si>
  <si>
    <t>Luzula divulgata</t>
  </si>
  <si>
    <t>http://tun.fi/MX.42461</t>
  </si>
  <si>
    <t>tunturivehniö</t>
  </si>
  <si>
    <t>Elymus alaskanus</t>
  </si>
  <si>
    <t>http://tun.fi/MX.42374</t>
  </si>
  <si>
    <t>sinilupikka</t>
  </si>
  <si>
    <t>Sesleria uliginosa</t>
  </si>
  <si>
    <t>http://tun.fi/MX.40503</t>
  </si>
  <si>
    <t>kaljukoiranruusu</t>
  </si>
  <si>
    <t>Rosa canina</t>
  </si>
  <si>
    <t>http://tun.fi/MX.38817</t>
  </si>
  <si>
    <t>siperianlillukka</t>
  </si>
  <si>
    <t>Rubus humulifolius</t>
  </si>
  <si>
    <t>http://tun.fi/MX.38798</t>
  </si>
  <si>
    <t>kalliomaksaruoho</t>
  </si>
  <si>
    <t>Petrosedum rupestre</t>
  </si>
  <si>
    <t>http://tun.fi/MX.38749</t>
  </si>
  <si>
    <t>papelorikko</t>
  </si>
  <si>
    <t>Saxifraga granulata</t>
  </si>
  <si>
    <t>http://tun.fi/MX.38728</t>
  </si>
  <si>
    <t>kastanjansuomujäkälä</t>
  </si>
  <si>
    <t>Carbonicola myrmecina</t>
  </si>
  <si>
    <t>http://tun.fi/MX.65798</t>
  </si>
  <si>
    <t>Lajiesiintymä</t>
  </si>
  <si>
    <t>Förekomst av art</t>
  </si>
  <si>
    <t>Species occur</t>
  </si>
  <si>
    <t>Road improvement</t>
  </si>
  <si>
    <t>Filling ditch, cutting</t>
  </si>
  <si>
    <t>Filling ditch</t>
  </si>
  <si>
    <t>Clearing ditch, to be cut</t>
  </si>
  <si>
    <t>Clearing ditch</t>
  </si>
  <si>
    <t>Ditch filling, to be cut</t>
  </si>
  <si>
    <t>Ditch filling, to be cleared</t>
  </si>
  <si>
    <t>Ditch filling, clearing and cutting</t>
  </si>
  <si>
    <t>Kombinationsmätning</t>
  </si>
  <si>
    <t>Coarse sorted soil</t>
  </si>
  <si>
    <t>Fine moor soil</t>
  </si>
  <si>
    <t>Fine moraine</t>
  </si>
  <si>
    <t>Fine sorted soil</t>
  </si>
  <si>
    <t>Silty soil</t>
  </si>
  <si>
    <t>Rocky coarse sorted soil</t>
  </si>
  <si>
    <t>Rocky finely divided soil</t>
  </si>
  <si>
    <t>Woody peat</t>
  </si>
  <si>
    <t>Erosion-sensitive sedge peat (von Post grade over 5)</t>
  </si>
  <si>
    <t>Erosion-sensitive sphagnum peat (von Post grade over 5)</t>
  </si>
  <si>
    <t>Non-eroding sedge peat (von Post grade max. 5)</t>
  </si>
  <si>
    <t>Non-eroding sphagnum peat (von Post grade max. 5)</t>
  </si>
  <si>
    <t>Tallstock</t>
  </si>
  <si>
    <t>Pine sawlogs</t>
  </si>
  <si>
    <t>Pine pulpwood</t>
  </si>
  <si>
    <t>Pine energy wood</t>
  </si>
  <si>
    <t>Granstock</t>
  </si>
  <si>
    <t>Spruce sawlogs</t>
  </si>
  <si>
    <t>Spruce pulpwood</t>
  </si>
  <si>
    <t>Spruce energy wood</t>
  </si>
  <si>
    <t>Björkstock</t>
  </si>
  <si>
    <t>Birch sawlogs</t>
  </si>
  <si>
    <t>Birch pulpwood</t>
  </si>
  <si>
    <t>Birch energy wood</t>
  </si>
  <si>
    <t>Lövträdsstock</t>
  </si>
  <si>
    <t>Deciduous sawlogs</t>
  </si>
  <si>
    <t>Deciduous pulpwood</t>
  </si>
  <si>
    <t>Deciduous energy wood</t>
  </si>
  <si>
    <t>Private protection</t>
  </si>
  <si>
    <t>Other valuable habitat</t>
  </si>
  <si>
    <t>Forest Act important habitat</t>
  </si>
  <si>
    <t>Nature Conservation Act habitat</t>
  </si>
  <si>
    <t>Rare habitat (PEFC, crit. 10 c)</t>
  </si>
  <si>
    <t>Rare Habitat (FSC)</t>
  </si>
  <si>
    <t>Metsähaketus (Lohkolla, palstalla, kuviolla tapahtuva haketus)</t>
  </si>
  <si>
    <t>Break harrowing</t>
  </si>
  <si>
    <t>Edge border removal</t>
  </si>
  <si>
    <t>Removal of packed snow</t>
  </si>
  <si>
    <t>Graveling, maintenance</t>
  </si>
  <si>
    <t>Machine hourly work</t>
  </si>
  <si>
    <t>Road line opening</t>
  </si>
  <si>
    <t>Unpruned energy wood</t>
  </si>
  <si>
    <t>Driver</t>
  </si>
  <si>
    <t>Contractor</t>
  </si>
  <si>
    <t>Service Buyer</t>
  </si>
  <si>
    <t>External Service Provider</t>
  </si>
  <si>
    <t>Retention trees and landscape</t>
  </si>
  <si>
    <t>Päättymisilmoitus</t>
  </si>
  <si>
    <t>Avslutningsanmälan</t>
  </si>
  <si>
    <t>End notification</t>
  </si>
  <si>
    <t>Seedling</t>
  </si>
  <si>
    <t>Seedling, conifer</t>
  </si>
  <si>
    <t>Seedling, pine</t>
  </si>
  <si>
    <t>Seedling, pine, 1-y</t>
  </si>
  <si>
    <t>Seedling, pine, 2-y</t>
  </si>
  <si>
    <t>Seedling, pine, 3-y</t>
  </si>
  <si>
    <t>Seedling, spruce</t>
  </si>
  <si>
    <t>Seedling, spruce, 1-y</t>
  </si>
  <si>
    <t>Spruce seedling 1 y, mini clod</t>
  </si>
  <si>
    <t>Seedling, spruce, 2-y</t>
  </si>
  <si>
    <t>Seedling, spruce, 3-y</t>
  </si>
  <si>
    <t>Seedling, Larch</t>
  </si>
  <si>
    <t>Seedling, Larch, 1-y</t>
  </si>
  <si>
    <t>Larch seedling 1 y, mini clod</t>
  </si>
  <si>
    <t>Seedling, Larch, 2-y</t>
  </si>
  <si>
    <t>Seedling, Larch, 3-y</t>
  </si>
  <si>
    <t>Seedling, Larch, 4-y</t>
  </si>
  <si>
    <t>Larch seedling 4 y, small clod</t>
  </si>
  <si>
    <t>Larch seedling 4 y, medium clod</t>
  </si>
  <si>
    <t>Larch seedling 4 y, large clod</t>
  </si>
  <si>
    <t>Larch seedling 4 y, open-rooted</t>
  </si>
  <si>
    <t>Seedling, other coniferous</t>
  </si>
  <si>
    <t>Seedling, other coniferous, 1-y</t>
  </si>
  <si>
    <t>Other coniferous seedling, 1-y, mini clod</t>
  </si>
  <si>
    <t>Seedling, other coniferous, 2-y</t>
  </si>
  <si>
    <t>Seedling, other coniferous, 3-y</t>
  </si>
  <si>
    <t>Seedling, other coniferous, 4-y</t>
  </si>
  <si>
    <t>Other coniferous seedling, 4-y, small clod</t>
  </si>
  <si>
    <t>Other coniferous seedling, 4-y, medium clod</t>
  </si>
  <si>
    <t>Other coniferous seedling, 4-y, large clod</t>
  </si>
  <si>
    <t>Other coniferous seedling, 4-y, open-rooted</t>
  </si>
  <si>
    <t>Seedling, deciduous</t>
  </si>
  <si>
    <t>Seedling, Birch</t>
  </si>
  <si>
    <t>Seedling, Birch, 1-y</t>
  </si>
  <si>
    <t>Birch seedling 1 y, mini clod</t>
  </si>
  <si>
    <t>Seedling, Birch, 2-y</t>
  </si>
  <si>
    <t>Seedling, Birch, 3-y</t>
  </si>
  <si>
    <t>Seedling, Birch, 4-y</t>
  </si>
  <si>
    <t>Seedling, Alder</t>
  </si>
  <si>
    <t>Seedling, Alder, 1-y</t>
  </si>
  <si>
    <t>Alder seedling 1 y, mini clod</t>
  </si>
  <si>
    <t>Seedling, Alder, 2-y</t>
  </si>
  <si>
    <t>Seedling, Alder, 3-y</t>
  </si>
  <si>
    <t>Seedling, Alder, 4-y</t>
  </si>
  <si>
    <t>Seedling, other deciduous</t>
  </si>
  <si>
    <t>Seedling, other deciduous, 1-y</t>
  </si>
  <si>
    <t>Other deciduous seedling 1 y, mini clod</t>
  </si>
  <si>
    <t>Seedling, other deciduous, 2-y</t>
  </si>
  <si>
    <t>Seedling, other deciduous, 3-y</t>
  </si>
  <si>
    <t>Seedling, other deciduous, 4-y</t>
  </si>
  <si>
    <t>Seedling, Masur Birch</t>
  </si>
  <si>
    <t>Seedling, Masur Birch, 1-y</t>
  </si>
  <si>
    <t>Masur Birch 1-y mini clod</t>
  </si>
  <si>
    <t>Masur Birch 1-y small clod</t>
  </si>
  <si>
    <t>Masur Birch 1-y medium clod</t>
  </si>
  <si>
    <t>Masur Birch 1-y large clod</t>
  </si>
  <si>
    <t>Masur Birch 1-y open-rooted</t>
  </si>
  <si>
    <t>Seedling, Masur Birch, 2-y</t>
  </si>
  <si>
    <t>Masur Birch 2-y mini clod</t>
  </si>
  <si>
    <t>Masur Birch 2-y small clod</t>
  </si>
  <si>
    <t>Masur Birch 2-y medium clod</t>
  </si>
  <si>
    <t>Masur Birch 2-y large clod</t>
  </si>
  <si>
    <t>Masur Birch 2-y open-rooted</t>
  </si>
  <si>
    <t>Seedling, Masur Birch, 3-y</t>
  </si>
  <si>
    <t>Masur Birch 3-y mini clod</t>
  </si>
  <si>
    <t>Masur Birch 3-y small clod</t>
  </si>
  <si>
    <t>Masur Birch 3-y medium clod</t>
  </si>
  <si>
    <t>Masur Birch 3-y large clod</t>
  </si>
  <si>
    <t>Masur Birch 3-y open-rooted</t>
  </si>
  <si>
    <t>Seedling, Masur Birch, 4-y</t>
  </si>
  <si>
    <t>Masur Birch 4-y mini clod</t>
  </si>
  <si>
    <t>Masur Birch 4-y small clod</t>
  </si>
  <si>
    <t>Masur Birch 4-y medium clod</t>
  </si>
  <si>
    <t>Masur Birch 4-y large clod</t>
  </si>
  <si>
    <t>Masur Birch 4-y open-rooted</t>
  </si>
  <si>
    <t>Seedling, Aspen</t>
  </si>
  <si>
    <t>Seedling, Aspen, 1-y</t>
  </si>
  <si>
    <t>Aspen 1-y mini clod</t>
  </si>
  <si>
    <t>Aspen 1-y small clod</t>
  </si>
  <si>
    <t>Aspen 1-y medium clod</t>
  </si>
  <si>
    <t>Aspen 1-y large clod</t>
  </si>
  <si>
    <t>Aspen 1-y open-rooted</t>
  </si>
  <si>
    <t>Seedling, Aspen, 2-y</t>
  </si>
  <si>
    <t>Aspen 2-y mini clod</t>
  </si>
  <si>
    <t>Aspen 2-y small clod</t>
  </si>
  <si>
    <t>Aspen 2-y medium clod</t>
  </si>
  <si>
    <t>Aspen 2-y large clod</t>
  </si>
  <si>
    <t>Aspen 2-y open-rooted</t>
  </si>
  <si>
    <t>Seedling, Aspen, 3-y</t>
  </si>
  <si>
    <t>Aspen 3-y mini clod</t>
  </si>
  <si>
    <t>Aspen 3-y small clod</t>
  </si>
  <si>
    <t>Aspen 3-y medium clod</t>
  </si>
  <si>
    <t>Aspen 3-y large clod</t>
  </si>
  <si>
    <t>Aspen 3-y open-rooted</t>
  </si>
  <si>
    <t>Seedling, Aspen, 4-y</t>
  </si>
  <si>
    <t>Aspen 4-y mini clod</t>
  </si>
  <si>
    <t>Aspen 4-y small clod</t>
  </si>
  <si>
    <t>Aspen 4-y medium clod</t>
  </si>
  <si>
    <t>Aspen 4-y large clod</t>
  </si>
  <si>
    <t>Aspen 4-y open-rooted</t>
  </si>
  <si>
    <t>Seed</t>
  </si>
  <si>
    <t>Seed, coniferous</t>
  </si>
  <si>
    <t>Seed, pine</t>
  </si>
  <si>
    <t>Seed, pine, cultivated1</t>
  </si>
  <si>
    <t>Seed, pine, cultivated2</t>
  </si>
  <si>
    <t>Seed, pine, stand collection</t>
  </si>
  <si>
    <t>Seed, spruce</t>
  </si>
  <si>
    <t>Seed, spruce, cultivated</t>
  </si>
  <si>
    <t>Seed, spruce, stand collection</t>
  </si>
  <si>
    <t>Seed, larch</t>
  </si>
  <si>
    <t>Seed, larch, cultivated</t>
  </si>
  <si>
    <t>Seed, larch, stand collection</t>
  </si>
  <si>
    <t>Seed, other coniferous</t>
  </si>
  <si>
    <t>Seed, other coniferous, cultivated</t>
  </si>
  <si>
    <t>Seed, other coniferous, stand collection</t>
  </si>
  <si>
    <t>Seed, deciduous</t>
  </si>
  <si>
    <t>Seed, birch</t>
  </si>
  <si>
    <t>Seed, birch, cultivated</t>
  </si>
  <si>
    <t>Seed, birch, stand collection</t>
  </si>
  <si>
    <t>Seed, alder</t>
  </si>
  <si>
    <t>Seed, alder, cultivated</t>
  </si>
  <si>
    <t>Seed, alder, stand collection</t>
  </si>
  <si>
    <t>Seed, other deciduous</t>
  </si>
  <si>
    <t>Seed, other deciduous, cultivated</t>
  </si>
  <si>
    <t>Seed, other deciduous, stand collection</t>
  </si>
  <si>
    <t>Annan gödsel</t>
  </si>
  <si>
    <t>Other fertiliser</t>
  </si>
  <si>
    <t>Road construction and drainage equipment</t>
  </si>
  <si>
    <t>Soils</t>
  </si>
  <si>
    <t>Drums and tubes</t>
  </si>
  <si>
    <t>Filtration materials</t>
  </si>
  <si>
    <t>Plant protection products</t>
  </si>
  <si>
    <t>Phlebiopsis gigantea</t>
  </si>
  <si>
    <t>Occupational Safety and Health Supplies</t>
  </si>
  <si>
    <t>Occupational health and safety equipment unspecified</t>
  </si>
  <si>
    <t>Fuels and lubricants</t>
  </si>
  <si>
    <t>Fuels and lubricants unspecified</t>
  </si>
  <si>
    <t>Covers</t>
  </si>
  <si>
    <t>Cover paper 4m</t>
  </si>
  <si>
    <t>Cover paper 6m</t>
  </si>
  <si>
    <t>Tilastoitavan työlajin koodi</t>
  </si>
  <si>
    <t>Andorra (Aluekoodi: ISO 3166-2:AD)</t>
  </si>
  <si>
    <t>Arabiemiirikunnat (Aluekoodi: ISO 3166-2:AE)</t>
  </si>
  <si>
    <t>Afganistan (Aluekoodi: ISO 3166-2:AF)</t>
  </si>
  <si>
    <t>Antigua ja Barbuda (Aluekoodi: ISO 3166-2:AG)</t>
  </si>
  <si>
    <t>Anguilla (Aluekoodi: ISO 3166-2:AI)</t>
  </si>
  <si>
    <t>Albania (Aluekoodi: ISO 3166-2:AL)</t>
  </si>
  <si>
    <t>Armenia (Aluekoodi: ISO 3166-2:AM)</t>
  </si>
  <si>
    <t>Alankomaiden Antillit (Aluekoodi: ISO 3166-2:AN)</t>
  </si>
  <si>
    <t>Angola (Aluekoodi: ISO 3166-2:AO)</t>
  </si>
  <si>
    <t>Antarktis (Aluekoodi: ISO 3166-2:AQ)</t>
  </si>
  <si>
    <t>Argentiina (Aluekoodi: ISO 3166-2:AR)</t>
  </si>
  <si>
    <t>Amerikan Samoa (Aluekoodi: ISO 3166-2:AS)</t>
  </si>
  <si>
    <t>Itävalta (Aluekoodi: ISO 3166-2:AT)</t>
  </si>
  <si>
    <t>Australia (Aluekoodi: ISO 3166-2:AU)</t>
  </si>
  <si>
    <t>Aruba (Aluekoodi: ISO 3166-2:AW)</t>
  </si>
  <si>
    <t>Ahvenanmaa (Aluekoodi: ISO 3166-2:AX)</t>
  </si>
  <si>
    <t>Azerbaidžan (Aluekoodi: ISO 3166-2:AZ)</t>
  </si>
  <si>
    <t>Bosnia ja Hertsegovina (Aluekoodi: ISO 3166-2:BA)</t>
  </si>
  <si>
    <t>Barbados (Aluekoodi: ISO 3166-2:BB)</t>
  </si>
  <si>
    <t>Bangladesh (Aluekoodi: ISO 3166-2:BD)</t>
  </si>
  <si>
    <t>Belgia (Aluekoodi: ISO 3166-2:BE)</t>
  </si>
  <si>
    <t>Burkina Faso (Aluekoodi: ISO 3166-2:BF)</t>
  </si>
  <si>
    <t>Bulgaria (Aluekoodi: ISO 3166-2:BG)</t>
  </si>
  <si>
    <t>Bahrain (Aluekoodi: ISO 3166-2:BH)</t>
  </si>
  <si>
    <t>Burundi (Aluekoodi: ISO 3166-2:BD)</t>
  </si>
  <si>
    <t>Benin (Aluekoodi: ISO 3166-2:BJ)</t>
  </si>
  <si>
    <t>Bermuda (Aluekoodi: ISO 3166-2:BM)</t>
  </si>
  <si>
    <t>Brunei (Aluekoodi: ISO 3166-2:BN)</t>
  </si>
  <si>
    <t>Bolivia (Aluekoodi: ISO 3166-2:BO)</t>
  </si>
  <si>
    <t>Brasilia (Aluekoodi: ISO 3166-2:BR)</t>
  </si>
  <si>
    <t>Bahama (Aluekoodi: ISO 3166-2:BS)</t>
  </si>
  <si>
    <t>Bhutan (Aluekoodi: ISO 3166-2:BT)</t>
  </si>
  <si>
    <t>Bouvet’nsaari (Aluekoodi: ISO 3166-2:BV)</t>
  </si>
  <si>
    <t>Botswana (Aluekoodi: ISO 3166-2:BW)</t>
  </si>
  <si>
    <t>Valko-Venäjä (Aluekoodi: ISO 3166-2:BY)</t>
  </si>
  <si>
    <t>Belize (Aluekoodi: ISO 3166-2:BL)</t>
  </si>
  <si>
    <t>Kanada (Aluekoodi: ISO 3166-2:CA)</t>
  </si>
  <si>
    <t>Kookossaaret (Aluekoodi: ISO 3166-2:CC)</t>
  </si>
  <si>
    <t>Kongon demokraattinen tasavalta (Aluekoodi: ISO 3166-2:CD)</t>
  </si>
  <si>
    <t>Keski-Afrikan tasavalta (Aluekoodi: ISO 3166-2:CF)</t>
  </si>
  <si>
    <t>Kongon tasavalta (Aluekoodi: ISO 3166-2:CG)</t>
  </si>
  <si>
    <t>Sveitsi (Aluekoodi: ISO 3166-2:CH)</t>
  </si>
  <si>
    <t>Norsunluurannikko (Aluekoodi: ISO 3166-2:CI)</t>
  </si>
  <si>
    <t>Cookinsaaret (Aluekoodi: ISO 3166-2:CK)</t>
  </si>
  <si>
    <t>Chile (Aluekoodi: ISO 3166-2:CL)</t>
  </si>
  <si>
    <t>Kamerun (Aluekoodi: ISO 3166-2:CM)</t>
  </si>
  <si>
    <t>Kiina (Aluekoodi: ISO 3166-2:CN)</t>
  </si>
  <si>
    <t>Kolumbia (Aluekoodi: ISO 3166-2:CO)</t>
  </si>
  <si>
    <t>Costa Rica (Aluekoodi: ISO 3166-2:CR)</t>
  </si>
  <si>
    <t>Kuuba (Aluekoodi: ISO 3166-2:CU)</t>
  </si>
  <si>
    <t>Kap Verde (Aluekoodi: ISO 3166-2:CV)</t>
  </si>
  <si>
    <t>Joulusaari (Aluekoodi: ISO 3166-2:CX)</t>
  </si>
  <si>
    <t>Kypros (Aluekoodi: ISO 3166-2:CY)</t>
  </si>
  <si>
    <t>Tšekki (Aluekoodi: ISO 3166-2:CZ)</t>
  </si>
  <si>
    <t>Saksa (Aluekoodi: ISO 3166-2:DE)</t>
  </si>
  <si>
    <t>Djibouti (Aluekoodi: ISO 3166-2:DJ)</t>
  </si>
  <si>
    <t>Tanska (Aluekoodi: ISO 3166-2:DK)</t>
  </si>
  <si>
    <t>Dominica (Aluekoodi: ISO 3166-2:DM)</t>
  </si>
  <si>
    <t>Dominikaaninen tasavalta (Aluekoodi: ISO 3166-2:DO)</t>
  </si>
  <si>
    <t>Algeria (Aluekoodi: ISO 3166-2:DZ)</t>
  </si>
  <si>
    <t>Ecuador (Aluekoodi: ISO 3166-2:EC)</t>
  </si>
  <si>
    <t>Viro (Aluekoodi: ISO 3166-2:EE)</t>
  </si>
  <si>
    <t>Egypti (Aluekoodi: ISO 3166-2:EG)</t>
  </si>
  <si>
    <t>Länsi-Sahara (Aluekoodi: ISO 3166-2:EH)</t>
  </si>
  <si>
    <t>Eritrea (Aluekoodi: ISO 3166-2:ER)</t>
  </si>
  <si>
    <t>Espanja (Aluekoodi: ISO 3166-2:ES)</t>
  </si>
  <si>
    <t>Etiopia (Aluekoodi: ISO 3166-2:ET)</t>
  </si>
  <si>
    <t>Suomi (Aluekoodi: ISO 3166-2:FI)</t>
  </si>
  <si>
    <t>Fidži (Aluekoodi: ISO 3166-2:FJ)</t>
  </si>
  <si>
    <t>Falklandinsaaret (Aluekoodi: ISO 3166-2:FK)</t>
  </si>
  <si>
    <t>Mikronesian liittovaltio (Aluekoodi: ISO 3166-2:FM)</t>
  </si>
  <si>
    <t>Färsaaret (Aluekoodi: ISO 3166-2:FO)</t>
  </si>
  <si>
    <t>Ranska (Aluekoodi: ISO 3166-2:FR)</t>
  </si>
  <si>
    <t>Gabon (Aluekoodi: ISO 3166-2:GA)</t>
  </si>
  <si>
    <t>Yhdistynyt kuningaskunta (Aluekoodi: ISO 3166-2:GB)</t>
  </si>
  <si>
    <t>Grenada (Aluekoodi: ISO 3166-2:GD)</t>
  </si>
  <si>
    <t>Georgia (Aluekoodi: ISO 3166-2:GE)</t>
  </si>
  <si>
    <t>Ranskan Guayana (Aluekoodi: ISO 3166-2:GF)</t>
  </si>
  <si>
    <t>Guernsey (Aluekoodi: ISO 3166-2:GG)</t>
  </si>
  <si>
    <t>Ghana (Aluekoodi: ISO 3166-2:GH)</t>
  </si>
  <si>
    <t>Gibraltar (Aluekoodi: ISO 3166-2:GI)</t>
  </si>
  <si>
    <t>Grönlanti (Aluekoodi: ISO 3166-2:GL)</t>
  </si>
  <si>
    <t>Gambia (Aluekoodi: ISO 3166-2:GM)</t>
  </si>
  <si>
    <t>Guinea (Aluekoodi: ISO 3166-2:GN)</t>
  </si>
  <si>
    <t>Guadeloupe (Aluekoodi: ISO 3166-2:GP)</t>
  </si>
  <si>
    <t>Päiväntasaajan Guinea (Aluekoodi: ISO 3166-2:GQ)</t>
  </si>
  <si>
    <t>Kreikka (Aluekoodi: ISO 3166-2:GR)</t>
  </si>
  <si>
    <t>Etelä-Georgia ja Eteläiset Sandwichsaaret (Aluekoodi: ISO 3166-2:GS)</t>
  </si>
  <si>
    <t>Guatemala (Aluekoodi: ISO 3166-2:GT)</t>
  </si>
  <si>
    <t>Guam (Aluekoodi: ISO 3166-2:GU)</t>
  </si>
  <si>
    <t>Guinea-Bissau (Aluekoodi: ISO 3166-2:GW)</t>
  </si>
  <si>
    <t>Guyana (Aluekoodi: ISO 3166-2:GY)</t>
  </si>
  <si>
    <t>Hongkong (Aluekoodi: ISO 3166-2:HK)</t>
  </si>
  <si>
    <t>Heard ja McDonaldinsaaret (Aluekoodi: ISO 3166-2:HM)</t>
  </si>
  <si>
    <t>Honduras (Aluekoodi: ISO 3166-2:HN)</t>
  </si>
  <si>
    <t>Kroatia (Aluekoodi: ISO 3166-2:HR)</t>
  </si>
  <si>
    <t>Haiti (Aluekoodi: ISO 3166-2:HT)</t>
  </si>
  <si>
    <t>Unkari (Aluekoodi: ISO 3166-2:HU)</t>
  </si>
  <si>
    <t>Indonesia (Aluekoodi: ISO 3166-2:ID)</t>
  </si>
  <si>
    <t>Irlanti (Aluekoodi: ISO 3166-2:IE)</t>
  </si>
  <si>
    <t>Israel (Aluekoodi: ISO 3166-2:IL)</t>
  </si>
  <si>
    <t>Mansaari (Aluekoodi: ISO 3166-2:IM)</t>
  </si>
  <si>
    <t>Intia (Aluekoodi: ISO 3166-2:IN)</t>
  </si>
  <si>
    <t>Brittiläinen Intian valtameren alue (Aluekoodi: ISO 3166-2:IO)</t>
  </si>
  <si>
    <t>Irak (Aluekoodi: ISO 3166-2:IQ)</t>
  </si>
  <si>
    <t>Iran (Aluekoodi: ISO 3166-2:IR)</t>
  </si>
  <si>
    <t>Islanti (Aluekoodi: ISO 3166-2:IS)</t>
  </si>
  <si>
    <t>Italia (Aluekoodi: ISO 3166-2:IT)</t>
  </si>
  <si>
    <t>Jersey (Aluekoodi: ISO 3166-2:JE)</t>
  </si>
  <si>
    <t>Jamaika (Aluekoodi: ISO 3166-2:JM)</t>
  </si>
  <si>
    <t>Jordania (Aluekoodi: ISO 3166-2:JO)</t>
  </si>
  <si>
    <t>Japani (Aluekoodi: ISO 3166-2:JP)</t>
  </si>
  <si>
    <t>Kenia (Aluekoodi: ISO 3166-2:KE)</t>
  </si>
  <si>
    <t>Kirgisia (Aluekoodi: ISO 3166-2:KG)</t>
  </si>
  <si>
    <t>Kambodža (Aluekoodi: ISO 3166-2:KH)</t>
  </si>
  <si>
    <t>Kiribati (Aluekoodi: ISO 3166-2:KI)</t>
  </si>
  <si>
    <t>Komorit (Aluekoodi: ISO 3166-2:KM)</t>
  </si>
  <si>
    <t>Saint Kitts ja Nevis (Aluekoodi: ISO 3166-2:KN)</t>
  </si>
  <si>
    <t>Korean demokraattinen kansantasavalta (Aluekoodi: ISO 3166-2:KP)</t>
  </si>
  <si>
    <t>Korean tasavalta (Aluekoodi: ISO 3166-2:KR)</t>
  </si>
  <si>
    <t>Kuwait (Aluekoodi: ISO 3166-2:KW)</t>
  </si>
  <si>
    <t>Caymansaaret (Aluekoodi: ISO 3166-2:KY)</t>
  </si>
  <si>
    <t>Kazakstan (Aluekoodi: ISO 3166-2:KZ)</t>
  </si>
  <si>
    <t>Laos (Aluekoodi: ISO 3166-2:LA)</t>
  </si>
  <si>
    <t>Libanon (Aluekoodi: ISO 3166-2:LB)</t>
  </si>
  <si>
    <t>Saint Lucia (Aluekoodi: ISO 3166-2:LC)</t>
  </si>
  <si>
    <t>Liechtenstein (Aluekoodi: ISO 3166-2:LI)</t>
  </si>
  <si>
    <t>Sri Lanka (Aluekoodi: ISO 3166-2:LK)</t>
  </si>
  <si>
    <t>Liberia (Aluekoodi: ISO 3166-2:LR)</t>
  </si>
  <si>
    <t>Lesotho (Aluekoodi: ISO 3166-2:LS)</t>
  </si>
  <si>
    <t>Liettua (Aluekoodi: ISO 3166-2:LT)</t>
  </si>
  <si>
    <t>Luxemburg (Aluekoodi: ISO 3166-2:LU)</t>
  </si>
  <si>
    <t>Latvia (Aluekoodi: ISO 3166-2:LV)</t>
  </si>
  <si>
    <t>Libya (Aluekoodi: ISO 3166-2:LY)</t>
  </si>
  <si>
    <t>Marokko (Aluekoodi: ISO 3166-2:MA)</t>
  </si>
  <si>
    <t>Monaco (Aluekoodi: ISO 3166-2:MC)</t>
  </si>
  <si>
    <t>Moldova (Aluekoodi: ISO 3166-2:MD)</t>
  </si>
  <si>
    <t>Montenegro (Aluekoodi: ISO 3166-2:ME)</t>
  </si>
  <si>
    <t>Madagaskar (Aluekoodi: ISO 3166-2:MG)</t>
  </si>
  <si>
    <t>Marshallinsaaret (Aluekoodi: ISO 3166-2:MH)</t>
  </si>
  <si>
    <t>Makedonia (Aluekoodi: ISO 3166-2:MK)</t>
  </si>
  <si>
    <t>Mali (Aluekoodi: ISO 3166-2:ML)</t>
  </si>
  <si>
    <t>Myanmar (Aluekoodi: ISO 3166-2:MM)</t>
  </si>
  <si>
    <t>Mongolia (Aluekoodi: ISO 3166-2:MN)</t>
  </si>
  <si>
    <t>Macao (Aluekoodi: ISO 3166-2:MO)</t>
  </si>
  <si>
    <t>Pohjois-Mariaanit (Aluekoodi: ISO 3166-2:MP)</t>
  </si>
  <si>
    <t>Martinique (Aluekoodi: ISO 3166-2:MQ)</t>
  </si>
  <si>
    <t>Mauritania (Aluekoodi: ISO 3166-2:MR)</t>
  </si>
  <si>
    <t>Montserrat (Aluekoodi: ISO 3166-2:MS)</t>
  </si>
  <si>
    <t>Malta (Aluekoodi: ISO 3166-2:MT)</t>
  </si>
  <si>
    <t>Mauritius (Aluekoodi: ISO 3166-2:MU)</t>
  </si>
  <si>
    <t>Malediivit (Aluekoodi: ISO 3166-2:MV)</t>
  </si>
  <si>
    <t>Malawi (Aluekoodi: ISO 3166-2:MW)</t>
  </si>
  <si>
    <t>Meksiko (Aluekoodi: ISO 3166-2:MX)</t>
  </si>
  <si>
    <t>Malesia (Aluekoodi: ISO 3166-2:MY)</t>
  </si>
  <si>
    <t>Mosambik (Aluekoodi: ISO 3166-2:MZ)</t>
  </si>
  <si>
    <t>Namibia (Aluekoodi: ISO 3166-2:NA)</t>
  </si>
  <si>
    <t>Uusi-Kaledonia (Aluekoodi: ISO 3166-2:NC)</t>
  </si>
  <si>
    <t>Niger (Aluekoodi: ISO 3166-2:NE)</t>
  </si>
  <si>
    <t>Norfolkinsaari (Aluekoodi: ISO 3166-2:NF)</t>
  </si>
  <si>
    <t>Nigeria (Aluekoodi: ISO 3166-2:NG)</t>
  </si>
  <si>
    <t>Nicaragua (Aluekoodi: ISO 3166-2:NI)</t>
  </si>
  <si>
    <t>Alankomaat (Aluekoodi: ISO 3166-2:NL)</t>
  </si>
  <si>
    <t>Norja (Aluekoodi: ISO 3166-2:NO)</t>
  </si>
  <si>
    <t>Nepal (Aluekoodi: ISO 3166-2:NP)</t>
  </si>
  <si>
    <t>Nauru (Aluekoodi: ISO 3166-2:NR)</t>
  </si>
  <si>
    <t>Niue (Aluekoodi: ISO 3166-2:NU)</t>
  </si>
  <si>
    <t>Uusi-Seelanti (Aluekoodi: ISO 3166-2:NZ)</t>
  </si>
  <si>
    <t>Oman (Aluekoodi: ISO 3166-2:OM)</t>
  </si>
  <si>
    <t>Panama (Aluekoodi: ISO 3166-2:PA)</t>
  </si>
  <si>
    <t>Peru (Aluekoodi: ISO 3166-2:PE)</t>
  </si>
  <si>
    <t>Ranskan Polynesia (Aluekoodi: ISO 3166-2:PF)</t>
  </si>
  <si>
    <t>Papua-Uusi-Guinea (Aluekoodi: ISO 3166-2:PG)</t>
  </si>
  <si>
    <t>Filippiinit (Aluekoodi: ISO 3166-2:PH)</t>
  </si>
  <si>
    <t>Pakistan (Aluekoodi: ISO 3166-2:PK)</t>
  </si>
  <si>
    <t>Puola (Aluekoodi: ISO 3166-2:PL)</t>
  </si>
  <si>
    <t>Saint-Pierre ja Miquelon (Aluekoodi: ISO 3166-2:PM)</t>
  </si>
  <si>
    <t>Pitcairn (Aluekoodi: ISO 3166-2:PN)</t>
  </si>
  <si>
    <t>Puerto Rico (Aluekoodi: ISO 3166-2:PR)</t>
  </si>
  <si>
    <t>Palestiina (Aluekoodi: ISO 3166-2:PS)</t>
  </si>
  <si>
    <t>Portugali (Aluekoodi: ISO 3166-2:PT)</t>
  </si>
  <si>
    <t>Palau (Aluekoodi: ISO 3166-2:PW)</t>
  </si>
  <si>
    <t>Paraguay (Aluekoodi: ISO 3166-2:PY)</t>
  </si>
  <si>
    <t>Qatar (Aluekoodi: ISO 3166-2:QA)</t>
  </si>
  <si>
    <t>Réunion (Aluekoodi: ISO 3166-2:RE)</t>
  </si>
  <si>
    <t>Romania (Aluekoodi: ISO 3166-2:RO)</t>
  </si>
  <si>
    <t>Serbia (Aluekoodi: ISO 3166-2:RS)</t>
  </si>
  <si>
    <t>Venäjä (Aluekoodi: ISO 3166-2:RU)</t>
  </si>
  <si>
    <t>Ruanda (Aluekoodi: ISO 3166-2:RW)</t>
  </si>
  <si>
    <t>Saudi-Arabia (Aluekoodi: ISO 3166-2:SA)</t>
  </si>
  <si>
    <t>Salomonsaaret (Aluekoodi: ISO 3166-2:SB)</t>
  </si>
  <si>
    <t>Seychellit (Aluekoodi: ISO 3166-2:SC)</t>
  </si>
  <si>
    <t>Sudan (Aluekoodi: ISO 3166-2:SD)</t>
  </si>
  <si>
    <t>Ruotsi (Aluekoodi: ISO 3166-2:SE)</t>
  </si>
  <si>
    <t>Singapore (Aluekoodi: ISO 3166-2:SG)</t>
  </si>
  <si>
    <t>Saint Helena (Aluekoodi: ISO 3166-2:SH)</t>
  </si>
  <si>
    <t>Slovenia (Aluekoodi: ISO 3166-2:SI)</t>
  </si>
  <si>
    <t>Svalbard ja Jan Mayen (Aluekoodi: ISO 3166-2:SJ)</t>
  </si>
  <si>
    <t>Slovakia (Aluekoodi: ISO 3166-2:SK)</t>
  </si>
  <si>
    <t>Sierra Leone (Aluekoodi: ISO 3166-2:SL)</t>
  </si>
  <si>
    <t>San Marino (Aluekoodi: ISO 3166-2:SM)</t>
  </si>
  <si>
    <t>Senegal (Aluekoodi: ISO 3166-2:SN)</t>
  </si>
  <si>
    <t>Somalia (Aluekoodi: ISO 3166-2:SO)</t>
  </si>
  <si>
    <t>Suriname (Aluekoodi: ISO 3166-2:SR)</t>
  </si>
  <si>
    <t>São Tomé ja Príncipe (Aluekoodi: ISO 3166-2:ST)</t>
  </si>
  <si>
    <t>El Salvador (Aluekoodi: ISO 3166-2:SV)</t>
  </si>
  <si>
    <t>Syyria (Aluekoodi: ISO 3166-2:SY)</t>
  </si>
  <si>
    <t>Swazimaa (Aluekoodi: ISO 3166-2:SZ)</t>
  </si>
  <si>
    <t>Turks- ja Caicossaaret (Aluekoodi: ISO 3166-2:TC)</t>
  </si>
  <si>
    <t>Tšad (Aluekoodi: ISO 3166-2:TD)</t>
  </si>
  <si>
    <t>Ranskan eteläiset alueet (Aluekoodi: ISO 3166-2:TF)</t>
  </si>
  <si>
    <t>Togo (Aluekoodi: ISO 3166-2:TG)</t>
  </si>
  <si>
    <t>Thaimaa (Aluekoodi: ISO 3166-2:TH)</t>
  </si>
  <si>
    <t>Tadžikistan (Aluekoodi: ISO 3166-2:TJ)</t>
  </si>
  <si>
    <t>Tokelau (Aluekoodi: ISO 3166-2:TK)</t>
  </si>
  <si>
    <t>Itä-Timor (Aluekoodi: ISO 3166-2:TL)</t>
  </si>
  <si>
    <t>Turkmenistan (Aluekoodi: ISO 3166-2:TM)</t>
  </si>
  <si>
    <t>Tunisia (Aluekoodi: ISO 3166-2:TN)</t>
  </si>
  <si>
    <t>Tonga (Aluekoodi: ISO 3166-2:TO)</t>
  </si>
  <si>
    <t>Turkki (Aluekoodi: ISO 3166-2:TR)</t>
  </si>
  <si>
    <t>Trinidad ja Tobago (Aluekoodi: ISO 3166-2:TT)</t>
  </si>
  <si>
    <t>Tuvalu (Aluekoodi: ISO 3166-2:TV)</t>
  </si>
  <si>
    <t>Taiwan (Aluekoodi: ISO 3166-2:TW)</t>
  </si>
  <si>
    <t>Tansania (Aluekoodi: ISO 3166-2:TZ)</t>
  </si>
  <si>
    <t>Ukraina (Aluekoodi: ISO 3166-2:UA)</t>
  </si>
  <si>
    <t>Uganda (Aluekoodi: ISO 3166-2:UG)</t>
  </si>
  <si>
    <t>Yhdysvaltain pienet erillissaaret (Aluekoodi: ISO 3166-2:UM)</t>
  </si>
  <si>
    <t>Yhdysvallat (Aluekoodi: ISO 3166-2:US)</t>
  </si>
  <si>
    <t>Uruguay (Aluekoodi: ISO 3166-2:UY)</t>
  </si>
  <si>
    <t>Uzbekistan (Aluekoodi: ISO 3166-2:UZ)</t>
  </si>
  <si>
    <t>Saint Vincent ja Grenadiinit (Aluekoodi: ISO 3166-2:VC)</t>
  </si>
  <si>
    <t>Venezuela (Aluekoodi: ISO 3166-2:VE)</t>
  </si>
  <si>
    <t>Wallis ja Futunasaaret (Aluekoodi: ISO 3166-2:WF)</t>
  </si>
  <si>
    <t>Brittiläiset Neitsytsaaret (Aluekoodi: ISO 3166-2:VG)</t>
  </si>
  <si>
    <t>Yhdysvaltain Neitsytsaaret (Aluekoodi: ISO 3166-2:VI)</t>
  </si>
  <si>
    <t>Vietnam (Aluekoodi: ISO 3166-2:VN)</t>
  </si>
  <si>
    <t>Samoa (Aluekoodi: ISO 3166-2:WS)</t>
  </si>
  <si>
    <t>Vanuatu (Aluekoodi: ISO 3166-2:VU)</t>
  </si>
  <si>
    <t>Jemen (Aluekoodi: ISO 3166-2:YE)</t>
  </si>
  <si>
    <t>Mayotte (Aluekoodi: ISO 3166-2:YT)</t>
  </si>
  <si>
    <t>Etelä-Afrikka (Aluekoodi: ISO 3166-2:ZA)</t>
  </si>
  <si>
    <t>Sambia (Aluekoodi: ISO 3166-2:ZM)</t>
  </si>
  <si>
    <t>Zimbabwe (Aluekoodi: ISO 3166-2:ZW)</t>
  </si>
  <si>
    <t>Roundwood</t>
  </si>
  <si>
    <t>Energy stem</t>
  </si>
  <si>
    <t>Crown mass</t>
  </si>
  <si>
    <t>Pulpwood</t>
  </si>
  <si>
    <t>Coniferous pulpwood</t>
  </si>
  <si>
    <t>Aspen pulpwood</t>
  </si>
  <si>
    <t>Pine sawlogs (small diameter)</t>
  </si>
  <si>
    <t>Spruce sawlogs (small diameter)</t>
  </si>
  <si>
    <t>Spruce veneer log</t>
  </si>
  <si>
    <t>Birch sawlog</t>
  </si>
  <si>
    <t>Deciduous sawlog</t>
  </si>
  <si>
    <t>Pine pole</t>
  </si>
  <si>
    <t>Spruce pole</t>
  </si>
  <si>
    <t>Pruned energy wood</t>
  </si>
  <si>
    <t>Forest energy chips</t>
  </si>
  <si>
    <t>V18.03</t>
  </si>
  <si>
    <t>Skeemapaketti V18.03</t>
  </si>
  <si>
    <t>Schema package V18.03</t>
  </si>
  <si>
    <t>V18.04</t>
  </si>
  <si>
    <t>Skeemapaketti V18.04</t>
  </si>
  <si>
    <t>Schema package V18.04</t>
  </si>
  <si>
    <t>V18.05</t>
  </si>
  <si>
    <t>Skeemapaketti V18.05</t>
  </si>
  <si>
    <t>Schema package V18.05</t>
  </si>
  <si>
    <t>Kausirajoite</t>
  </si>
  <si>
    <t>Seasonal restriction</t>
  </si>
  <si>
    <t>UnitPerHectareType</t>
  </si>
  <si>
    <t>Yksikköä hehtaarille</t>
  </si>
  <si>
    <t>g/ha</t>
  </si>
  <si>
    <t>h/ha</t>
  </si>
  <si>
    <t>kpl/ha</t>
  </si>
  <si>
    <t>pcs/ha</t>
  </si>
  <si>
    <t>l/ha</t>
  </si>
  <si>
    <t>m/ha</t>
  </si>
  <si>
    <t>FinalAuditQuestionType</t>
  </si>
  <si>
    <t>Loppuarvioinnin kysymyksen tyyppi</t>
  </si>
  <si>
    <t>Muokkausmenetelmien käyttö</t>
  </si>
  <si>
    <t>Vesitalous</t>
  </si>
  <si>
    <t>Vesien suojelu</t>
  </si>
  <si>
    <t>Jätepuusto</t>
  </si>
  <si>
    <t>Polut, ojat jne. auki</t>
  </si>
  <si>
    <t>Ojat</t>
  </si>
  <si>
    <t>Lietekuopat</t>
  </si>
  <si>
    <t>Kaivukatkot ja padot</t>
  </si>
  <si>
    <t>Kaivumaat</t>
  </si>
  <si>
    <t>Laskeutusaltaat</t>
  </si>
  <si>
    <t>Ympäristö</t>
  </si>
  <si>
    <t>FinalAuditAnswerType</t>
  </si>
  <si>
    <t>Loppuarvioinnin vastaus</t>
  </si>
  <si>
    <t>Notify</t>
  </si>
  <si>
    <t>Ei hyväksyttävä</t>
  </si>
  <si>
    <t>Not acceptable</t>
  </si>
  <si>
    <t>ExtendedWideUnitType</t>
  </si>
  <si>
    <t>V18.06</t>
  </si>
  <si>
    <t>Skeemapaketti V18.06</t>
  </si>
  <si>
    <t>Schema package V18.06</t>
  </si>
  <si>
    <t>SKEEMAPAKETIT JA SANOMAT</t>
  </si>
  <si>
    <t>Sanoma &gt;</t>
  </si>
  <si>
    <t>EP 
(Erityispiirre)</t>
  </si>
  <si>
    <t>HMV
(Erityispiirre)</t>
  </si>
  <si>
    <t>HVI 
(Hirvivahin-
koilmoitus)</t>
  </si>
  <si>
    <t>KEMERATK
(Kemera)</t>
  </si>
  <si>
    <t xml:space="preserve">KMRHA
(Kemera 
hakemus) </t>
  </si>
  <si>
    <t xml:space="preserve">KMRTI
(Kemera 
toteutus) </t>
  </si>
  <si>
    <t>KOOD
(Koodistot)</t>
  </si>
  <si>
    <t>KTOT
(Kohteen toteuma)</t>
  </si>
  <si>
    <t>MKI 
(Metsänkäyt-
töilmoitus)</t>
  </si>
  <si>
    <t>MKITK
(Metsänkäyttö-
ilmoitustiedot)</t>
  </si>
  <si>
    <t>MKMA
(Maksatus
sanoma)</t>
  </si>
  <si>
    <t>MKMVTP
(Metsävaratietojen
päivityspyyntö)</t>
  </si>
  <si>
    <t>MKOVT
(Omaval-vontatiedot)</t>
  </si>
  <si>
    <t>MKP
(Palauteviesti)</t>
  </si>
  <si>
    <t>MKPS
(Päätös)</t>
  </si>
  <si>
    <t>MKTT
(Tarkastus-
tietosanoma)</t>
  </si>
  <si>
    <t>MMT
(Maastomittaus)</t>
  </si>
  <si>
    <t>MTIL
(Metsätilastot)</t>
  </si>
  <si>
    <t>MV
(Metsävara)</t>
  </si>
  <si>
    <t>MVHILATK
(Hilamuotoinen metsävara)</t>
  </si>
  <si>
    <t>MVTK
(Kuviomuotoinen metsävara)</t>
  </si>
  <si>
    <t>PMTO
(Puunkorjuu ja metsänhoidon toiminnanohjaus)</t>
  </si>
  <si>
    <t>PUUKKUIT
(Puukaupan kuittaus)</t>
  </si>
  <si>
    <t>PUUKKUITT
(Puukaupan kuittaukset)</t>
  </si>
  <si>
    <t>PUUKMAKSU
(Puukaupan maksuerä)</t>
  </si>
  <si>
    <t>PUUKMITT
(Puukaupan mittaustodistus)</t>
  </si>
  <si>
    <t>PUUKMKIV
(Puukaupan metsänköyttäilmoituksen viite)</t>
  </si>
  <si>
    <t>PUUKMSK
(Puukaupan ja metsänhoidon
sanomakokonaisuus)</t>
  </si>
  <si>
    <t>PUUKSOP
(Puukaupan ja metsänhoidon
sopimus)</t>
  </si>
  <si>
    <t>PUUKT
(Puukaupan ja metsänhoidon
tarjous)</t>
  </si>
  <si>
    <t>PUUKTIL
(Puukauppa-
tilastot)</t>
  </si>
  <si>
    <t>PUUKTP
(Puukaupan ja metsänhoidon
tarjouspyyntö)</t>
  </si>
  <si>
    <t>PUUKTPP
(Puukaupan ja metsänhoidon
tarjouspyyntö julkisuustiedoilla)</t>
  </si>
  <si>
    <t>PUUKTPT
(Puukaupan ja metsänhoidon
tarjouspyynnöt)</t>
  </si>
  <si>
    <t>PUUKTPTM
(Puukaupan ja metsänhoidon
tarjouspyynön työmaa)</t>
  </si>
  <si>
    <t>PUUKTT
(Puukaupan ja metsänhoidon
tarjoukset)</t>
  </si>
  <si>
    <t>PUUKTTM
(Puukaupan ja metsänhoidon
tarjouksen työmaa)</t>
  </si>
  <si>
    <t>PUUKTTOTP
(Puukaupan ja metsänhoidon
toimenpiteen toteustustilan päivitys)</t>
  </si>
  <si>
    <t>PUUKYOP
(Puukaupan yhteydenottopyyntö)</t>
  </si>
  <si>
    <t>PUUKYOPT
(Puukaupan yhteydenottopyynnöt)</t>
  </si>
  <si>
    <t>TARK
(Virka-tarkastus)</t>
  </si>
  <si>
    <t>Skeemapaketti</t>
  </si>
  <si>
    <t>Skeemapeketin aliversio</t>
  </si>
  <si>
    <t>EP1.1</t>
  </si>
  <si>
    <t>MV1.1</t>
  </si>
  <si>
    <t>EP1.2</t>
  </si>
  <si>
    <t>MV1.2</t>
  </si>
  <si>
    <t>PUUKKUIT1.1</t>
  </si>
  <si>
    <t>PUUKMAKSU1.1</t>
  </si>
  <si>
    <t>PUUKMITT1.1</t>
  </si>
  <si>
    <t>PUUKMKIV1.1</t>
  </si>
  <si>
    <t>PUUKSOP1.1</t>
  </si>
  <si>
    <t>PUUKT1.1</t>
  </si>
  <si>
    <t>PUUKTP1.1</t>
  </si>
  <si>
    <t>PUUKTPTM1.1</t>
  </si>
  <si>
    <t>PUUKTTM1.1</t>
  </si>
  <si>
    <t>PUUKTTOTP1.1</t>
  </si>
  <si>
    <t>MV1.3</t>
  </si>
  <si>
    <t>PUUKKUIT1.2</t>
  </si>
  <si>
    <t>PUUKMAKSU1.2</t>
  </si>
  <si>
    <t>PUUKMITT1.2</t>
  </si>
  <si>
    <t>PUUKMKIV1.2</t>
  </si>
  <si>
    <t>PUUKSOP1.2</t>
  </si>
  <si>
    <t>PUUKT1.2</t>
  </si>
  <si>
    <t>PUUKTIL1.1</t>
  </si>
  <si>
    <t>PUUKTP1.2</t>
  </si>
  <si>
    <t>PUUKTPTM1.2</t>
  </si>
  <si>
    <t>PUUKTTM1.2</t>
  </si>
  <si>
    <t>PUUKTTOTP1.2</t>
  </si>
  <si>
    <t>HMV1.1</t>
  </si>
  <si>
    <t>KTOT1.1</t>
  </si>
  <si>
    <t>TARK1.1</t>
  </si>
  <si>
    <t>KOOD_V5</t>
  </si>
  <si>
    <t>MV1.4</t>
  </si>
  <si>
    <t>PUUKTP1.3</t>
  </si>
  <si>
    <t>EP1.3</t>
  </si>
  <si>
    <t>KOOD_V6</t>
  </si>
  <si>
    <t>MV1.5</t>
  </si>
  <si>
    <t>G</t>
  </si>
  <si>
    <t>KOOD_V7</t>
  </si>
  <si>
    <t>MV1.6</t>
  </si>
  <si>
    <t>e</t>
  </si>
  <si>
    <t>KMRHA1.0</t>
  </si>
  <si>
    <t>KMRTI1.0</t>
  </si>
  <si>
    <t>KOOD_V8</t>
  </si>
  <si>
    <t>MKI1.0</t>
  </si>
  <si>
    <t>MKP1.0</t>
  </si>
  <si>
    <t>MV1.7</t>
  </si>
  <si>
    <t>o</t>
  </si>
  <si>
    <t>KMRHA1.1</t>
  </si>
  <si>
    <t>KMRTI1.1</t>
  </si>
  <si>
    <t>KOOD_V9</t>
  </si>
  <si>
    <t>MKI1.1</t>
  </si>
  <si>
    <t>MTIL1.0</t>
  </si>
  <si>
    <t>PUUKMSK1.0</t>
  </si>
  <si>
    <t>P</t>
  </si>
  <si>
    <t>PUUKKUIT1.3</t>
  </si>
  <si>
    <t>PUUKKUITT1.0</t>
  </si>
  <si>
    <t>PUUKMSK1.1</t>
  </si>
  <si>
    <t>PUUKT1.3</t>
  </si>
  <si>
    <t>PUUKTP1.4</t>
  </si>
  <si>
    <t>PUUKTPP1.0</t>
  </si>
  <si>
    <t>PUUKTPT1.0</t>
  </si>
  <si>
    <t>PUUKTT1.0</t>
  </si>
  <si>
    <t>PUUKYOP1.0</t>
  </si>
  <si>
    <t>PUUKYOPT1.0</t>
  </si>
  <si>
    <t>a</t>
  </si>
  <si>
    <t>KOOD_V10</t>
  </si>
  <si>
    <t>HVI1.0</t>
  </si>
  <si>
    <t>c</t>
  </si>
  <si>
    <t>KMRHA1.2</t>
  </si>
  <si>
    <t>KMRTI1.2</t>
  </si>
  <si>
    <t>KOOD_V11</t>
  </si>
  <si>
    <t>MKI1.2</t>
  </si>
  <si>
    <t>MKMA1.0</t>
  </si>
  <si>
    <t>MKP1.1</t>
  </si>
  <si>
    <t>MKPS1.0</t>
  </si>
  <si>
    <t>MKTT1.0</t>
  </si>
  <si>
    <t>MV1.8</t>
  </si>
  <si>
    <t>k</t>
  </si>
  <si>
    <t>KOOD_V12</t>
  </si>
  <si>
    <t>PMTO1.0</t>
  </si>
  <si>
    <t>EP1.4</t>
  </si>
  <si>
    <t>KOOD_V13</t>
  </si>
  <si>
    <t>MKOVT1.0</t>
  </si>
  <si>
    <t>MKP1.2</t>
  </si>
  <si>
    <t>PUUKKUITT1.1</t>
  </si>
  <si>
    <t>PUUKMSK1.2</t>
  </si>
  <si>
    <t>PUUKTPP1.1</t>
  </si>
  <si>
    <t>PUUKTPT1.1</t>
  </si>
  <si>
    <t>PUUKTT1.1</t>
  </si>
  <si>
    <t>PUUKYOPT1.1</t>
  </si>
  <si>
    <t>KOOD_V14</t>
  </si>
  <si>
    <t>MKMA1.1</t>
  </si>
  <si>
    <t>MKMVTP1.0</t>
  </si>
  <si>
    <t>MKOVT1.1</t>
  </si>
  <si>
    <t>MKP1.3</t>
  </si>
  <si>
    <t>MKPS1.1</t>
  </si>
  <si>
    <t>MMT1.0</t>
  </si>
  <si>
    <t>PMTO1.1</t>
  </si>
  <si>
    <t>KOOD_V15</t>
  </si>
  <si>
    <t>PMTO1.2</t>
  </si>
  <si>
    <t>KOOD_V16</t>
  </si>
  <si>
    <t>PMTO1.3</t>
  </si>
  <si>
    <t>KOOD_V17</t>
  </si>
  <si>
    <t>PMTO1.4</t>
  </si>
  <si>
    <t>PUUKMITT_TV17</t>
  </si>
  <si>
    <t>KOOD_V18</t>
  </si>
  <si>
    <t>PUUKMSK_TV18</t>
  </si>
  <si>
    <t>PUUKT_TV18</t>
  </si>
  <si>
    <t>PUUKTP_TV18</t>
  </si>
  <si>
    <t>V19</t>
  </si>
  <si>
    <t>V19.00</t>
  </si>
  <si>
    <t xml:space="preserve">Ristiintaulukointi skeemapaketteista ja niistä julkaistuista sanomista </t>
  </si>
  <si>
    <t xml:space="preserve">Sisältää kaikki virallistetut sanomaversiot </t>
  </si>
  <si>
    <t>Skeemapaketti V19</t>
  </si>
  <si>
    <t>Skeemapaketti V19.00</t>
  </si>
  <si>
    <t>Schema package V19.00</t>
  </si>
  <si>
    <t>Outdoor recreation route</t>
  </si>
  <si>
    <t>Recreational building proposal</t>
  </si>
  <si>
    <t>Sink hole</t>
  </si>
  <si>
    <t>Sun exposed slope</t>
  </si>
  <si>
    <t>Cliff</t>
  </si>
  <si>
    <t>Ravine</t>
  </si>
  <si>
    <t>Gorge/gulch</t>
  </si>
  <si>
    <t>Birch mouse</t>
  </si>
  <si>
    <t>Moor frog</t>
  </si>
  <si>
    <t>Danger of fraying</t>
  </si>
  <si>
    <t>Suojatiheikkö</t>
  </si>
  <si>
    <t>Shelter copse</t>
  </si>
  <si>
    <t>Metsähallitus protected areas</t>
  </si>
  <si>
    <t>Vehicle</t>
  </si>
  <si>
    <t>Tallplantering</t>
  </si>
  <si>
    <t>Pine planting</t>
  </si>
  <si>
    <t>Granplantering</t>
  </si>
  <si>
    <t>Spruce planting</t>
  </si>
  <si>
    <t>Björkplantering</t>
  </si>
  <si>
    <t>Birch planting</t>
  </si>
  <si>
    <t>Annan barrträdplantning</t>
  </si>
  <si>
    <t>Other conifer planting</t>
  </si>
  <si>
    <t>Annan lövträddning</t>
  </si>
  <si>
    <t>Other hardwood planting</t>
  </si>
  <si>
    <t>Always</t>
  </si>
  <si>
    <t>Good summer road</t>
  </si>
  <si>
    <t>Summer</t>
  </si>
  <si>
    <t>Forest depot</t>
  </si>
  <si>
    <t>Sample plot</t>
  </si>
  <si>
    <t>Changes affecting accounting not permitted</t>
  </si>
  <si>
    <t>HPR lähetetty ulkoiseen järjestelmään onnistuneesti</t>
  </si>
  <si>
    <t>HPR skickat till externt system</t>
  </si>
  <si>
    <t>Successfully sent HPR to external system</t>
  </si>
  <si>
    <t>HPR:n lähetys ulkoiseen järjestelmään epäonnistui</t>
  </si>
  <si>
    <t>Misslyckades att skicka HPR till externt system</t>
  </si>
  <si>
    <t>Error received from external system when sending HPR</t>
  </si>
  <si>
    <t>Schema package V19</t>
  </si>
  <si>
    <t>V19.01</t>
  </si>
  <si>
    <t>Skeemapaketti V19.01</t>
  </si>
  <si>
    <t>Schema package V19.01</t>
  </si>
  <si>
    <t>Vieraslajiesiintymä</t>
  </si>
  <si>
    <t>Förekomst av främmande art</t>
  </si>
  <si>
    <t>Non-native species occur</t>
  </si>
  <si>
    <t>Keskeytetty (tilapäinen keskeytys)</t>
  </si>
  <si>
    <t>Avbrutet</t>
  </si>
  <si>
    <t>Laskutettavissa</t>
  </si>
  <si>
    <t>Färdig för fakturering</t>
  </si>
  <si>
    <t>Laskutettu</t>
  </si>
  <si>
    <t>Fakturerade</t>
  </si>
  <si>
    <t>Erityishakkuu (Metsälain 5b §:n mukainen hakkuu). Metsänkäyttöilmoituksella esiintyvä hakkuutapa.</t>
  </si>
  <si>
    <t>Speciell avverkning (§5b i skogslagen). Anmälan om anvädning av skog.</t>
  </si>
  <si>
    <t>Special cutting (Forest act 5b §)</t>
  </si>
  <si>
    <t>Fertilization</t>
  </si>
  <si>
    <t>Growing fertilising</t>
  </si>
  <si>
    <t>Tuhkalannoitus</t>
  </si>
  <si>
    <t>Ash fertilising</t>
  </si>
  <si>
    <t>Jatkuvan kasvatuksen hakkuu</t>
  </si>
  <si>
    <t>Kontinuitetsskogsbruk huggning</t>
  </si>
  <si>
    <t>Lannoitteiden kuljetus ja huolto</t>
  </si>
  <si>
    <t>Transportation and service of fertilizers</t>
  </si>
  <si>
    <t>Ojitussuunnittelu</t>
  </si>
  <si>
    <t>Planning of ditching</t>
  </si>
  <si>
    <t>V20</t>
  </si>
  <si>
    <t>Skeemapaketti V20</t>
  </si>
  <si>
    <t>Schema package V20</t>
  </si>
  <si>
    <t>V20.00</t>
  </si>
  <si>
    <t>Skeemapaketti V20.00</t>
  </si>
  <si>
    <t>Schema package V20.00</t>
  </si>
  <si>
    <t>V20.01</t>
  </si>
  <si>
    <t>Skeemapaketti V20.01</t>
  </si>
  <si>
    <t>Schema package V20.01</t>
  </si>
  <si>
    <t>PUUKMSK_TV20</t>
  </si>
  <si>
    <t>EP1.5</t>
  </si>
  <si>
    <t>KOOD_V19</t>
  </si>
  <si>
    <t>KOOD_V20</t>
  </si>
  <si>
    <t>MV1.9</t>
  </si>
  <si>
    <t>PMTO1.6</t>
  </si>
  <si>
    <t>PUUKKUIT1.4</t>
  </si>
  <si>
    <t>PUUKSOP1.3</t>
  </si>
  <si>
    <t>Raidan luontainen uudistaminen</t>
  </si>
  <si>
    <t>Kitkentä</t>
  </si>
  <si>
    <t>Weeding</t>
  </si>
  <si>
    <t>Kitkentä ja lannoitus</t>
  </si>
  <si>
    <t>Weeding and fertilising</t>
  </si>
  <si>
    <t>Kuljetusauto</t>
  </si>
  <si>
    <t>Transportbil</t>
  </si>
  <si>
    <t>V21</t>
  </si>
  <si>
    <t>Skeemapaketti V21</t>
  </si>
  <si>
    <t>Schema package V21</t>
  </si>
  <si>
    <t>V21.00</t>
  </si>
  <si>
    <t>Skeemapaketti V21.00</t>
  </si>
  <si>
    <t>Schema package V21.00</t>
  </si>
  <si>
    <t>V21.01</t>
  </si>
  <si>
    <t>Skeemapaketti V21.01</t>
  </si>
  <si>
    <t>Schema package V21.01</t>
  </si>
  <si>
    <t>ClientApplicationIdType</t>
  </si>
  <si>
    <t>Luotu sovelluksella</t>
  </si>
  <si>
    <t>forest</t>
  </si>
  <si>
    <t>harvest</t>
  </si>
  <si>
    <t>planning</t>
  </si>
  <si>
    <t>KOOD_V21</t>
  </si>
  <si>
    <t>V22</t>
  </si>
  <si>
    <t>Skeemapaketti V22</t>
  </si>
  <si>
    <t>Schema package V22</t>
  </si>
  <si>
    <t>V22.00</t>
  </si>
  <si>
    <t>Skeemapaketti V22.00</t>
  </si>
  <si>
    <t>Schema package V22.00</t>
  </si>
  <si>
    <t>Moniarvoinen</t>
  </si>
  <si>
    <t>Haapatukki</t>
  </si>
  <si>
    <t>Asptimmer</t>
  </si>
  <si>
    <t>Aspen log</t>
  </si>
  <si>
    <t>Leppätukki</t>
  </si>
  <si>
    <t>Altimmer</t>
  </si>
  <si>
    <t>Alder log</t>
  </si>
  <si>
    <t>Tammitukki</t>
  </si>
  <si>
    <t>Ektimmer</t>
  </si>
  <si>
    <t>Oak log</t>
  </si>
  <si>
    <t>Mäntypolttopuu</t>
  </si>
  <si>
    <t>Tallbrännved</t>
  </si>
  <si>
    <t>Pine fuelwood</t>
  </si>
  <si>
    <t>Kuusipolttopuu</t>
  </si>
  <si>
    <t>Granbrännved</t>
  </si>
  <si>
    <t>Spruce fuelwood</t>
  </si>
  <si>
    <t>Koivupolttopuu</t>
  </si>
  <si>
    <t>Björkbrännved</t>
  </si>
  <si>
    <t>Birch fuelwood</t>
  </si>
  <si>
    <t>Haapapolttopuu</t>
  </si>
  <si>
    <t>Aspbrännved</t>
  </si>
  <si>
    <t>Aspen fuelwood</t>
  </si>
  <si>
    <t>Leppäpolttopuu</t>
  </si>
  <si>
    <t>Albrännved</t>
  </si>
  <si>
    <t>Alder fuelwood</t>
  </si>
  <si>
    <t>Energivirke</t>
  </si>
  <si>
    <t>Mäntyhake</t>
  </si>
  <si>
    <t>Tallflis</t>
  </si>
  <si>
    <t>Pinewood chip</t>
  </si>
  <si>
    <t>Kuusihake</t>
  </si>
  <si>
    <t>Granflis</t>
  </si>
  <si>
    <t>Spruce chip</t>
  </si>
  <si>
    <t>Koivuhake</t>
  </si>
  <si>
    <t>Björkflis</t>
  </si>
  <si>
    <t>Birch chip</t>
  </si>
  <si>
    <t>Lehtihake</t>
  </si>
  <si>
    <t>Lövflis</t>
  </si>
  <si>
    <t>Deciduous chip</t>
  </si>
  <si>
    <t>Havuhake</t>
  </si>
  <si>
    <t>Barrflis</t>
  </si>
  <si>
    <t>Coniferous chip</t>
  </si>
  <si>
    <t>Havupuru</t>
  </si>
  <si>
    <t>Barrspån</t>
  </si>
  <si>
    <t>Coniferous dust</t>
  </si>
  <si>
    <t>Koivupuru</t>
  </si>
  <si>
    <t>Björkspån</t>
  </si>
  <si>
    <t>Birch dust</t>
  </si>
  <si>
    <t>Skal</t>
  </si>
  <si>
    <t>Biprodukt</t>
  </si>
  <si>
    <t>By products</t>
  </si>
  <si>
    <t>Puru</t>
  </si>
  <si>
    <t>Spån</t>
  </si>
  <si>
    <t>Dust</t>
  </si>
  <si>
    <t>V22.01</t>
  </si>
  <si>
    <t>Skeemapaketti V22.01</t>
  </si>
  <si>
    <t>Schema package V22.01</t>
  </si>
  <si>
    <t>Terrängkontroll</t>
  </si>
  <si>
    <t>Maastotarkastus</t>
  </si>
  <si>
    <t>Kontroll av plantbestånd</t>
  </si>
  <si>
    <t>Suojeltu metsälain mukaan</t>
  </si>
  <si>
    <t>Skyddad enligt skogsvårdslagen</t>
  </si>
  <si>
    <t>Suojeltu muinaismuistolain mukaan</t>
  </si>
  <si>
    <t>Skyddad enligt fornminneslagen</t>
  </si>
  <si>
    <t>V23</t>
  </si>
  <si>
    <t>Skeemapaketti V23</t>
  </si>
  <si>
    <t>Schema package V23</t>
  </si>
  <si>
    <t>V23.00</t>
  </si>
  <si>
    <t>Skeemapaketti V23.00</t>
  </si>
  <si>
    <t>Schema package V23.00</t>
  </si>
  <si>
    <t>V23.01</t>
  </si>
  <si>
    <t>Skeemapaketti V23.01</t>
  </si>
  <si>
    <t>Schema package V23.01</t>
  </si>
  <si>
    <t>ServiceNameofAPIType</t>
  </si>
  <si>
    <t>API palvelun nimi</t>
  </si>
  <si>
    <t>Metsäkeskuksen Kaato- rajapinta, HPR-sanomat</t>
  </si>
  <si>
    <t>KOOD_V22</t>
  </si>
  <si>
    <t>KOOD_TV23</t>
  </si>
  <si>
    <t>MMT_TV22</t>
  </si>
  <si>
    <t>PMTO1.7</t>
  </si>
  <si>
    <t>PMTO1.8</t>
  </si>
  <si>
    <t>PMTO1.5</t>
  </si>
  <si>
    <t>PMTO_TV23</t>
  </si>
  <si>
    <t>Hakattava puu</t>
  </si>
  <si>
    <t>Loggable tree</t>
  </si>
  <si>
    <t>Maakuntakaavojen suojelualueet (S, SL ja V alueet)</t>
  </si>
  <si>
    <t>Regional land use plan nature reserve (S, SL and V areas)</t>
  </si>
  <si>
    <t xml:space="preserve">Arvokas lintualue (IBA ja FINIBA) </t>
  </si>
  <si>
    <t xml:space="preserve">Valuable region for birds (IBA and FINIBA) </t>
  </si>
  <si>
    <t>Vesitaloudeltaan luonnontilaiset laajat suomuodostumat</t>
  </si>
  <si>
    <t>Large-scale swamp like areas, with pristine water management</t>
  </si>
  <si>
    <t>Erämaa-alue</t>
  </si>
  <si>
    <t>Wilderness area</t>
  </si>
  <si>
    <t>Ancient monument</t>
  </si>
  <si>
    <t>Metsätalouden ulkopuolinen kohde</t>
  </si>
  <si>
    <t>Out of forestry (target)</t>
  </si>
  <si>
    <t>FSC-standardin elinympäristö</t>
  </si>
  <si>
    <t>FSC-standard habitat</t>
  </si>
  <si>
    <t>Korkeiden alueiden metsät</t>
  </si>
  <si>
    <t>Forest of higher elevation</t>
  </si>
  <si>
    <t>Lakisääteinen</t>
  </si>
  <si>
    <t>Lagstadgad</t>
  </si>
  <si>
    <t>Legal</t>
  </si>
  <si>
    <t>Valtakunnallinen</t>
  </si>
  <si>
    <t>Landsomfattande</t>
  </si>
  <si>
    <t>National</t>
  </si>
  <si>
    <t>Sertifiointijärjestelmä (Tämän parina suositellaan käytettäväksi koodistoa WideCertificationSystemType)</t>
  </si>
  <si>
    <t>Mittaustodistuksen puutavaralajirivin tyyppi (Tämän parina suositellaan käytettäväksi koodistoa MeasurementCertificateAssortmentRowType)</t>
  </si>
  <si>
    <t>Varastopaikan kaukokuljetuskelpoisuus (Tämän parina suositellaan käytettäväksi koodistoa ForestDepotAccessibilityType)</t>
  </si>
  <si>
    <t>Korjuukelpoisuus (Tämän parina suositellaan käytettäväksi koodistoa HarvestingAccessibilityType)</t>
  </si>
  <si>
    <t>SBP</t>
  </si>
  <si>
    <t>Kaatokasauskone</t>
  </si>
  <si>
    <t>Fällare-Läggare</t>
  </si>
  <si>
    <t>Feller buncher</t>
  </si>
  <si>
    <t>Hakkuri</t>
  </si>
  <si>
    <t>Flistugg</t>
  </si>
  <si>
    <t>Chipper</t>
  </si>
  <si>
    <t>Leverans av gödsel</t>
  </si>
  <si>
    <t>Delivery of fertilizers</t>
  </si>
  <si>
    <t>Leverans av bekämpningsmedel</t>
  </si>
  <si>
    <t>Delivery of pesticides</t>
  </si>
  <si>
    <t>Hyönteistuhohakkuu</t>
  </si>
  <si>
    <t>Avverkning av beståndsfigur skadad av insekts</t>
  </si>
  <si>
    <t>Cutting on a insects-damaged stand</t>
  </si>
  <si>
    <t>Lumituhohakkuu</t>
  </si>
  <si>
    <t>Avverkning av upplega skadad beståndsfigur</t>
  </si>
  <si>
    <t>Cutting on a stand damaged by crown snow load</t>
  </si>
  <si>
    <t>Working site section</t>
  </si>
  <si>
    <t>Quality controll</t>
  </si>
  <si>
    <t>Working site section ended</t>
  </si>
  <si>
    <t>Realised reserve</t>
  </si>
  <si>
    <t>Rauta-PK</t>
  </si>
  <si>
    <t>Järn PK</t>
  </si>
  <si>
    <t>Iron PK</t>
  </si>
  <si>
    <t>Kontortamäntykuitu</t>
  </si>
  <si>
    <t>Contortatall massaved</t>
  </si>
  <si>
    <t>Lodgepole pine pulpwood</t>
  </si>
  <si>
    <t>Lehtikuusikuitu</t>
  </si>
  <si>
    <t>Lärk massaved</t>
  </si>
  <si>
    <t>Larch pulpwood</t>
  </si>
  <si>
    <t>V24</t>
  </si>
  <si>
    <t>Skeemapaketti V24</t>
  </si>
  <si>
    <t>Schema package V24</t>
  </si>
  <si>
    <t>V25</t>
  </si>
  <si>
    <t>Skeemapaketti V25</t>
  </si>
  <si>
    <t>Schema package V25</t>
  </si>
  <si>
    <t>V24.00</t>
  </si>
  <si>
    <t>Skeemapaketti V24.00</t>
  </si>
  <si>
    <t>Schema package V24.00</t>
  </si>
  <si>
    <t>V24.01</t>
  </si>
  <si>
    <t>Skeemapaketti V24.01</t>
  </si>
  <si>
    <t>Schema package V24.01</t>
  </si>
  <si>
    <t>V24.02</t>
  </si>
  <si>
    <t>Skeemapaketti V24.02</t>
  </si>
  <si>
    <t>Schema package V24.02</t>
  </si>
  <si>
    <t>V24.03</t>
  </si>
  <si>
    <t>Skeemapaketti V24.03</t>
  </si>
  <si>
    <t>Schema package V24.03</t>
  </si>
  <si>
    <t>V25.00</t>
  </si>
  <si>
    <t>Skeemapaketti V25.00</t>
  </si>
  <si>
    <t>Schema package V25.00</t>
  </si>
  <si>
    <t>V25.01</t>
  </si>
  <si>
    <t>Skeemapaketti V25.01</t>
  </si>
  <si>
    <t>Schema package V25.01</t>
  </si>
  <si>
    <t>Lannoitteiden toimitus</t>
  </si>
  <si>
    <t>Torjuntakemikaalien toimitus</t>
  </si>
  <si>
    <t>Predeclaration sent</t>
  </si>
  <si>
    <t>Working site secrtion sent to resource</t>
  </si>
  <si>
    <t>Starting declaration sent</t>
  </si>
  <si>
    <t>Final audition sent</t>
  </si>
  <si>
    <t>Finishing declaration sent</t>
  </si>
  <si>
    <t>Working site section finished (Forest system)</t>
  </si>
  <si>
    <t>V25.02</t>
  </si>
  <si>
    <t>Skeemapaketti V25.02</t>
  </si>
  <si>
    <t>Schema package V25.02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</si>
</sst>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Calibri"/>
      <family val="2"/>
      <scheme val="minor"/>
    </font>
    <font>
      <b/>
      <sz val="11"/>
      <color theme="1"/>
      <name val="Calibri"/>
      <family val="2"/>
      <scheme val="minor"/>
    </font>
    <font>
      <b/>
      <sz val="14"/>
      <color theme="1"/>
      <name val="Calibri"/>
      <family val="2"/>
      <scheme val="minor"/>
    </font>
    <font>
      <sz val="10"/>
      <color theme="1"/>
      <name val="Arial Unicode MS"/>
      <family val="2"/>
    </font>
    <font>
      <u/>
      <sz val="11"/>
      <color theme="10"/>
      <name val="Calibri"/>
      <family val="2"/>
      <scheme val="minor"/>
    </font>
    <font>
      <sz val="11"/>
      <color theme="1"/>
      <name val="Calibri"/>
      <family val="2"/>
      <scheme val="minor"/>
    </font>
    <font>
      <sz val="11"/>
      <color rgb="FF000000"/>
      <name val="Calibri"/>
      <family val="2"/>
      <charset val="1"/>
    </font>
    <font>
      <sz val="11"/>
      <color rgb="FFFF0000"/>
      <name val="Calibri"/>
      <family val="2"/>
      <scheme val="minor"/>
    </font>
    <font>
      <sz val="11"/>
      <name val="Calibri"/>
      <family val="2"/>
      <scheme val="minor"/>
    </font>
    <font>
      <b/>
      <sz val="8"/>
      <name val="Arial"/>
      <family val="2"/>
    </font>
    <font>
      <b/>
      <sz val="10"/>
      <name val="Arial"/>
      <family val="2"/>
    </font>
    <font>
      <b/>
      <sz val="9"/>
      <color rgb="FFFF0000"/>
      <name val="Arial"/>
      <family val="2"/>
    </font>
    <font>
      <sz val="9"/>
      <name val="Arial"/>
      <family val="2"/>
    </font>
    <font>
      <b/>
      <sz val="9"/>
      <name val="Arial"/>
      <family val="2"/>
    </font>
    <font>
      <i/>
      <sz val="10"/>
      <name val="Arial"/>
      <family val="2"/>
    </font>
    <font>
      <sz val="10"/>
      <color theme="4"/>
      <name val="Arial"/>
      <family val="2"/>
    </font>
    <font>
      <b/>
      <sz val="10"/>
      <color rgb="FF92D050"/>
      <name val="Arial"/>
      <family val="2"/>
    </font>
    <font>
      <sz val="10"/>
      <color rgb="FFFF0000"/>
      <name val="Arial"/>
      <family val="2"/>
    </font>
    <font>
      <sz val="10"/>
      <name val="Arial Unicode MS"/>
    </font>
    <font>
      <sz val="10"/>
      <color theme="1"/>
      <name val="Arial"/>
      <family val="2"/>
    </font>
    <font>
      <sz val="10"/>
      <name val="Arial Unicode MS"/>
      <family val="2"/>
    </font>
    <font>
      <b/>
      <sz val="10"/>
      <name val="Arial Unicode MS"/>
    </font>
    <font>
      <b/>
      <sz val="12"/>
      <color theme="1"/>
      <name val="Calibri"/>
      <family val="2"/>
      <scheme val="minor"/>
    </font>
    <font>
      <sz val="10"/>
      <name val="Arial"/>
      <family val="2"/>
    </font>
    <font>
      <sz val="11"/>
      <color rgb="FF172B4D"/>
      <name val="Calibri"/>
      <family val="2"/>
      <scheme val="minor"/>
    </font>
    <font>
      <sz val="11"/>
      <color rgb="FF000000"/>
      <name val="Calibri"/>
      <family val="2"/>
      <scheme val="minor"/>
    </font>
    <font>
      <b/>
      <sz val="11"/>
      <name val="Calibri"/>
      <family val="2"/>
      <scheme val="minor"/>
    </font>
    <font>
      <b/>
      <sz val="11"/>
      <color rgb="FF000000"/>
      <name val="Calibri"/>
      <family val="2"/>
      <scheme val="minor"/>
    </font>
    <font>
      <sz val="8"/>
      <name val="Calibri"/>
      <family val="2"/>
      <scheme val="minor"/>
    </font>
  </fonts>
  <fills count="8">
    <fill>
      <patternFill patternType="none"/>
    </fill>
    <fill>
      <patternFill patternType="gray125"/>
    </fill>
    <fill>
      <patternFill patternType="solid">
        <fgColor rgb="FFFFC000"/>
        <bgColor indexed="64"/>
      </patternFill>
    </fill>
    <fill>
      <patternFill patternType="solid">
        <fgColor theme="9" tint="0.79998168889431442"/>
        <bgColor indexed="64"/>
      </patternFill>
    </fill>
    <fill>
      <patternFill patternType="solid">
        <fgColor theme="0" tint="-0.14999847407452621"/>
        <bgColor indexed="64"/>
      </patternFill>
    </fill>
    <fill>
      <gradientFill degree="90">
        <stop position="0">
          <color theme="9" tint="0.80001220740379042"/>
        </stop>
        <stop position="1">
          <color theme="8" tint="0.80001220740379042"/>
        </stop>
      </gradientFill>
    </fill>
    <fill>
      <patternFill patternType="solid">
        <fgColor theme="8" tint="0.79998168889431442"/>
        <bgColor indexed="64"/>
      </patternFill>
    </fill>
    <fill>
      <patternFill patternType="solid">
        <fgColor theme="5" tint="0.79998168889431442"/>
        <bgColor indexed="64"/>
      </patternFill>
    </fill>
  </fills>
  <borders count="34">
    <border>
      <left/>
      <right/>
      <top/>
      <bottom/>
      <diagonal/>
    </border>
    <border>
      <left/>
      <right style="thick">
        <color rgb="FFFF0000"/>
      </right>
      <top/>
      <bottom/>
      <diagonal/>
    </border>
    <border>
      <left style="thick">
        <color rgb="FFFF0000"/>
      </left>
      <right/>
      <top/>
      <bottom/>
      <diagonal/>
    </border>
    <border>
      <left style="thick">
        <color rgb="FFFF0000"/>
      </left>
      <right/>
      <top/>
      <bottom style="thin">
        <color indexed="22"/>
      </bottom>
      <diagonal/>
    </border>
    <border>
      <left/>
      <right/>
      <top/>
      <bottom style="thin">
        <color indexed="22"/>
      </bottom>
      <diagonal/>
    </border>
    <border>
      <left/>
      <right style="thick">
        <color rgb="FFFF0000"/>
      </right>
      <top/>
      <bottom style="thin">
        <color indexed="22"/>
      </bottom>
      <diagonal/>
    </border>
    <border>
      <left/>
      <right style="thick">
        <color rgb="FFFF0000"/>
      </right>
      <top style="thin">
        <color indexed="22"/>
      </top>
      <bottom style="thin">
        <color indexed="22"/>
      </bottom>
      <diagonal/>
    </border>
    <border>
      <left style="thick">
        <color rgb="FFFF0000"/>
      </left>
      <right/>
      <top style="thin">
        <color indexed="22"/>
      </top>
      <bottom style="thin">
        <color indexed="22"/>
      </bottom>
      <diagonal/>
    </border>
    <border>
      <left/>
      <right/>
      <top style="thin">
        <color indexed="22"/>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ck">
        <color rgb="FFFF0000"/>
      </right>
      <top style="thin">
        <color indexed="22"/>
      </top>
      <bottom style="thin">
        <color indexed="22"/>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s>
  <cellStyleXfs count="4">
    <xf numFmtId="0" fontId="0" fillId="0" borderId="0"/>
    <xf numFmtId="0" fontId="4" fillId="0" borderId="0" applyNumberFormat="0" applyFill="0" applyBorder="0" applyAlignment="0" applyProtection="0"/>
    <xf numFmtId="0" fontId="23" fillId="0" borderId="0"/>
    <xf numFmtId="0" fontId="4" fillId="0" borderId="0" applyNumberFormat="0" applyFill="0" applyBorder="0" applyAlignment="0" applyProtection="0"/>
  </cellStyleXfs>
  <cellXfs count="183">
    <xf numFmtId="0" fontId="0" fillId="0" borderId="0" xfId="0"/>
    <xf numFmtId="0" fontId="1" fillId="0" borderId="0" xfId="0" applyFont="1"/>
    <xf numFmtId="0" fontId="1" fillId="0" borderId="0" xfId="0" applyFont="1" applyAlignment="1">
      <alignment horizontal="left"/>
    </xf>
    <xf numFmtId="0" fontId="0" fillId="0" borderId="0" xfId="0" applyAlignment="1">
      <alignment horizontal="left"/>
    </xf>
    <xf numFmtId="0" fontId="1" fillId="0" borderId="0" xfId="0" applyFont="1" applyAlignment="1">
      <alignment wrapText="1"/>
    </xf>
    <xf numFmtId="0" fontId="1" fillId="0" borderId="0" xfId="0" applyFont="1" applyAlignment="1">
      <alignment horizontal="left" wrapText="1"/>
    </xf>
    <xf numFmtId="0" fontId="0" fillId="0" borderId="0" xfId="0" applyAlignment="1">
      <alignment horizontal="left" wrapText="1"/>
    </xf>
    <xf numFmtId="0" fontId="0" fillId="0" borderId="0" xfId="0" applyAlignment="1">
      <alignment wrapText="1"/>
    </xf>
    <xf numFmtId="0" fontId="3" fillId="0" borderId="0" xfId="0" applyFont="1" applyAlignment="1">
      <alignment horizontal="left" wrapText="1"/>
    </xf>
    <xf numFmtId="0" fontId="0" fillId="0" borderId="0" xfId="0" applyAlignment="1">
      <alignment vertical="center"/>
    </xf>
    <xf numFmtId="0" fontId="0" fillId="0" borderId="0" xfId="0" applyAlignment="1">
      <alignment horizontal="right" wrapText="1"/>
    </xf>
    <xf numFmtId="49" fontId="0" fillId="0" borderId="0" xfId="0" applyNumberFormat="1" applyAlignment="1">
      <alignment wrapText="1"/>
    </xf>
    <xf numFmtId="0" fontId="4" fillId="0" borderId="0" xfId="1" applyAlignment="1">
      <alignment wrapText="1"/>
    </xf>
    <xf numFmtId="0" fontId="1" fillId="0" borderId="0" xfId="0" applyFont="1" applyAlignment="1">
      <alignment horizontal="center" wrapText="1"/>
    </xf>
    <xf numFmtId="0" fontId="0" fillId="0" borderId="0" xfId="0" applyAlignment="1">
      <alignment horizontal="center" wrapText="1"/>
    </xf>
    <xf numFmtId="49" fontId="0" fillId="0" borderId="0" xfId="0" applyNumberFormat="1" applyAlignment="1">
      <alignment horizontal="center" wrapText="1"/>
    </xf>
    <xf numFmtId="0" fontId="4" fillId="0" borderId="0" xfId="1"/>
    <xf numFmtId="0" fontId="5" fillId="0" borderId="0" xfId="0" applyFont="1"/>
    <xf numFmtId="0" fontId="2" fillId="0" borderId="0" xfId="0" applyFont="1"/>
    <xf numFmtId="14" fontId="0" fillId="0" borderId="0" xfId="0" applyNumberFormat="1"/>
    <xf numFmtId="0" fontId="2" fillId="0" borderId="12" xfId="0" applyFont="1" applyBorder="1"/>
    <xf numFmtId="14" fontId="2" fillId="0" borderId="12" xfId="0" applyNumberFormat="1" applyFont="1" applyBorder="1"/>
    <xf numFmtId="14" fontId="5" fillId="0" borderId="0" xfId="0" applyNumberFormat="1" applyFont="1"/>
    <xf numFmtId="0" fontId="2" fillId="0" borderId="14" xfId="0" applyFont="1" applyBorder="1"/>
    <xf numFmtId="0" fontId="22" fillId="0" borderId="13" xfId="0" applyFont="1" applyBorder="1"/>
    <xf numFmtId="0" fontId="23" fillId="0" borderId="0" xfId="2"/>
    <xf numFmtId="0" fontId="23" fillId="0" borderId="0" xfId="2" applyAlignment="1">
      <alignment wrapText="1"/>
    </xf>
    <xf numFmtId="0" fontId="23" fillId="3" borderId="1" xfId="2" applyFill="1" applyBorder="1" applyAlignment="1">
      <alignment horizontal="right"/>
    </xf>
    <xf numFmtId="0" fontId="23" fillId="3" borderId="0" xfId="2" applyFill="1" applyAlignment="1">
      <alignment horizontal="right"/>
    </xf>
    <xf numFmtId="0" fontId="23" fillId="3" borderId="2" xfId="2" applyFill="1" applyBorder="1" applyAlignment="1">
      <alignment horizontal="right"/>
    </xf>
    <xf numFmtId="0" fontId="23" fillId="3" borderId="1" xfId="2" applyFill="1" applyBorder="1" applyAlignment="1">
      <alignment horizontal="fill" vertical="center"/>
    </xf>
    <xf numFmtId="0" fontId="23" fillId="3" borderId="0" xfId="2" applyFill="1"/>
    <xf numFmtId="0" fontId="23" fillId="3" borderId="2" xfId="2" applyFill="1" applyBorder="1"/>
    <xf numFmtId="0" fontId="23" fillId="2" borderId="1" xfId="2" applyFill="1" applyBorder="1" applyAlignment="1">
      <alignment horizontal="right"/>
    </xf>
    <xf numFmtId="0" fontId="23" fillId="2" borderId="0" xfId="2" applyFill="1"/>
    <xf numFmtId="0" fontId="23" fillId="2" borderId="2" xfId="2" applyFill="1" applyBorder="1"/>
    <xf numFmtId="0" fontId="23" fillId="0" borderId="1" xfId="2" applyBorder="1"/>
    <xf numFmtId="0" fontId="10" fillId="0" borderId="0" xfId="2" applyFont="1"/>
    <xf numFmtId="0" fontId="23" fillId="0" borderId="1" xfId="2" applyBorder="1" applyAlignment="1">
      <alignment horizontal="left" vertical="center"/>
    </xf>
    <xf numFmtId="0" fontId="23" fillId="0" borderId="0" xfId="2" applyAlignment="1">
      <alignment horizontal="left" vertical="center"/>
    </xf>
    <xf numFmtId="0" fontId="10" fillId="0" borderId="0" xfId="2" applyFont="1" applyAlignment="1">
      <alignment horizontal="left" vertical="center"/>
    </xf>
    <xf numFmtId="0" fontId="23" fillId="0" borderId="0" xfId="2" applyAlignment="1">
      <alignment horizontal="left" wrapText="1"/>
    </xf>
    <xf numFmtId="0" fontId="10" fillId="3" borderId="1" xfId="2" applyFont="1" applyFill="1" applyBorder="1" applyAlignment="1">
      <alignment horizontal="fill" vertical="center"/>
    </xf>
    <xf numFmtId="0" fontId="10" fillId="3" borderId="0" xfId="2" applyFont="1" applyFill="1" applyAlignment="1">
      <alignment horizontal="right"/>
    </xf>
    <xf numFmtId="0" fontId="10" fillId="3" borderId="0" xfId="2" applyFont="1" applyFill="1" applyAlignment="1">
      <alignment horizontal="center" vertical="center"/>
    </xf>
    <xf numFmtId="0" fontId="10" fillId="3" borderId="2" xfId="2" applyFont="1" applyFill="1" applyBorder="1" applyAlignment="1">
      <alignment horizontal="right"/>
    </xf>
    <xf numFmtId="0" fontId="10" fillId="3" borderId="0" xfId="2" applyFont="1" applyFill="1" applyAlignment="1">
      <alignment horizontal="right" vertical="center"/>
    </xf>
    <xf numFmtId="0" fontId="10" fillId="3" borderId="2" xfId="2" applyFont="1" applyFill="1" applyBorder="1" applyAlignment="1">
      <alignment horizontal="right" vertical="center"/>
    </xf>
    <xf numFmtId="0" fontId="10" fillId="2" borderId="1" xfId="2" applyFont="1" applyFill="1" applyBorder="1" applyAlignment="1">
      <alignment horizontal="right"/>
    </xf>
    <xf numFmtId="0" fontId="10" fillId="2" borderId="0" xfId="2" applyFont="1" applyFill="1" applyAlignment="1">
      <alignment horizontal="right"/>
    </xf>
    <xf numFmtId="0" fontId="10" fillId="2" borderId="2" xfId="2" applyFont="1" applyFill="1" applyBorder="1" applyAlignment="1">
      <alignment horizontal="right"/>
    </xf>
    <xf numFmtId="0" fontId="18" fillId="0" borderId="0" xfId="2" applyFont="1" applyAlignment="1">
      <alignment vertical="center"/>
    </xf>
    <xf numFmtId="0" fontId="23" fillId="3" borderId="0" xfId="2" applyFill="1" applyAlignment="1">
      <alignment horizontal="center" vertical="center"/>
    </xf>
    <xf numFmtId="0" fontId="10" fillId="3" borderId="1" xfId="2" applyFont="1" applyFill="1" applyBorder="1" applyAlignment="1">
      <alignment horizontal="right"/>
    </xf>
    <xf numFmtId="0" fontId="14" fillId="0" borderId="0" xfId="2" applyFont="1" applyAlignment="1">
      <alignment horizontal="left" vertical="center"/>
    </xf>
    <xf numFmtId="0" fontId="21" fillId="0" borderId="0" xfId="2" applyFont="1" applyAlignment="1">
      <alignment vertical="center"/>
    </xf>
    <xf numFmtId="0" fontId="18" fillId="0" borderId="0" xfId="2" applyFont="1" applyAlignment="1">
      <alignment vertical="center" wrapText="1"/>
    </xf>
    <xf numFmtId="0" fontId="20" fillId="0" borderId="0" xfId="2" applyFont="1" applyAlignment="1">
      <alignment vertical="center"/>
    </xf>
    <xf numFmtId="0" fontId="19" fillId="0" borderId="0" xfId="2" applyFont="1" applyAlignment="1">
      <alignment horizontal="left" vertical="center"/>
    </xf>
    <xf numFmtId="0" fontId="10" fillId="3" borderId="1" xfId="2" applyFont="1" applyFill="1" applyBorder="1" applyAlignment="1">
      <alignment horizontal="fill"/>
    </xf>
    <xf numFmtId="0" fontId="17" fillId="0" borderId="0" xfId="2" applyFont="1" applyAlignment="1">
      <alignment wrapText="1"/>
    </xf>
    <xf numFmtId="0" fontId="10" fillId="3" borderId="1" xfId="2" applyFont="1" applyFill="1" applyBorder="1" applyAlignment="1">
      <alignment horizontal="right" vertical="center"/>
    </xf>
    <xf numFmtId="0" fontId="10" fillId="3" borderId="2" xfId="2" applyFont="1" applyFill="1" applyBorder="1" applyAlignment="1">
      <alignment horizontal="center" vertical="center"/>
    </xf>
    <xf numFmtId="0" fontId="10" fillId="2" borderId="1" xfId="2" applyFont="1" applyFill="1" applyBorder="1" applyAlignment="1">
      <alignment horizontal="fill" vertical="center"/>
    </xf>
    <xf numFmtId="0" fontId="10" fillId="2" borderId="0" xfId="2" applyFont="1" applyFill="1" applyAlignment="1">
      <alignment horizontal="center" vertical="center"/>
    </xf>
    <xf numFmtId="0" fontId="10" fillId="2" borderId="2" xfId="2" applyFont="1" applyFill="1" applyBorder="1" applyAlignment="1">
      <alignment horizontal="center" vertical="center"/>
    </xf>
    <xf numFmtId="0" fontId="10" fillId="2" borderId="1" xfId="2" applyFont="1" applyFill="1" applyBorder="1" applyAlignment="1">
      <alignment horizontal="right" vertical="center"/>
    </xf>
    <xf numFmtId="0" fontId="15" fillId="0" borderId="1" xfId="2" applyFont="1" applyBorder="1" applyAlignment="1">
      <alignment horizontal="left" vertical="center"/>
    </xf>
    <xf numFmtId="0" fontId="15" fillId="0" borderId="0" xfId="2" applyFont="1" applyAlignment="1">
      <alignment horizontal="left" vertical="center"/>
    </xf>
    <xf numFmtId="0" fontId="17" fillId="0" borderId="0" xfId="2" applyFont="1" applyAlignment="1">
      <alignment horizontal="left" vertical="center"/>
    </xf>
    <xf numFmtId="0" fontId="16" fillId="0" borderId="1" xfId="2" applyFont="1" applyBorder="1" applyAlignment="1">
      <alignment horizontal="left" vertical="center"/>
    </xf>
    <xf numFmtId="0" fontId="23" fillId="0" borderId="0" xfId="2" applyAlignment="1">
      <alignment horizontal="left" vertical="center" wrapText="1"/>
    </xf>
    <xf numFmtId="0" fontId="10" fillId="3" borderId="1" xfId="2" applyFont="1" applyFill="1" applyBorder="1" applyAlignment="1">
      <alignment horizontal="center" vertical="center"/>
    </xf>
    <xf numFmtId="0" fontId="23" fillId="0" borderId="2" xfId="2" applyBorder="1" applyAlignment="1">
      <alignment wrapText="1"/>
    </xf>
    <xf numFmtId="0" fontId="10" fillId="3" borderId="0" xfId="2" applyFont="1" applyFill="1" applyAlignment="1">
      <alignment vertical="center"/>
    </xf>
    <xf numFmtId="0" fontId="10" fillId="3" borderId="2" xfId="2" applyFont="1" applyFill="1" applyBorder="1" applyAlignment="1">
      <alignment vertical="center"/>
    </xf>
    <xf numFmtId="0" fontId="10" fillId="2" borderId="1" xfId="2" applyFont="1" applyFill="1" applyBorder="1" applyAlignment="1">
      <alignment vertical="center"/>
    </xf>
    <xf numFmtId="0" fontId="23" fillId="2" borderId="1" xfId="2" applyFill="1" applyBorder="1" applyAlignment="1">
      <alignment horizontal="fill"/>
    </xf>
    <xf numFmtId="0" fontId="10" fillId="3" borderId="0" xfId="2" applyFont="1" applyFill="1" applyAlignment="1">
      <alignment horizontal="fill" vertical="center"/>
    </xf>
    <xf numFmtId="0" fontId="10" fillId="3" borderId="2" xfId="2" applyFont="1" applyFill="1" applyBorder="1" applyAlignment="1">
      <alignment horizontal="fill" vertical="center"/>
    </xf>
    <xf numFmtId="0" fontId="10" fillId="2" borderId="0" xfId="2" applyFont="1" applyFill="1" applyAlignment="1">
      <alignment horizontal="center" vertical="center" textRotation="90"/>
    </xf>
    <xf numFmtId="0" fontId="12" fillId="0" borderId="15" xfId="2" applyFont="1" applyBorder="1" applyAlignment="1">
      <alignment horizontal="center" textRotation="90" wrapText="1"/>
    </xf>
    <xf numFmtId="0" fontId="13" fillId="0" borderId="11" xfId="2" applyFont="1" applyBorder="1" applyAlignment="1">
      <alignment horizontal="right" textRotation="90" wrapText="1"/>
    </xf>
    <xf numFmtId="0" fontId="10" fillId="0" borderId="0" xfId="2" applyFont="1" applyAlignment="1">
      <alignment wrapText="1"/>
    </xf>
    <xf numFmtId="0" fontId="10" fillId="0" borderId="0" xfId="2" applyFont="1" applyAlignment="1">
      <alignment textRotation="90" wrapText="1"/>
    </xf>
    <xf numFmtId="0" fontId="12" fillId="0" borderId="15" xfId="2" applyFont="1" applyBorder="1" applyAlignment="1">
      <alignment textRotation="90" wrapText="1"/>
    </xf>
    <xf numFmtId="0" fontId="13" fillId="4" borderId="6" xfId="2" applyFont="1" applyFill="1" applyBorder="1" applyAlignment="1">
      <alignment horizontal="right" wrapText="1"/>
    </xf>
    <xf numFmtId="0" fontId="9" fillId="0" borderId="0" xfId="2" applyFont="1" applyAlignment="1">
      <alignment vertical="center" wrapText="1"/>
    </xf>
    <xf numFmtId="0" fontId="13" fillId="0" borderId="6" xfId="2" applyFont="1" applyBorder="1" applyAlignment="1">
      <alignment horizontal="right" wrapText="1"/>
    </xf>
    <xf numFmtId="0" fontId="10" fillId="0" borderId="1" xfId="2" applyFont="1" applyBorder="1" applyAlignment="1">
      <alignment textRotation="90" wrapText="1"/>
    </xf>
    <xf numFmtId="0" fontId="12" fillId="3" borderId="1" xfId="2" applyFont="1" applyFill="1" applyBorder="1" applyAlignment="1">
      <alignment horizontal="right" textRotation="90" wrapText="1"/>
    </xf>
    <xf numFmtId="0" fontId="11" fillId="3" borderId="0" xfId="2" applyFont="1" applyFill="1" applyAlignment="1">
      <alignment textRotation="90" wrapText="1"/>
    </xf>
    <xf numFmtId="0" fontId="11" fillId="3" borderId="2" xfId="2" applyFont="1" applyFill="1" applyBorder="1" applyAlignment="1">
      <alignment textRotation="90" wrapText="1"/>
    </xf>
    <xf numFmtId="0" fontId="12" fillId="2" borderId="1" xfId="2" applyFont="1" applyFill="1" applyBorder="1" applyAlignment="1">
      <alignment horizontal="right" textRotation="90" wrapText="1"/>
    </xf>
    <xf numFmtId="0" fontId="11" fillId="2" borderId="0" xfId="2" applyFont="1" applyFill="1" applyAlignment="1">
      <alignment textRotation="90" wrapText="1"/>
    </xf>
    <xf numFmtId="0" fontId="11" fillId="2" borderId="2" xfId="2" applyFont="1" applyFill="1" applyBorder="1" applyAlignment="1">
      <alignment textRotation="90" wrapText="1"/>
    </xf>
    <xf numFmtId="0" fontId="24" fillId="0" borderId="0" xfId="0" applyFont="1"/>
    <xf numFmtId="0" fontId="25" fillId="0" borderId="0" xfId="0" applyFont="1"/>
    <xf numFmtId="0" fontId="1" fillId="0" borderId="0" xfId="2" applyFont="1" applyAlignment="1">
      <alignment wrapText="1"/>
    </xf>
    <xf numFmtId="0" fontId="1" fillId="0" borderId="0" xfId="2" applyFont="1"/>
    <xf numFmtId="0" fontId="1" fillId="0" borderId="0" xfId="2" applyFont="1" applyAlignment="1">
      <alignment horizontal="left"/>
    </xf>
    <xf numFmtId="0" fontId="1" fillId="0" borderId="0" xfId="2" applyFont="1" applyAlignment="1">
      <alignment horizontal="left" wrapText="1"/>
    </xf>
    <xf numFmtId="0" fontId="23" fillId="0" borderId="0" xfId="2" applyAlignment="1">
      <alignment horizontal="left"/>
    </xf>
    <xf numFmtId="0" fontId="6" fillId="0" borderId="0" xfId="2" applyFont="1" applyAlignment="1">
      <alignment horizontal="left" wrapText="1"/>
    </xf>
    <xf numFmtId="0" fontId="4" fillId="0" borderId="0" xfId="3" applyAlignment="1">
      <alignment wrapText="1"/>
    </xf>
    <xf numFmtId="0" fontId="4" fillId="0" borderId="0" xfId="3"/>
    <xf numFmtId="0" fontId="23" fillId="0" borderId="0" xfId="2" applyAlignment="1">
      <alignment vertical="center"/>
    </xf>
    <xf numFmtId="0" fontId="7" fillId="0" borderId="0" xfId="2" applyFont="1"/>
    <xf numFmtId="0" fontId="8" fillId="0" borderId="0" xfId="2" applyFont="1"/>
    <xf numFmtId="0" fontId="22" fillId="0" borderId="13" xfId="0" applyFont="1" applyFill="1" applyBorder="1"/>
    <xf numFmtId="0" fontId="0" fillId="0" borderId="0" xfId="0" applyFont="1"/>
    <xf numFmtId="0" fontId="0" fillId="5" borderId="16" xfId="0" applyFill="1" applyBorder="1"/>
    <xf numFmtId="0" fontId="1" fillId="3" borderId="17" xfId="0" applyFont="1" applyFill="1" applyBorder="1"/>
    <xf numFmtId="0" fontId="1" fillId="6" borderId="21" xfId="0" applyFont="1" applyFill="1" applyBorder="1" applyAlignment="1">
      <alignment wrapText="1"/>
    </xf>
    <xf numFmtId="0" fontId="1" fillId="6" borderId="22" xfId="0" applyFont="1" applyFill="1" applyBorder="1" applyAlignment="1">
      <alignment wrapText="1"/>
    </xf>
    <xf numFmtId="0" fontId="0" fillId="6" borderId="16" xfId="0" applyFill="1" applyBorder="1" applyAlignment="1">
      <alignment horizontal="center"/>
    </xf>
    <xf numFmtId="0" fontId="0" fillId="6" borderId="17" xfId="0" applyFill="1" applyBorder="1" applyAlignment="1">
      <alignment horizontal="center"/>
    </xf>
    <xf numFmtId="0" fontId="1" fillId="0" borderId="25" xfId="0" applyFont="1" applyBorder="1" applyAlignment="1">
      <alignment horizontal="center" vertical="center"/>
    </xf>
    <xf numFmtId="0" fontId="26" fillId="7" borderId="25" xfId="0" applyFont="1" applyFill="1" applyBorder="1" applyAlignment="1">
      <alignment horizontal="center" vertical="center"/>
    </xf>
    <xf numFmtId="0" fontId="0" fillId="6" borderId="26" xfId="0" applyFill="1" applyBorder="1" applyAlignment="1">
      <alignment horizontal="center"/>
    </xf>
    <xf numFmtId="0" fontId="0" fillId="6" borderId="27" xfId="0" applyFill="1" applyBorder="1" applyAlignment="1">
      <alignment horizontal="center"/>
    </xf>
    <xf numFmtId="0" fontId="27" fillId="0" borderId="25" xfId="0" applyFont="1" applyBorder="1"/>
    <xf numFmtId="0" fontId="27" fillId="0" borderId="0" xfId="0" applyFont="1"/>
    <xf numFmtId="0" fontId="1" fillId="0" borderId="18" xfId="0" applyFont="1" applyBorder="1" applyAlignment="1">
      <alignment horizontal="center" vertical="center"/>
    </xf>
    <xf numFmtId="0" fontId="0" fillId="6" borderId="29" xfId="0" applyFill="1" applyBorder="1" applyAlignment="1">
      <alignment horizontal="center"/>
    </xf>
    <xf numFmtId="0" fontId="0" fillId="0" borderId="25" xfId="0" applyBorder="1"/>
    <xf numFmtId="0" fontId="0" fillId="0" borderId="18" xfId="0" applyBorder="1"/>
    <xf numFmtId="0" fontId="0" fillId="6" borderId="25" xfId="0" applyFill="1" applyBorder="1" applyAlignment="1">
      <alignment horizontal="center"/>
    </xf>
    <xf numFmtId="0" fontId="27" fillId="0" borderId="30" xfId="0" applyFont="1" applyBorder="1"/>
    <xf numFmtId="0" fontId="0" fillId="6" borderId="23" xfId="0" applyFill="1" applyBorder="1" applyAlignment="1">
      <alignment horizontal="center"/>
    </xf>
    <xf numFmtId="0" fontId="0" fillId="6" borderId="31" xfId="0" applyFill="1" applyBorder="1" applyAlignment="1">
      <alignment horizontal="center"/>
    </xf>
    <xf numFmtId="0" fontId="1" fillId="0" borderId="23" xfId="0" applyFont="1" applyBorder="1" applyAlignment="1">
      <alignment horizontal="center" vertical="center"/>
    </xf>
    <xf numFmtId="0" fontId="26" fillId="7" borderId="23" xfId="0" applyFont="1" applyFill="1" applyBorder="1" applyAlignment="1">
      <alignment horizontal="center" vertical="center"/>
    </xf>
    <xf numFmtId="0" fontId="26" fillId="7" borderId="18" xfId="0" applyFont="1" applyFill="1" applyBorder="1" applyAlignment="1">
      <alignment horizontal="center" vertical="center"/>
    </xf>
    <xf numFmtId="0" fontId="1" fillId="0" borderId="20" xfId="0" applyFont="1" applyBorder="1" applyAlignment="1">
      <alignment horizontal="center" vertical="center"/>
    </xf>
    <xf numFmtId="0" fontId="0" fillId="0" borderId="0" xfId="0" applyBorder="1"/>
    <xf numFmtId="0" fontId="1" fillId="0" borderId="33" xfId="0" applyFont="1" applyBorder="1" applyAlignment="1">
      <alignment horizontal="center" vertical="center"/>
    </xf>
    <xf numFmtId="0" fontId="1" fillId="0" borderId="26" xfId="0" applyFont="1" applyBorder="1" applyAlignment="1">
      <alignment horizontal="center" vertical="center"/>
    </xf>
    <xf numFmtId="0" fontId="0" fillId="0" borderId="33" xfId="0" applyBorder="1"/>
    <xf numFmtId="0" fontId="0" fillId="6" borderId="25" xfId="0" applyFill="1" applyBorder="1"/>
    <xf numFmtId="0" fontId="0" fillId="6" borderId="27" xfId="0" applyFill="1" applyBorder="1"/>
    <xf numFmtId="0" fontId="0" fillId="7" borderId="25" xfId="0" applyFill="1" applyBorder="1"/>
    <xf numFmtId="0" fontId="12" fillId="3" borderId="7" xfId="2" applyFont="1" applyFill="1" applyBorder="1" applyAlignment="1">
      <alignment horizontal="center" vertical="center" textRotation="90" wrapText="1"/>
    </xf>
    <xf numFmtId="0" fontId="12" fillId="3" borderId="8" xfId="2" applyFont="1" applyFill="1" applyBorder="1" applyAlignment="1">
      <alignment horizontal="center" vertical="center" textRotation="90" wrapText="1"/>
    </xf>
    <xf numFmtId="0" fontId="12" fillId="3" borderId="6" xfId="2" applyFont="1" applyFill="1" applyBorder="1" applyAlignment="1">
      <alignment horizontal="center" vertical="center" textRotation="90" wrapText="1"/>
    </xf>
    <xf numFmtId="0" fontId="12" fillId="2" borderId="7" xfId="2" applyFont="1" applyFill="1" applyBorder="1" applyAlignment="1">
      <alignment horizontal="center" vertical="center" textRotation="90" wrapText="1"/>
    </xf>
    <xf numFmtId="0" fontId="12" fillId="2" borderId="8" xfId="2" applyFont="1" applyFill="1" applyBorder="1" applyAlignment="1">
      <alignment horizontal="center" vertical="center" textRotation="90" wrapText="1"/>
    </xf>
    <xf numFmtId="0" fontId="12" fillId="2" borderId="6" xfId="2" applyFont="1" applyFill="1" applyBorder="1" applyAlignment="1">
      <alignment horizontal="center" vertical="center" textRotation="90" wrapText="1"/>
    </xf>
    <xf numFmtId="0" fontId="12" fillId="3" borderId="9" xfId="2" applyFont="1" applyFill="1" applyBorder="1" applyAlignment="1">
      <alignment horizontal="center" vertical="center" textRotation="90" wrapText="1"/>
    </xf>
    <xf numFmtId="0" fontId="12" fillId="3" borderId="10" xfId="2" applyFont="1" applyFill="1" applyBorder="1" applyAlignment="1">
      <alignment horizontal="center" vertical="center" textRotation="90" wrapText="1"/>
    </xf>
    <xf numFmtId="0" fontId="13" fillId="4" borderId="7" xfId="2" applyFont="1" applyFill="1" applyBorder="1" applyAlignment="1">
      <alignment horizontal="center" wrapText="1"/>
    </xf>
    <xf numFmtId="0" fontId="13" fillId="4" borderId="8" xfId="2" applyFont="1" applyFill="1" applyBorder="1" applyAlignment="1">
      <alignment horizontal="center" wrapText="1"/>
    </xf>
    <xf numFmtId="0" fontId="13" fillId="4" borderId="6" xfId="2" applyFont="1" applyFill="1" applyBorder="1" applyAlignment="1">
      <alignment horizontal="center" wrapText="1"/>
    </xf>
    <xf numFmtId="0" fontId="13" fillId="4" borderId="3" xfId="2" applyFont="1" applyFill="1" applyBorder="1" applyAlignment="1">
      <alignment horizontal="center" wrapText="1"/>
    </xf>
    <xf numFmtId="0" fontId="13" fillId="4" borderId="4" xfId="2" applyFont="1" applyFill="1" applyBorder="1" applyAlignment="1">
      <alignment horizontal="center" wrapText="1"/>
    </xf>
    <xf numFmtId="0" fontId="13" fillId="4" borderId="5" xfId="2" applyFont="1" applyFill="1" applyBorder="1" applyAlignment="1">
      <alignment horizontal="center" wrapText="1"/>
    </xf>
    <xf numFmtId="0" fontId="12" fillId="3" borderId="3" xfId="2" applyFont="1" applyFill="1" applyBorder="1" applyAlignment="1">
      <alignment horizontal="center" vertical="center" textRotation="90" wrapText="1"/>
    </xf>
    <xf numFmtId="0" fontId="12" fillId="3" borderId="4" xfId="2" applyFont="1" applyFill="1" applyBorder="1" applyAlignment="1">
      <alignment horizontal="center" vertical="center" textRotation="90" wrapText="1"/>
    </xf>
    <xf numFmtId="0" fontId="12" fillId="3" borderId="5" xfId="2" applyFont="1" applyFill="1" applyBorder="1" applyAlignment="1">
      <alignment horizontal="center" vertical="center" textRotation="90" wrapText="1"/>
    </xf>
    <xf numFmtId="0" fontId="12" fillId="2" borderId="3" xfId="2" applyFont="1" applyFill="1" applyBorder="1" applyAlignment="1">
      <alignment horizontal="center" vertical="center" textRotation="90" wrapText="1"/>
    </xf>
    <xf numFmtId="0" fontId="12" fillId="2" borderId="4" xfId="2" applyFont="1" applyFill="1" applyBorder="1" applyAlignment="1">
      <alignment horizontal="center" vertical="center" textRotation="90" wrapText="1"/>
    </xf>
    <xf numFmtId="0" fontId="12" fillId="2" borderId="5" xfId="2" applyFont="1" applyFill="1" applyBorder="1" applyAlignment="1">
      <alignment horizontal="center" vertical="center" textRotation="90" wrapText="1"/>
    </xf>
    <xf numFmtId="0" fontId="12" fillId="3" borderId="2" xfId="2" applyFont="1" applyFill="1" applyBorder="1" applyAlignment="1">
      <alignment horizontal="center" wrapText="1"/>
    </xf>
    <xf numFmtId="0" fontId="12" fillId="3" borderId="0" xfId="2" applyFont="1" applyFill="1" applyAlignment="1">
      <alignment horizontal="center" wrapText="1"/>
    </xf>
    <xf numFmtId="0" fontId="12" fillId="3" borderId="1" xfId="2" applyFont="1" applyFill="1" applyBorder="1" applyAlignment="1">
      <alignment horizontal="center" wrapText="1"/>
    </xf>
    <xf numFmtId="0" fontId="12" fillId="3" borderId="7" xfId="2" applyFont="1" applyFill="1" applyBorder="1" applyAlignment="1">
      <alignment horizontal="center" wrapText="1"/>
    </xf>
    <xf numFmtId="0" fontId="12" fillId="3" borderId="8" xfId="2" applyFont="1" applyFill="1" applyBorder="1" applyAlignment="1">
      <alignment horizontal="center" wrapText="1"/>
    </xf>
    <xf numFmtId="0" fontId="12" fillId="3" borderId="6" xfId="2" applyFont="1" applyFill="1" applyBorder="1" applyAlignment="1">
      <alignment horizontal="center" wrapText="1"/>
    </xf>
    <xf numFmtId="0" fontId="12" fillId="3" borderId="9" xfId="2" applyFont="1" applyFill="1" applyBorder="1" applyAlignment="1">
      <alignment horizontal="center" wrapText="1"/>
    </xf>
    <xf numFmtId="0" fontId="12" fillId="3" borderId="10" xfId="2" applyFont="1" applyFill="1" applyBorder="1" applyAlignment="1">
      <alignment horizontal="center" wrapText="1"/>
    </xf>
    <xf numFmtId="0" fontId="12" fillId="2" borderId="7" xfId="2" applyFont="1" applyFill="1" applyBorder="1" applyAlignment="1">
      <alignment horizontal="center" wrapText="1"/>
    </xf>
    <xf numFmtId="0" fontId="12" fillId="2" borderId="8" xfId="2" applyFont="1" applyFill="1" applyBorder="1" applyAlignment="1">
      <alignment horizontal="center" wrapText="1"/>
    </xf>
    <xf numFmtId="0" fontId="12" fillId="2" borderId="6" xfId="2" applyFont="1" applyFill="1" applyBorder="1" applyAlignment="1">
      <alignment horizontal="center" wrapText="1"/>
    </xf>
    <xf numFmtId="0" fontId="0" fillId="6" borderId="28" xfId="0" applyFill="1" applyBorder="1" applyAlignment="1">
      <alignment horizontal="center" vertical="center"/>
    </xf>
    <xf numFmtId="0" fontId="0" fillId="6" borderId="32" xfId="0" applyFill="1" applyBorder="1" applyAlignment="1">
      <alignment horizontal="center" vertical="center"/>
    </xf>
    <xf numFmtId="0" fontId="1" fillId="3" borderId="18"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3" borderId="24"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20" xfId="0" applyFont="1" applyFill="1" applyBorder="1" applyAlignment="1">
      <alignment horizontal="center" vertical="center" wrapText="1"/>
    </xf>
    <xf numFmtId="0" fontId="1" fillId="3" borderId="14" xfId="0" applyFont="1" applyFill="1" applyBorder="1" applyAlignment="1">
      <alignment horizontal="center" vertical="center"/>
    </xf>
    <xf numFmtId="0" fontId="0" fillId="6" borderId="26" xfId="0" applyFill="1" applyBorder="1" applyAlignment="1">
      <alignment horizontal="center" vertical="center"/>
    </xf>
  </cellXfs>
  <cellStyles count="4">
    <cellStyle name="Hyperlink" xfId="1" builtinId="8"/>
    <cellStyle name="Hyperlink 2" xfId="3" xr:uid="{7715ED9A-BA72-419D-B26A-46B6E591C970}"/>
    <cellStyle name="Normal" xfId="0" builtinId="0"/>
    <cellStyle name="Normal 2" xfId="2" xr:uid="{C963438A-C575-4E95-B69C-89EB89DA887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8"/>
  <sheetViews>
    <sheetView tabSelected="1" workbookViewId="0"/>
  </sheetViews>
  <sheetFormatPr defaultColWidth="9.109375" defaultRowHeight="14.4"/>
  <cols>
    <col min="1" max="1" width="38" style="17" bestFit="1" customWidth="1"/>
    <col min="2" max="2" width="84.33203125" style="17" customWidth="1"/>
    <col min="3" max="3" width="66.44140625" style="17" customWidth="1"/>
    <col min="4" max="4" width="14.109375" style="17" bestFit="1" customWidth="1"/>
    <col min="5" max="16384" width="9.109375" style="17"/>
  </cols>
  <sheetData>
    <row r="1" spans="1:4" ht="18">
      <c r="A1" s="23" t="s">
        <v>14758</v>
      </c>
      <c r="B1" s="21" t="s">
        <v>14759</v>
      </c>
      <c r="C1" s="20" t="s">
        <v>14760</v>
      </c>
      <c r="D1" s="20" t="s">
        <v>14776</v>
      </c>
    </row>
    <row r="2" spans="1:4" ht="15.75" customHeight="1">
      <c r="A2" s="24" t="s">
        <v>14775</v>
      </c>
      <c r="B2" s="19" t="s">
        <v>14777</v>
      </c>
      <c r="C2" s="18"/>
      <c r="D2" s="22">
        <v>44496</v>
      </c>
    </row>
    <row r="3" spans="1:4" ht="15.6">
      <c r="A3" s="24" t="s">
        <v>14761</v>
      </c>
      <c r="B3" s="17" t="s">
        <v>14762</v>
      </c>
      <c r="C3" s="17" t="s">
        <v>14763</v>
      </c>
      <c r="D3" s="22">
        <v>43504</v>
      </c>
    </row>
    <row r="4" spans="1:4" ht="15.6">
      <c r="A4" s="24" t="s">
        <v>14769</v>
      </c>
      <c r="B4" s="17" t="s">
        <v>14770</v>
      </c>
      <c r="C4" s="17" t="s">
        <v>14771</v>
      </c>
      <c r="D4" s="22">
        <v>43896</v>
      </c>
    </row>
    <row r="5" spans="1:4" ht="15.6">
      <c r="A5" s="24" t="s">
        <v>14772</v>
      </c>
      <c r="B5" s="17" t="s">
        <v>14773</v>
      </c>
      <c r="C5" s="17" t="s">
        <v>14774</v>
      </c>
      <c r="D5" s="22">
        <v>44496</v>
      </c>
    </row>
    <row r="6" spans="1:4" ht="15.6">
      <c r="A6" s="24" t="s">
        <v>14764</v>
      </c>
      <c r="B6" s="17" t="s">
        <v>14765</v>
      </c>
      <c r="D6" s="22">
        <v>43591</v>
      </c>
    </row>
    <row r="7" spans="1:4" ht="15.6">
      <c r="A7" s="24" t="s">
        <v>14766</v>
      </c>
      <c r="B7" s="17" t="s">
        <v>14767</v>
      </c>
      <c r="C7" s="17" t="s">
        <v>14768</v>
      </c>
      <c r="D7" s="22">
        <v>43433</v>
      </c>
    </row>
    <row r="8" spans="1:4" ht="15.6">
      <c r="A8" s="109" t="s">
        <v>22981</v>
      </c>
      <c r="B8" s="110" t="s">
        <v>23136</v>
      </c>
      <c r="C8" s="110" t="s">
        <v>23137</v>
      </c>
      <c r="D8" s="22">
        <v>44377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973"/>
  <sheetViews>
    <sheetView zoomScaleNormal="100" workbookViewId="0">
      <pane ySplit="1" topLeftCell="A2" activePane="bottomLeft" state="frozen"/>
      <selection activeCell="D1" sqref="D1"/>
      <selection pane="bottomLeft"/>
    </sheetView>
  </sheetViews>
  <sheetFormatPr defaultRowHeight="14.4"/>
  <cols>
    <col min="1" max="1" width="6.5546875" customWidth="1"/>
    <col min="2" max="2" width="13.6640625" customWidth="1"/>
    <col min="3" max="3" width="24" style="3" customWidth="1"/>
    <col min="4" max="4" width="16.5546875" style="3" customWidth="1"/>
    <col min="5" max="5" width="37.44140625" style="3" customWidth="1"/>
    <col min="6" max="6" width="12.33203125" style="3" customWidth="1"/>
    <col min="7" max="7" width="25.109375" style="3" customWidth="1"/>
    <col min="8" max="8" width="50.6640625" style="6" customWidth="1"/>
    <col min="9" max="9" width="25" style="6" customWidth="1"/>
    <col min="10" max="10" width="29.6640625" style="7" customWidth="1"/>
    <col min="11" max="11" width="43.5546875" style="7" customWidth="1"/>
    <col min="12" max="12" width="29.6640625" style="7" customWidth="1"/>
    <col min="13" max="13" width="15.5546875" style="14" bestFit="1" customWidth="1"/>
    <col min="14" max="21" width="6.6640625" customWidth="1"/>
  </cols>
  <sheetData>
    <row r="1" spans="1:21" ht="28.8">
      <c r="A1" s="1" t="s">
        <v>10248</v>
      </c>
      <c r="B1" s="4" t="s">
        <v>11079</v>
      </c>
      <c r="C1" s="2" t="s">
        <v>10249</v>
      </c>
      <c r="D1" s="2" t="s">
        <v>10250</v>
      </c>
      <c r="E1" s="2" t="s">
        <v>10251</v>
      </c>
      <c r="F1" s="2" t="s">
        <v>10252</v>
      </c>
      <c r="G1" s="2" t="s">
        <v>10253</v>
      </c>
      <c r="H1" s="5" t="s">
        <v>10254</v>
      </c>
      <c r="I1" s="5" t="s">
        <v>11077</v>
      </c>
      <c r="J1" s="4" t="s">
        <v>10255</v>
      </c>
      <c r="K1" s="4" t="s">
        <v>10256</v>
      </c>
      <c r="L1" s="4" t="s">
        <v>11078</v>
      </c>
      <c r="M1" s="13" t="s">
        <v>11075</v>
      </c>
      <c r="N1" s="4" t="s">
        <v>10257</v>
      </c>
      <c r="O1" s="4" t="s">
        <v>10258</v>
      </c>
      <c r="P1" s="4" t="s">
        <v>10259</v>
      </c>
      <c r="Q1" s="4" t="s">
        <v>10260</v>
      </c>
      <c r="R1" s="4" t="s">
        <v>10261</v>
      </c>
      <c r="S1" s="4" t="s">
        <v>10262</v>
      </c>
      <c r="T1" s="4" t="s">
        <v>10263</v>
      </c>
      <c r="U1" s="4" t="s">
        <v>10264</v>
      </c>
    </row>
    <row r="2" spans="1:21">
      <c r="A2">
        <v>1</v>
      </c>
      <c r="B2">
        <v>1</v>
      </c>
      <c r="C2" s="3" t="s">
        <v>10265</v>
      </c>
      <c r="D2" s="3" t="s">
        <v>9588</v>
      </c>
      <c r="F2" s="3" t="s">
        <v>10266</v>
      </c>
      <c r="G2" s="3" t="s">
        <v>10267</v>
      </c>
      <c r="H2" s="6" t="s">
        <v>10268</v>
      </c>
      <c r="U2" t="s">
        <v>10269</v>
      </c>
    </row>
    <row r="3" spans="1:21">
      <c r="A3">
        <v>2</v>
      </c>
      <c r="B3">
        <v>2</v>
      </c>
      <c r="C3" s="3" t="s">
        <v>10265</v>
      </c>
      <c r="D3" s="3" t="s">
        <v>9588</v>
      </c>
      <c r="E3" s="3" t="s">
        <v>10267</v>
      </c>
      <c r="F3" s="3" t="s">
        <v>10266</v>
      </c>
      <c r="G3" s="3" t="s">
        <v>10270</v>
      </c>
      <c r="H3" s="6" t="s">
        <v>10271</v>
      </c>
      <c r="U3" t="s">
        <v>10269</v>
      </c>
    </row>
    <row r="4" spans="1:21">
      <c r="A4">
        <v>3</v>
      </c>
      <c r="B4">
        <v>3</v>
      </c>
      <c r="C4" s="3" t="s">
        <v>10265</v>
      </c>
      <c r="D4" s="3" t="s">
        <v>9588</v>
      </c>
      <c r="E4" s="3" t="s">
        <v>10270</v>
      </c>
      <c r="F4" s="3" t="s">
        <v>10266</v>
      </c>
      <c r="G4" s="3" t="s">
        <v>10272</v>
      </c>
      <c r="H4" s="6" t="s">
        <v>4841</v>
      </c>
      <c r="U4" t="s">
        <v>10269</v>
      </c>
    </row>
    <row r="5" spans="1:21">
      <c r="A5">
        <v>4</v>
      </c>
      <c r="B5">
        <v>4</v>
      </c>
      <c r="C5" s="3" t="s">
        <v>10265</v>
      </c>
      <c r="D5" s="3" t="s">
        <v>9588</v>
      </c>
      <c r="E5" s="3" t="s">
        <v>10272</v>
      </c>
      <c r="F5" s="3" t="s">
        <v>10273</v>
      </c>
      <c r="G5" s="3" t="s">
        <v>8927</v>
      </c>
      <c r="H5" s="6" t="s">
        <v>10274</v>
      </c>
      <c r="I5" s="8"/>
      <c r="U5" t="s">
        <v>10269</v>
      </c>
    </row>
    <row r="6" spans="1:21">
      <c r="A6">
        <v>5</v>
      </c>
      <c r="B6">
        <v>5</v>
      </c>
      <c r="C6" s="3" t="s">
        <v>10265</v>
      </c>
      <c r="D6" s="3" t="s">
        <v>9588</v>
      </c>
      <c r="E6" s="3" t="s">
        <v>10272</v>
      </c>
      <c r="F6" s="3" t="s">
        <v>10266</v>
      </c>
      <c r="G6" s="3" t="s">
        <v>10275</v>
      </c>
      <c r="H6" s="6" t="s">
        <v>10276</v>
      </c>
      <c r="U6" t="s">
        <v>10269</v>
      </c>
    </row>
    <row r="7" spans="1:21">
      <c r="A7">
        <v>6</v>
      </c>
      <c r="B7">
        <v>6</v>
      </c>
      <c r="C7" s="3" t="s">
        <v>10265</v>
      </c>
      <c r="D7" s="3" t="s">
        <v>9588</v>
      </c>
      <c r="E7" s="3" t="s">
        <v>10272</v>
      </c>
      <c r="F7" s="3" t="s">
        <v>10266</v>
      </c>
      <c r="G7" s="3" t="s">
        <v>10277</v>
      </c>
      <c r="H7" s="6" t="s">
        <v>10278</v>
      </c>
      <c r="U7" t="s">
        <v>10269</v>
      </c>
    </row>
    <row r="8" spans="1:21">
      <c r="A8">
        <v>7</v>
      </c>
      <c r="B8">
        <v>7</v>
      </c>
      <c r="C8" s="3" t="s">
        <v>10265</v>
      </c>
      <c r="D8" s="3" t="s">
        <v>9588</v>
      </c>
      <c r="E8" s="3" t="s">
        <v>10272</v>
      </c>
      <c r="F8" s="3" t="s">
        <v>10266</v>
      </c>
      <c r="G8" s="3" t="s">
        <v>10279</v>
      </c>
      <c r="H8" s="6" t="s">
        <v>10280</v>
      </c>
      <c r="U8" t="s">
        <v>10269</v>
      </c>
    </row>
    <row r="9" spans="1:21">
      <c r="A9">
        <v>8</v>
      </c>
      <c r="B9">
        <v>8</v>
      </c>
      <c r="C9" s="3" t="s">
        <v>10265</v>
      </c>
      <c r="D9" s="3" t="s">
        <v>9588</v>
      </c>
      <c r="E9" s="3" t="s">
        <v>10272</v>
      </c>
      <c r="F9" s="3" t="s">
        <v>10266</v>
      </c>
      <c r="G9" s="3" t="s">
        <v>10281</v>
      </c>
      <c r="H9" s="6" t="s">
        <v>10282</v>
      </c>
      <c r="U9" t="s">
        <v>10269</v>
      </c>
    </row>
    <row r="10" spans="1:21">
      <c r="A10">
        <v>9</v>
      </c>
      <c r="B10">
        <v>9</v>
      </c>
      <c r="C10" s="3" t="s">
        <v>10265</v>
      </c>
      <c r="D10" s="3" t="s">
        <v>9588</v>
      </c>
      <c r="E10" s="3" t="s">
        <v>10272</v>
      </c>
      <c r="F10" s="3" t="s">
        <v>10266</v>
      </c>
      <c r="G10" s="3" t="s">
        <v>10283</v>
      </c>
      <c r="H10" s="6" t="s">
        <v>10284</v>
      </c>
      <c r="U10" t="s">
        <v>10269</v>
      </c>
    </row>
    <row r="11" spans="1:21">
      <c r="A11">
        <v>10</v>
      </c>
      <c r="B11">
        <v>10</v>
      </c>
      <c r="C11" s="3" t="s">
        <v>10265</v>
      </c>
      <c r="D11" s="3" t="s">
        <v>9588</v>
      </c>
      <c r="E11" s="3" t="s">
        <v>10272</v>
      </c>
      <c r="F11" s="3" t="s">
        <v>10266</v>
      </c>
      <c r="G11" s="3" t="s">
        <v>10285</v>
      </c>
      <c r="H11" s="6" t="s">
        <v>10286</v>
      </c>
      <c r="U11" t="s">
        <v>10269</v>
      </c>
    </row>
    <row r="12" spans="1:21">
      <c r="A12">
        <v>11</v>
      </c>
      <c r="B12">
        <v>11</v>
      </c>
      <c r="C12" s="3" t="s">
        <v>10265</v>
      </c>
      <c r="D12" s="3" t="s">
        <v>9588</v>
      </c>
      <c r="E12" s="3" t="s">
        <v>10272</v>
      </c>
      <c r="F12" s="3" t="s">
        <v>10266</v>
      </c>
      <c r="G12" s="3" t="s">
        <v>10287</v>
      </c>
      <c r="H12" s="6" t="s">
        <v>10288</v>
      </c>
      <c r="U12" t="s">
        <v>10269</v>
      </c>
    </row>
    <row r="13" spans="1:21">
      <c r="A13">
        <v>12</v>
      </c>
      <c r="B13">
        <v>12</v>
      </c>
      <c r="C13" s="3" t="s">
        <v>10265</v>
      </c>
      <c r="D13" s="3" t="s">
        <v>9588</v>
      </c>
      <c r="E13" s="3" t="s">
        <v>10272</v>
      </c>
      <c r="F13" s="3" t="s">
        <v>10266</v>
      </c>
      <c r="G13" s="3" t="s">
        <v>10289</v>
      </c>
      <c r="H13" s="6" t="s">
        <v>10290</v>
      </c>
      <c r="U13" t="s">
        <v>10269</v>
      </c>
    </row>
    <row r="14" spans="1:21">
      <c r="A14">
        <v>13</v>
      </c>
      <c r="B14">
        <v>13</v>
      </c>
      <c r="C14" s="3" t="s">
        <v>10265</v>
      </c>
      <c r="D14" s="3" t="s">
        <v>9588</v>
      </c>
      <c r="E14" s="3" t="s">
        <v>10272</v>
      </c>
      <c r="F14" s="3" t="s">
        <v>10266</v>
      </c>
      <c r="G14" s="3" t="s">
        <v>10291</v>
      </c>
      <c r="H14" s="6" t="s">
        <v>10292</v>
      </c>
      <c r="U14" t="s">
        <v>10269</v>
      </c>
    </row>
    <row r="15" spans="1:21">
      <c r="A15">
        <v>14</v>
      </c>
      <c r="B15">
        <v>14</v>
      </c>
      <c r="C15" s="3" t="s">
        <v>10265</v>
      </c>
      <c r="D15" s="3" t="s">
        <v>9588</v>
      </c>
      <c r="E15" s="3" t="s">
        <v>10272</v>
      </c>
      <c r="F15" s="3" t="s">
        <v>10266</v>
      </c>
      <c r="G15" s="3" t="s">
        <v>10293</v>
      </c>
      <c r="H15" s="6" t="s">
        <v>10294</v>
      </c>
      <c r="U15" t="s">
        <v>10269</v>
      </c>
    </row>
    <row r="16" spans="1:21">
      <c r="A16">
        <v>15</v>
      </c>
      <c r="B16">
        <v>15</v>
      </c>
      <c r="C16" s="3" t="s">
        <v>10265</v>
      </c>
      <c r="D16" s="3" t="s">
        <v>9588</v>
      </c>
      <c r="E16" s="3" t="s">
        <v>10272</v>
      </c>
      <c r="F16" s="3" t="s">
        <v>10266</v>
      </c>
      <c r="G16" s="3" t="s">
        <v>10295</v>
      </c>
      <c r="H16" s="6" t="s">
        <v>10296</v>
      </c>
      <c r="U16" t="s">
        <v>10269</v>
      </c>
    </row>
    <row r="17" spans="1:21">
      <c r="A17">
        <v>16</v>
      </c>
      <c r="B17">
        <v>16</v>
      </c>
      <c r="C17" s="3" t="s">
        <v>10265</v>
      </c>
      <c r="D17" s="3" t="s">
        <v>9588</v>
      </c>
      <c r="E17" s="3" t="s">
        <v>10272</v>
      </c>
      <c r="F17" s="3" t="s">
        <v>10266</v>
      </c>
      <c r="G17" s="3" t="s">
        <v>10297</v>
      </c>
      <c r="H17" s="6" t="s">
        <v>10298</v>
      </c>
      <c r="U17" t="s">
        <v>10269</v>
      </c>
    </row>
    <row r="18" spans="1:21">
      <c r="A18">
        <v>17</v>
      </c>
      <c r="B18">
        <v>17</v>
      </c>
      <c r="C18" s="3" t="s">
        <v>10265</v>
      </c>
      <c r="D18" s="3" t="s">
        <v>9588</v>
      </c>
      <c r="E18" s="3" t="s">
        <v>10297</v>
      </c>
      <c r="F18" s="3" t="s">
        <v>10266</v>
      </c>
      <c r="G18" s="3" t="s">
        <v>10299</v>
      </c>
      <c r="H18" s="6" t="s">
        <v>10300</v>
      </c>
      <c r="U18" t="s">
        <v>10269</v>
      </c>
    </row>
    <row r="19" spans="1:21">
      <c r="A19">
        <v>18</v>
      </c>
      <c r="B19">
        <v>18</v>
      </c>
      <c r="C19" s="3" t="s">
        <v>10265</v>
      </c>
      <c r="D19" s="3" t="s">
        <v>9588</v>
      </c>
      <c r="E19" s="3" t="s">
        <v>10299</v>
      </c>
      <c r="F19" s="3" t="s">
        <v>10273</v>
      </c>
      <c r="G19" s="3" t="s">
        <v>8927</v>
      </c>
      <c r="H19" s="6" t="s">
        <v>10301</v>
      </c>
      <c r="K19" s="12"/>
      <c r="U19" t="s">
        <v>10269</v>
      </c>
    </row>
    <row r="20" spans="1:21">
      <c r="A20">
        <v>19</v>
      </c>
      <c r="B20">
        <v>19</v>
      </c>
      <c r="C20" s="3" t="s">
        <v>10265</v>
      </c>
      <c r="D20" s="3" t="s">
        <v>9588</v>
      </c>
      <c r="E20" s="3" t="s">
        <v>10299</v>
      </c>
      <c r="F20" s="3" t="s">
        <v>10273</v>
      </c>
      <c r="G20" s="3" t="s">
        <v>10302</v>
      </c>
      <c r="H20" s="6" t="s">
        <v>10303</v>
      </c>
      <c r="K20" s="12" t="str">
        <f>HYPERLINK("#'KOODISTOT'!B"&amp;MATCH("ISO639char2LanguageType",KOODISTOT!B:B,0),"ISO639char2LanguageType")</f>
        <v>ISO639char2LanguageType</v>
      </c>
      <c r="L20" s="7" t="s">
        <v>8738</v>
      </c>
      <c r="U20" t="s">
        <v>10269</v>
      </c>
    </row>
    <row r="21" spans="1:21">
      <c r="A21">
        <v>20</v>
      </c>
      <c r="B21">
        <v>20</v>
      </c>
      <c r="C21" s="3" t="s">
        <v>10265</v>
      </c>
      <c r="D21" s="3" t="s">
        <v>9588</v>
      </c>
      <c r="E21" s="3" t="s">
        <v>10299</v>
      </c>
      <c r="F21" s="3" t="s">
        <v>10266</v>
      </c>
      <c r="G21" s="3" t="s">
        <v>10304</v>
      </c>
      <c r="H21" s="6" t="s">
        <v>10305</v>
      </c>
      <c r="U21" t="s">
        <v>10269</v>
      </c>
    </row>
    <row r="22" spans="1:21">
      <c r="A22">
        <v>21</v>
      </c>
      <c r="B22">
        <v>21</v>
      </c>
      <c r="C22" s="3" t="s">
        <v>10265</v>
      </c>
      <c r="D22" s="3" t="s">
        <v>9588</v>
      </c>
      <c r="E22" s="3" t="s">
        <v>10299</v>
      </c>
      <c r="F22" s="3" t="s">
        <v>10266</v>
      </c>
      <c r="G22" s="3" t="s">
        <v>10306</v>
      </c>
      <c r="H22" s="6" t="s">
        <v>10307</v>
      </c>
      <c r="U22" t="s">
        <v>10269</v>
      </c>
    </row>
    <row r="23" spans="1:21">
      <c r="A23">
        <v>22</v>
      </c>
      <c r="B23">
        <v>22</v>
      </c>
      <c r="C23" s="3" t="s">
        <v>10265</v>
      </c>
      <c r="D23" s="3" t="s">
        <v>9588</v>
      </c>
      <c r="E23" s="3" t="s">
        <v>10299</v>
      </c>
      <c r="F23" s="3" t="s">
        <v>10266</v>
      </c>
      <c r="G23" s="3" t="s">
        <v>10308</v>
      </c>
      <c r="H23" s="6" t="s">
        <v>10309</v>
      </c>
      <c r="U23" t="s">
        <v>10269</v>
      </c>
    </row>
    <row r="24" spans="1:21">
      <c r="A24">
        <v>23</v>
      </c>
      <c r="B24">
        <v>23</v>
      </c>
      <c r="C24" s="3" t="s">
        <v>10265</v>
      </c>
      <c r="D24" s="3" t="s">
        <v>9588</v>
      </c>
      <c r="E24" s="3" t="s">
        <v>10299</v>
      </c>
      <c r="F24" s="3" t="s">
        <v>10266</v>
      </c>
      <c r="G24" s="3" t="s">
        <v>10310</v>
      </c>
      <c r="H24" s="6" t="s">
        <v>10311</v>
      </c>
      <c r="U24" t="s">
        <v>10269</v>
      </c>
    </row>
    <row r="25" spans="1:21">
      <c r="A25">
        <v>24</v>
      </c>
      <c r="B25">
        <v>24</v>
      </c>
      <c r="C25" s="3" t="s">
        <v>10265</v>
      </c>
      <c r="D25" s="3" t="s">
        <v>9588</v>
      </c>
      <c r="E25" s="3" t="s">
        <v>10299</v>
      </c>
      <c r="F25" s="3" t="s">
        <v>10266</v>
      </c>
      <c r="G25" s="3" t="s">
        <v>10312</v>
      </c>
      <c r="H25" s="6" t="s">
        <v>10313</v>
      </c>
      <c r="U25" t="s">
        <v>10269</v>
      </c>
    </row>
    <row r="26" spans="1:21">
      <c r="A26">
        <v>25</v>
      </c>
      <c r="B26">
        <v>25</v>
      </c>
      <c r="C26" s="3" t="s">
        <v>10265</v>
      </c>
      <c r="D26" s="3" t="s">
        <v>9588</v>
      </c>
      <c r="E26" s="3" t="s">
        <v>10299</v>
      </c>
      <c r="F26" s="3" t="s">
        <v>10266</v>
      </c>
      <c r="G26" s="3" t="s">
        <v>10314</v>
      </c>
      <c r="H26" s="6" t="s">
        <v>10315</v>
      </c>
      <c r="U26" t="s">
        <v>10269</v>
      </c>
    </row>
    <row r="27" spans="1:21">
      <c r="A27">
        <v>26</v>
      </c>
      <c r="B27">
        <v>26</v>
      </c>
      <c r="C27" s="3" t="s">
        <v>10265</v>
      </c>
      <c r="D27" s="3" t="s">
        <v>9588</v>
      </c>
      <c r="E27" s="3" t="s">
        <v>10299</v>
      </c>
      <c r="F27" s="3" t="s">
        <v>10266</v>
      </c>
      <c r="G27" s="3" t="s">
        <v>10316</v>
      </c>
      <c r="H27" s="6" t="s">
        <v>10317</v>
      </c>
      <c r="U27" t="s">
        <v>10269</v>
      </c>
    </row>
    <row r="28" spans="1:21">
      <c r="A28">
        <v>27</v>
      </c>
      <c r="B28">
        <v>27</v>
      </c>
      <c r="C28" s="3" t="s">
        <v>10265</v>
      </c>
      <c r="D28" s="3" t="s">
        <v>9588</v>
      </c>
      <c r="E28" s="3" t="s">
        <v>10299</v>
      </c>
      <c r="F28" s="3" t="s">
        <v>10266</v>
      </c>
      <c r="G28" s="3" t="s">
        <v>10318</v>
      </c>
      <c r="H28" s="6" t="s">
        <v>10319</v>
      </c>
      <c r="U28" t="s">
        <v>10269</v>
      </c>
    </row>
    <row r="29" spans="1:21">
      <c r="A29">
        <v>28</v>
      </c>
      <c r="B29">
        <v>28</v>
      </c>
      <c r="C29" s="3" t="s">
        <v>10265</v>
      </c>
      <c r="D29" s="3" t="s">
        <v>9588</v>
      </c>
      <c r="E29" s="3" t="s">
        <v>10299</v>
      </c>
      <c r="F29" s="3" t="s">
        <v>10266</v>
      </c>
      <c r="G29" s="3" t="s">
        <v>10320</v>
      </c>
      <c r="H29" s="6" t="s">
        <v>10321</v>
      </c>
      <c r="U29" t="s">
        <v>10269</v>
      </c>
    </row>
    <row r="30" spans="1:21">
      <c r="A30">
        <v>29</v>
      </c>
      <c r="B30">
        <v>29</v>
      </c>
      <c r="C30" s="3" t="s">
        <v>10265</v>
      </c>
      <c r="D30" s="3" t="s">
        <v>9588</v>
      </c>
      <c r="E30" s="3" t="s">
        <v>10299</v>
      </c>
      <c r="F30" s="3" t="s">
        <v>10266</v>
      </c>
      <c r="G30" s="3" t="s">
        <v>10322</v>
      </c>
      <c r="H30" s="6" t="s">
        <v>10323</v>
      </c>
      <c r="U30" t="s">
        <v>10269</v>
      </c>
    </row>
    <row r="31" spans="1:21">
      <c r="A31">
        <v>30</v>
      </c>
      <c r="B31">
        <v>30</v>
      </c>
      <c r="C31" s="3" t="s">
        <v>10265</v>
      </c>
      <c r="D31" s="3" t="s">
        <v>9588</v>
      </c>
      <c r="E31" s="3" t="s">
        <v>10299</v>
      </c>
      <c r="F31" s="3" t="s">
        <v>10266</v>
      </c>
      <c r="G31" s="3" t="s">
        <v>10324</v>
      </c>
      <c r="H31" s="6" t="s">
        <v>10325</v>
      </c>
      <c r="K31" s="12" t="str">
        <f>HYPERLINK("#'KOODISTOT'!B"&amp;MATCH("ISO3166char2CountryType",KOODISTOT!B:B,0),"ISO3166char2CountryType")</f>
        <v>ISO3166char2CountryType</v>
      </c>
      <c r="L31" s="7" t="s">
        <v>9278</v>
      </c>
      <c r="U31" t="s">
        <v>10269</v>
      </c>
    </row>
    <row r="32" spans="1:21">
      <c r="A32">
        <v>31</v>
      </c>
      <c r="B32">
        <v>31</v>
      </c>
      <c r="C32" s="3" t="s">
        <v>10265</v>
      </c>
      <c r="D32" s="3" t="s">
        <v>9588</v>
      </c>
      <c r="E32" s="3" t="s">
        <v>10299</v>
      </c>
      <c r="F32" s="3" t="s">
        <v>10266</v>
      </c>
      <c r="G32" s="3" t="s">
        <v>10326</v>
      </c>
      <c r="H32" s="6" t="s">
        <v>10327</v>
      </c>
      <c r="U32" t="s">
        <v>10269</v>
      </c>
    </row>
    <row r="33" spans="1:21">
      <c r="A33">
        <v>32</v>
      </c>
      <c r="B33">
        <v>32</v>
      </c>
      <c r="C33" s="3" t="s">
        <v>10265</v>
      </c>
      <c r="D33" s="3" t="s">
        <v>9588</v>
      </c>
      <c r="E33" s="3" t="s">
        <v>10299</v>
      </c>
      <c r="F33" s="3" t="s">
        <v>10266</v>
      </c>
      <c r="G33" s="3" t="s">
        <v>10328</v>
      </c>
      <c r="H33" s="6" t="s">
        <v>10329</v>
      </c>
      <c r="U33" t="s">
        <v>10269</v>
      </c>
    </row>
    <row r="34" spans="1:21">
      <c r="A34">
        <v>33</v>
      </c>
      <c r="B34">
        <v>33</v>
      </c>
      <c r="C34" s="3" t="s">
        <v>10265</v>
      </c>
      <c r="D34" s="3" t="s">
        <v>9588</v>
      </c>
      <c r="E34" s="3" t="s">
        <v>10299</v>
      </c>
      <c r="F34" s="3" t="s">
        <v>10266</v>
      </c>
      <c r="G34" s="3" t="s">
        <v>10330</v>
      </c>
      <c r="H34" s="6" t="s">
        <v>10331</v>
      </c>
      <c r="U34" t="s">
        <v>10269</v>
      </c>
    </row>
    <row r="35" spans="1:21">
      <c r="A35">
        <v>34</v>
      </c>
      <c r="B35">
        <v>34</v>
      </c>
      <c r="C35" s="3" t="s">
        <v>10265</v>
      </c>
      <c r="D35" s="3" t="s">
        <v>9588</v>
      </c>
      <c r="E35" s="3" t="s">
        <v>10299</v>
      </c>
      <c r="F35" s="3" t="s">
        <v>10266</v>
      </c>
      <c r="G35" s="3" t="s">
        <v>10332</v>
      </c>
      <c r="H35" s="6" t="s">
        <v>10333</v>
      </c>
      <c r="U35" t="s">
        <v>10269</v>
      </c>
    </row>
    <row r="36" spans="1:21">
      <c r="A36">
        <v>35</v>
      </c>
      <c r="B36">
        <v>35</v>
      </c>
      <c r="C36" s="3" t="s">
        <v>10265</v>
      </c>
      <c r="D36" s="3" t="s">
        <v>9588</v>
      </c>
      <c r="E36" s="3" t="s">
        <v>10299</v>
      </c>
      <c r="F36" s="3" t="s">
        <v>10266</v>
      </c>
      <c r="G36" s="3" t="s">
        <v>10334</v>
      </c>
      <c r="H36" s="6" t="s">
        <v>10335</v>
      </c>
      <c r="U36" t="s">
        <v>10269</v>
      </c>
    </row>
    <row r="37" spans="1:21">
      <c r="A37">
        <v>36</v>
      </c>
      <c r="B37">
        <v>36</v>
      </c>
      <c r="C37" s="3" t="s">
        <v>10265</v>
      </c>
      <c r="D37" s="3" t="s">
        <v>9588</v>
      </c>
      <c r="E37" s="3" t="s">
        <v>10272</v>
      </c>
      <c r="F37" s="3" t="s">
        <v>10266</v>
      </c>
      <c r="G37" s="6" t="s">
        <v>10336</v>
      </c>
      <c r="H37" s="6" t="s">
        <v>10337</v>
      </c>
      <c r="U37" t="s">
        <v>10269</v>
      </c>
    </row>
    <row r="38" spans="1:21">
      <c r="A38">
        <v>37</v>
      </c>
      <c r="B38">
        <v>37</v>
      </c>
      <c r="C38" s="3" t="s">
        <v>10265</v>
      </c>
      <c r="D38" s="3" t="s">
        <v>9588</v>
      </c>
      <c r="E38" s="6" t="s">
        <v>10336</v>
      </c>
      <c r="F38" s="3" t="s">
        <v>10266</v>
      </c>
      <c r="G38" s="3" t="s">
        <v>10338</v>
      </c>
      <c r="H38" s="6" t="s">
        <v>10339</v>
      </c>
      <c r="U38" t="s">
        <v>10269</v>
      </c>
    </row>
    <row r="39" spans="1:21">
      <c r="A39">
        <v>38</v>
      </c>
      <c r="B39">
        <v>38</v>
      </c>
      <c r="C39" s="3" t="s">
        <v>10265</v>
      </c>
      <c r="D39" s="3" t="s">
        <v>9588</v>
      </c>
      <c r="E39" s="3" t="s">
        <v>10338</v>
      </c>
      <c r="F39" s="3" t="s">
        <v>10273</v>
      </c>
      <c r="G39" s="3" t="s">
        <v>8927</v>
      </c>
      <c r="H39" s="6" t="s">
        <v>10340</v>
      </c>
      <c r="U39" t="s">
        <v>10269</v>
      </c>
    </row>
    <row r="40" spans="1:21">
      <c r="A40">
        <v>39</v>
      </c>
      <c r="B40">
        <v>39</v>
      </c>
      <c r="C40" s="3" t="s">
        <v>10265</v>
      </c>
      <c r="D40" s="3" t="s">
        <v>9588</v>
      </c>
      <c r="E40" s="3" t="s">
        <v>10338</v>
      </c>
      <c r="F40" s="3" t="s">
        <v>10266</v>
      </c>
      <c r="G40" s="3" t="s">
        <v>10341</v>
      </c>
      <c r="H40" s="6" t="s">
        <v>10342</v>
      </c>
      <c r="U40" t="s">
        <v>10269</v>
      </c>
    </row>
    <row r="41" spans="1:21">
      <c r="A41">
        <v>40</v>
      </c>
      <c r="B41">
        <v>40</v>
      </c>
      <c r="C41" s="3" t="s">
        <v>10265</v>
      </c>
      <c r="D41" s="3" t="s">
        <v>9588</v>
      </c>
      <c r="E41" s="3" t="s">
        <v>10338</v>
      </c>
      <c r="F41" s="3" t="s">
        <v>10266</v>
      </c>
      <c r="G41" s="3" t="s">
        <v>10343</v>
      </c>
      <c r="H41" s="6" t="s">
        <v>10344</v>
      </c>
      <c r="J41" s="7" t="s">
        <v>10345</v>
      </c>
      <c r="U41" t="s">
        <v>10269</v>
      </c>
    </row>
    <row r="42" spans="1:21">
      <c r="A42">
        <v>41</v>
      </c>
      <c r="B42">
        <v>41</v>
      </c>
      <c r="C42" s="3" t="s">
        <v>10265</v>
      </c>
      <c r="D42" s="3" t="s">
        <v>9588</v>
      </c>
      <c r="E42" s="3" t="s">
        <v>10267</v>
      </c>
      <c r="F42" s="3" t="s">
        <v>10266</v>
      </c>
      <c r="G42" s="3" t="s">
        <v>10343</v>
      </c>
      <c r="H42" s="6" t="s">
        <v>10346</v>
      </c>
      <c r="U42" t="s">
        <v>10269</v>
      </c>
    </row>
    <row r="43" spans="1:21">
      <c r="A43">
        <v>42</v>
      </c>
      <c r="B43">
        <v>42</v>
      </c>
      <c r="C43" s="3" t="s">
        <v>10265</v>
      </c>
      <c r="D43" s="3" t="s">
        <v>9588</v>
      </c>
      <c r="E43" s="3" t="s">
        <v>10343</v>
      </c>
      <c r="F43" s="3" t="s">
        <v>10266</v>
      </c>
      <c r="G43" s="3" t="s">
        <v>10347</v>
      </c>
      <c r="H43" s="6" t="s">
        <v>10348</v>
      </c>
      <c r="U43" t="s">
        <v>10269</v>
      </c>
    </row>
    <row r="44" spans="1:21">
      <c r="A44">
        <v>43</v>
      </c>
      <c r="B44">
        <v>43</v>
      </c>
      <c r="C44" s="3" t="s">
        <v>10265</v>
      </c>
      <c r="D44" s="3" t="s">
        <v>9588</v>
      </c>
      <c r="E44" s="3" t="s">
        <v>10347</v>
      </c>
      <c r="F44" s="3" t="s">
        <v>10273</v>
      </c>
      <c r="G44" s="3" t="s">
        <v>8927</v>
      </c>
      <c r="H44" s="6" t="s">
        <v>10349</v>
      </c>
      <c r="U44" t="s">
        <v>10269</v>
      </c>
    </row>
    <row r="45" spans="1:21">
      <c r="A45">
        <v>44</v>
      </c>
      <c r="B45">
        <v>44</v>
      </c>
      <c r="C45" s="3" t="s">
        <v>10265</v>
      </c>
      <c r="D45" s="3" t="s">
        <v>9588</v>
      </c>
      <c r="E45" s="3" t="s">
        <v>10347</v>
      </c>
      <c r="F45" s="3" t="s">
        <v>10273</v>
      </c>
      <c r="G45" s="3" t="s">
        <v>10350</v>
      </c>
      <c r="H45" s="6" t="s">
        <v>10351</v>
      </c>
      <c r="U45" t="s">
        <v>10269</v>
      </c>
    </row>
    <row r="46" spans="1:21">
      <c r="A46">
        <v>45</v>
      </c>
      <c r="B46">
        <v>45</v>
      </c>
      <c r="C46" s="3" t="s">
        <v>10265</v>
      </c>
      <c r="D46" s="3" t="s">
        <v>9588</v>
      </c>
      <c r="E46" s="3" t="s">
        <v>10347</v>
      </c>
      <c r="F46" s="3" t="s">
        <v>10273</v>
      </c>
      <c r="G46" s="3" t="s">
        <v>10352</v>
      </c>
      <c r="H46" s="6" t="s">
        <v>10353</v>
      </c>
      <c r="U46" t="s">
        <v>10269</v>
      </c>
    </row>
    <row r="47" spans="1:21">
      <c r="A47">
        <v>46</v>
      </c>
      <c r="B47">
        <v>46</v>
      </c>
      <c r="C47" s="3" t="s">
        <v>10265</v>
      </c>
      <c r="D47" s="3" t="s">
        <v>9588</v>
      </c>
      <c r="E47" s="3" t="s">
        <v>10347</v>
      </c>
      <c r="F47" s="3" t="s">
        <v>10266</v>
      </c>
      <c r="G47" s="3" t="s">
        <v>10354</v>
      </c>
      <c r="H47" s="6" t="s">
        <v>10355</v>
      </c>
      <c r="K47" s="12"/>
      <c r="U47" t="s">
        <v>10269</v>
      </c>
    </row>
    <row r="48" spans="1:21">
      <c r="A48">
        <v>47</v>
      </c>
      <c r="B48">
        <v>47</v>
      </c>
      <c r="C48" s="3" t="s">
        <v>10265</v>
      </c>
      <c r="D48" s="3" t="s">
        <v>9588</v>
      </c>
      <c r="E48" s="3" t="s">
        <v>10354</v>
      </c>
      <c r="F48" s="3" t="s">
        <v>10266</v>
      </c>
      <c r="G48" s="3" t="s">
        <v>10356</v>
      </c>
      <c r="H48" s="6" t="s">
        <v>10357</v>
      </c>
      <c r="K48" s="12" t="str">
        <f>HYPERLINK("#'KOODISTOT'!B"&amp;MATCH(CONCATENATE(G48,"Type"),KOODISTOT!B:B,0),CONCATENATE(G48,"Type"))</f>
        <v>ChangeStateType</v>
      </c>
      <c r="L48" s="7">
        <v>0</v>
      </c>
      <c r="U48" t="s">
        <v>10269</v>
      </c>
    </row>
    <row r="49" spans="1:21">
      <c r="A49">
        <v>48</v>
      </c>
      <c r="B49">
        <v>48</v>
      </c>
      <c r="C49" s="3" t="s">
        <v>10265</v>
      </c>
      <c r="D49" s="3" t="s">
        <v>9588</v>
      </c>
      <c r="E49" s="3" t="s">
        <v>10354</v>
      </c>
      <c r="F49" s="3" t="s">
        <v>10266</v>
      </c>
      <c r="G49" s="3" t="s">
        <v>10358</v>
      </c>
      <c r="H49" s="6" t="s">
        <v>10359</v>
      </c>
      <c r="U49" t="s">
        <v>10269</v>
      </c>
    </row>
    <row r="50" spans="1:21">
      <c r="A50">
        <v>49</v>
      </c>
      <c r="B50">
        <v>49</v>
      </c>
      <c r="C50" s="3" t="s">
        <v>10265</v>
      </c>
      <c r="D50" s="3" t="s">
        <v>9588</v>
      </c>
      <c r="E50" s="3" t="s">
        <v>10354</v>
      </c>
      <c r="F50" s="3" t="s">
        <v>10266</v>
      </c>
      <c r="G50" s="3" t="s">
        <v>10360</v>
      </c>
      <c r="H50" s="6" t="s">
        <v>10361</v>
      </c>
      <c r="K50" s="12" t="str">
        <f>HYPERLINK("#'KOODISTOT'!B"&amp;MATCH("YesNoType",KOODISTOT!B:B,0),CONCATENATE(G50,"Type"))</f>
        <v>CompleteStateType</v>
      </c>
      <c r="L50" s="7">
        <v>1</v>
      </c>
      <c r="U50" t="s">
        <v>10269</v>
      </c>
    </row>
    <row r="51" spans="1:21">
      <c r="A51">
        <v>50</v>
      </c>
      <c r="B51">
        <v>50</v>
      </c>
      <c r="C51" s="3" t="s">
        <v>10265</v>
      </c>
      <c r="D51" s="3" t="s">
        <v>9588</v>
      </c>
      <c r="E51" s="3" t="s">
        <v>10354</v>
      </c>
      <c r="F51" s="3" t="s">
        <v>10266</v>
      </c>
      <c r="G51" s="3" t="s">
        <v>10362</v>
      </c>
      <c r="H51" s="6" t="s">
        <v>10363</v>
      </c>
      <c r="U51" t="s">
        <v>10269</v>
      </c>
    </row>
    <row r="52" spans="1:21">
      <c r="A52">
        <v>51</v>
      </c>
      <c r="B52">
        <v>51</v>
      </c>
      <c r="C52" s="3" t="s">
        <v>10265</v>
      </c>
      <c r="D52" s="3" t="s">
        <v>9588</v>
      </c>
      <c r="E52" s="3" t="s">
        <v>10362</v>
      </c>
      <c r="F52" s="3" t="s">
        <v>10266</v>
      </c>
      <c r="G52" s="3" t="s">
        <v>10364</v>
      </c>
      <c r="H52" s="6" t="s">
        <v>10365</v>
      </c>
      <c r="U52" t="s">
        <v>10269</v>
      </c>
    </row>
    <row r="53" spans="1:21">
      <c r="A53">
        <v>52</v>
      </c>
      <c r="B53">
        <v>52</v>
      </c>
      <c r="C53" s="3" t="s">
        <v>10265</v>
      </c>
      <c r="D53" s="3" t="s">
        <v>9588</v>
      </c>
      <c r="E53" s="3" t="s">
        <v>10364</v>
      </c>
      <c r="F53" s="3" t="s">
        <v>10266</v>
      </c>
      <c r="G53" s="3" t="s">
        <v>10366</v>
      </c>
      <c r="H53" s="6" t="s">
        <v>10367</v>
      </c>
      <c r="K53" s="12" t="str">
        <f>HYPERLINK("#'KOODISTOT'!B"&amp;MATCH(CONCATENATE(G53,"Type"),KOODISTOT!B:B,0),CONCATENATE(G53,"Type"))</f>
        <v>IdentifierTypeType</v>
      </c>
      <c r="L53" s="7">
        <v>7</v>
      </c>
      <c r="U53" t="s">
        <v>10269</v>
      </c>
    </row>
    <row r="54" spans="1:21">
      <c r="A54">
        <v>53</v>
      </c>
      <c r="B54">
        <v>53</v>
      </c>
      <c r="C54" s="3" t="s">
        <v>10265</v>
      </c>
      <c r="D54" s="3" t="s">
        <v>9588</v>
      </c>
      <c r="E54" s="3" t="s">
        <v>10364</v>
      </c>
      <c r="F54" s="3" t="s">
        <v>10266</v>
      </c>
      <c r="G54" s="3" t="s">
        <v>10368</v>
      </c>
      <c r="H54" s="6" t="s">
        <v>10369</v>
      </c>
      <c r="U54" t="s">
        <v>10269</v>
      </c>
    </row>
    <row r="55" spans="1:21">
      <c r="A55">
        <v>54</v>
      </c>
      <c r="B55">
        <v>54</v>
      </c>
      <c r="C55" s="3" t="s">
        <v>10265</v>
      </c>
      <c r="D55" s="3" t="s">
        <v>9588</v>
      </c>
      <c r="E55" s="3" t="s">
        <v>10354</v>
      </c>
      <c r="F55" s="3" t="s">
        <v>10266</v>
      </c>
      <c r="G55" s="3" t="s">
        <v>10370</v>
      </c>
      <c r="H55" s="6" t="s">
        <v>10371</v>
      </c>
      <c r="U55" t="s">
        <v>10269</v>
      </c>
    </row>
    <row r="56" spans="1:21">
      <c r="A56">
        <v>55</v>
      </c>
      <c r="B56">
        <v>55</v>
      </c>
      <c r="C56" s="3" t="s">
        <v>10265</v>
      </c>
      <c r="D56" s="3" t="s">
        <v>9588</v>
      </c>
      <c r="E56" s="3" t="s">
        <v>10354</v>
      </c>
      <c r="F56" s="3" t="s">
        <v>10266</v>
      </c>
      <c r="G56" s="3" t="s">
        <v>10372</v>
      </c>
      <c r="H56" s="6" t="s">
        <v>10373</v>
      </c>
      <c r="U56" t="s">
        <v>10269</v>
      </c>
    </row>
    <row r="57" spans="1:21">
      <c r="A57">
        <v>56</v>
      </c>
      <c r="B57">
        <v>56</v>
      </c>
      <c r="C57" s="3" t="s">
        <v>10265</v>
      </c>
      <c r="D57" s="3" t="s">
        <v>9588</v>
      </c>
      <c r="E57" s="3" t="s">
        <v>10354</v>
      </c>
      <c r="F57" s="3" t="s">
        <v>10266</v>
      </c>
      <c r="G57" s="3" t="s">
        <v>10374</v>
      </c>
      <c r="H57" s="6" t="s">
        <v>10375</v>
      </c>
      <c r="K57" s="12" t="str">
        <f>HYPERLINK("#'YHDISTEKOODISTOT'!B"&amp;MATCH("ExtendedMainGroupType",YHDISTEKOODISTOT!B:B,0),"ExtendedMainGroupType")</f>
        <v>ExtendedMainGroupType</v>
      </c>
      <c r="L57" s="7">
        <v>5</v>
      </c>
      <c r="M57" s="14" t="s">
        <v>10269</v>
      </c>
      <c r="U57" t="s">
        <v>10269</v>
      </c>
    </row>
    <row r="58" spans="1:21">
      <c r="A58">
        <v>57</v>
      </c>
      <c r="B58">
        <v>57</v>
      </c>
      <c r="C58" s="3" t="s">
        <v>10265</v>
      </c>
      <c r="D58" s="3" t="s">
        <v>9588</v>
      </c>
      <c r="E58" s="3" t="s">
        <v>10354</v>
      </c>
      <c r="F58" s="3" t="s">
        <v>10266</v>
      </c>
      <c r="G58" s="3" t="s">
        <v>10376</v>
      </c>
      <c r="H58" s="6" t="s">
        <v>10377</v>
      </c>
      <c r="K58" s="12" t="str">
        <f>HYPERLINK("#'KOODISTOT'!B"&amp;MATCH(CONCATENATE(G58,"Type"),KOODISTOT!B:B,0),CONCATENATE(G58,"Type"))</f>
        <v>SubGroupType</v>
      </c>
      <c r="L58" s="7">
        <v>1</v>
      </c>
      <c r="U58" t="s">
        <v>10269</v>
      </c>
    </row>
    <row r="59" spans="1:21">
      <c r="A59">
        <v>58</v>
      </c>
      <c r="B59">
        <v>58</v>
      </c>
      <c r="C59" s="3" t="s">
        <v>10265</v>
      </c>
      <c r="D59" s="3" t="s">
        <v>9588</v>
      </c>
      <c r="E59" s="3" t="s">
        <v>10354</v>
      </c>
      <c r="F59" s="3" t="s">
        <v>10266</v>
      </c>
      <c r="G59" s="3" t="s">
        <v>10378</v>
      </c>
      <c r="H59" s="6" t="s">
        <v>10379</v>
      </c>
      <c r="K59" s="12" t="str">
        <f>HYPERLINK("#'KOODISTOT'!B"&amp;MATCH(CONCATENATE(G59,"Type"),KOODISTOT!B:B,0),CONCATENATE(G59,"Type"))</f>
        <v>FertilityClassType</v>
      </c>
      <c r="L59" s="7">
        <v>4</v>
      </c>
      <c r="U59" t="s">
        <v>10269</v>
      </c>
    </row>
    <row r="60" spans="1:21">
      <c r="A60">
        <v>59</v>
      </c>
      <c r="B60">
        <v>59</v>
      </c>
      <c r="C60" s="3" t="s">
        <v>10265</v>
      </c>
      <c r="D60" s="3" t="s">
        <v>9588</v>
      </c>
      <c r="E60" s="3" t="s">
        <v>10354</v>
      </c>
      <c r="F60" s="3" t="s">
        <v>10266</v>
      </c>
      <c r="G60" s="3" t="s">
        <v>10380</v>
      </c>
      <c r="H60" s="6" t="s">
        <v>10381</v>
      </c>
      <c r="K60" s="12" t="str">
        <f>HYPERLINK("#'KOODISTOT'!B"&amp;MATCH(CONCATENATE(G60,"Type"),KOODISTOT!B:B,0),CONCATENATE(G60,"Type"))</f>
        <v>SoilTypeType</v>
      </c>
      <c r="L60" s="7">
        <v>10</v>
      </c>
      <c r="U60" t="s">
        <v>10269</v>
      </c>
    </row>
    <row r="61" spans="1:21">
      <c r="A61">
        <v>60</v>
      </c>
      <c r="B61">
        <v>60</v>
      </c>
      <c r="C61" s="3" t="s">
        <v>10265</v>
      </c>
      <c r="D61" s="3" t="s">
        <v>9588</v>
      </c>
      <c r="E61" s="3" t="s">
        <v>10354</v>
      </c>
      <c r="F61" s="3" t="s">
        <v>10266</v>
      </c>
      <c r="G61" s="3" t="s">
        <v>10382</v>
      </c>
      <c r="H61" s="6" t="s">
        <v>10383</v>
      </c>
      <c r="K61" s="12" t="str">
        <f>HYPERLINK("#'KOODISTOT'!B"&amp;MATCH(CONCATENATE(G61,"Type"),KOODISTOT!B:B,0),CONCATENATE(G61,"Type"))</f>
        <v>DrainageStateType</v>
      </c>
      <c r="L61" s="7">
        <v>2</v>
      </c>
      <c r="U61" t="s">
        <v>10269</v>
      </c>
    </row>
    <row r="62" spans="1:21">
      <c r="A62">
        <v>61</v>
      </c>
      <c r="B62">
        <v>61</v>
      </c>
      <c r="C62" s="3" t="s">
        <v>10265</v>
      </c>
      <c r="D62" s="3" t="s">
        <v>9588</v>
      </c>
      <c r="E62" s="3" t="s">
        <v>10354</v>
      </c>
      <c r="F62" s="3" t="s">
        <v>10266</v>
      </c>
      <c r="G62" s="3" t="s">
        <v>10384</v>
      </c>
      <c r="H62" s="6" t="s">
        <v>10385</v>
      </c>
      <c r="U62" t="s">
        <v>10269</v>
      </c>
    </row>
    <row r="63" spans="1:21">
      <c r="A63">
        <v>62</v>
      </c>
      <c r="B63">
        <v>62</v>
      </c>
      <c r="C63" s="3" t="s">
        <v>10265</v>
      </c>
      <c r="D63" s="3" t="s">
        <v>9588</v>
      </c>
      <c r="E63" s="3" t="s">
        <v>10354</v>
      </c>
      <c r="F63" s="3" t="s">
        <v>10266</v>
      </c>
      <c r="G63" s="3" t="s">
        <v>10386</v>
      </c>
      <c r="H63" s="6" t="s">
        <v>10387</v>
      </c>
      <c r="U63" t="s">
        <v>10269</v>
      </c>
    </row>
    <row r="64" spans="1:21">
      <c r="A64">
        <v>63</v>
      </c>
      <c r="B64">
        <v>63</v>
      </c>
      <c r="C64" s="3" t="s">
        <v>10265</v>
      </c>
      <c r="D64" s="3" t="s">
        <v>9588</v>
      </c>
      <c r="E64" s="3" t="s">
        <v>10354</v>
      </c>
      <c r="F64" s="3" t="s">
        <v>10266</v>
      </c>
      <c r="G64" s="3" t="s">
        <v>10388</v>
      </c>
      <c r="H64" s="6" t="s">
        <v>10389</v>
      </c>
      <c r="K64" s="12" t="str">
        <f>HYPERLINK("#'KOODISTOT'!B"&amp;MATCH(CONCATENATE(G64,"Type"),KOODISTOT!B:B,0),CONCATENATE(G64,"Type"))</f>
        <v>DevelopmentClassType</v>
      </c>
      <c r="L64" s="7">
        <v>2</v>
      </c>
      <c r="M64" s="15"/>
      <c r="U64" t="s">
        <v>10269</v>
      </c>
    </row>
    <row r="65" spans="1:21">
      <c r="A65">
        <v>64</v>
      </c>
      <c r="B65">
        <v>64</v>
      </c>
      <c r="C65" s="3" t="s">
        <v>10265</v>
      </c>
      <c r="D65" s="3" t="s">
        <v>9588</v>
      </c>
      <c r="E65" s="3" t="s">
        <v>10354</v>
      </c>
      <c r="F65" s="3" t="s">
        <v>10266</v>
      </c>
      <c r="G65" s="3" t="s">
        <v>10390</v>
      </c>
      <c r="H65" s="6" t="s">
        <v>10391</v>
      </c>
      <c r="K65" s="12" t="str">
        <f>HYPERLINK("#'KOODISTOT'!B"&amp;MATCH(CONCATENATE(G65,"Type"),KOODISTOT!B:B,0),CONCATENATE(G65,"Type"))</f>
        <v>StandQualityType</v>
      </c>
      <c r="L65" s="7">
        <v>0</v>
      </c>
      <c r="U65" t="s">
        <v>10269</v>
      </c>
    </row>
    <row r="66" spans="1:21">
      <c r="A66">
        <v>65</v>
      </c>
      <c r="B66">
        <v>65</v>
      </c>
      <c r="C66" s="3" t="s">
        <v>10265</v>
      </c>
      <c r="D66" s="3" t="s">
        <v>9588</v>
      </c>
      <c r="E66" s="3" t="s">
        <v>10354</v>
      </c>
      <c r="F66" s="3" t="s">
        <v>10266</v>
      </c>
      <c r="G66" s="3" t="s">
        <v>10392</v>
      </c>
      <c r="H66" s="6" t="s">
        <v>10393</v>
      </c>
      <c r="K66" s="12" t="str">
        <f>HYPERLINK("#'KOODISTOT'!B"&amp;MATCH("TreeSpeciesType",KOODISTOT!B:B,0),CONCATENATE(G66,"Type"))</f>
        <v>MainTreeSpeciesType</v>
      </c>
      <c r="L66" s="7">
        <v>1</v>
      </c>
      <c r="U66" t="s">
        <v>10269</v>
      </c>
    </row>
    <row r="67" spans="1:21">
      <c r="A67">
        <v>66</v>
      </c>
      <c r="B67">
        <v>66</v>
      </c>
      <c r="C67" s="3" t="s">
        <v>10265</v>
      </c>
      <c r="D67" s="3" t="s">
        <v>9588</v>
      </c>
      <c r="E67" s="3" t="s">
        <v>10354</v>
      </c>
      <c r="F67" s="3" t="s">
        <v>10266</v>
      </c>
      <c r="G67" s="3" t="s">
        <v>10394</v>
      </c>
      <c r="H67" s="6" t="s">
        <v>10395</v>
      </c>
      <c r="K67" s="12" t="str">
        <f>HYPERLINK("#'KOODISTOT'!B"&amp;MATCH(CONCATENATE(G67,"Type"),KOODISTOT!B:B,0),CONCATENATE(G67,"Type"))</f>
        <v>AccessibilityType</v>
      </c>
      <c r="L67" s="7">
        <v>3</v>
      </c>
      <c r="U67" t="s">
        <v>10269</v>
      </c>
    </row>
    <row r="68" spans="1:21">
      <c r="A68">
        <v>67</v>
      </c>
      <c r="B68">
        <v>67</v>
      </c>
      <c r="C68" s="3" t="s">
        <v>10265</v>
      </c>
      <c r="D68" s="3" t="s">
        <v>9588</v>
      </c>
      <c r="E68" s="3" t="s">
        <v>10354</v>
      </c>
      <c r="F68" s="3" t="s">
        <v>10266</v>
      </c>
      <c r="G68" s="3" t="s">
        <v>10396</v>
      </c>
      <c r="H68" s="6" t="s">
        <v>10397</v>
      </c>
      <c r="K68" s="12" t="str">
        <f>HYPERLINK("#'KOODISTOT'!B"&amp;MATCH(CONCATENATE(G68,"Type"),KOODISTOT!B:B,0),CONCATENATE(G68,"Type"))</f>
        <v>CuttingRestrictionType</v>
      </c>
      <c r="L68" s="7">
        <v>5</v>
      </c>
      <c r="U68" t="s">
        <v>10269</v>
      </c>
    </row>
    <row r="69" spans="1:21">
      <c r="A69">
        <v>68</v>
      </c>
      <c r="B69">
        <v>68</v>
      </c>
      <c r="C69" s="3" t="s">
        <v>10265</v>
      </c>
      <c r="D69" s="3" t="s">
        <v>9588</v>
      </c>
      <c r="E69" s="3" t="s">
        <v>10354</v>
      </c>
      <c r="F69" s="3" t="s">
        <v>10266</v>
      </c>
      <c r="G69" s="3" t="s">
        <v>10398</v>
      </c>
      <c r="H69" s="6" t="s">
        <v>10399</v>
      </c>
      <c r="U69" t="s">
        <v>10269</v>
      </c>
    </row>
    <row r="70" spans="1:21">
      <c r="A70">
        <v>69</v>
      </c>
      <c r="B70">
        <v>69</v>
      </c>
      <c r="C70" s="3" t="s">
        <v>10265</v>
      </c>
      <c r="D70" s="3" t="s">
        <v>9588</v>
      </c>
      <c r="E70" s="3" t="s">
        <v>10354</v>
      </c>
      <c r="F70" s="3" t="s">
        <v>10266</v>
      </c>
      <c r="G70" s="3" t="s">
        <v>10400</v>
      </c>
      <c r="H70" s="6" t="s">
        <v>10401</v>
      </c>
      <c r="K70" s="12" t="str">
        <f>HYPERLINK("#'KOODISTOT'!B"&amp;MATCH(CONCATENATE(G70,"Type"),KOODISTOT!B:B,0),CONCATENATE(G70,"Type"))</f>
        <v>SilvicultureRestrictionType</v>
      </c>
      <c r="L70" s="7">
        <v>3</v>
      </c>
      <c r="U70" t="s">
        <v>10269</v>
      </c>
    </row>
    <row r="71" spans="1:21" ht="28.8">
      <c r="A71">
        <v>70</v>
      </c>
      <c r="B71">
        <v>70</v>
      </c>
      <c r="C71" s="3" t="s">
        <v>10265</v>
      </c>
      <c r="D71" s="3" t="s">
        <v>9588</v>
      </c>
      <c r="E71" s="3" t="s">
        <v>10354</v>
      </c>
      <c r="F71" s="3" t="s">
        <v>10266</v>
      </c>
      <c r="G71" s="3" t="s">
        <v>10402</v>
      </c>
      <c r="H71" s="6" t="s">
        <v>10403</v>
      </c>
      <c r="U71" t="s">
        <v>10269</v>
      </c>
    </row>
    <row r="72" spans="1:21">
      <c r="A72">
        <v>71</v>
      </c>
      <c r="B72">
        <v>71</v>
      </c>
      <c r="C72" s="3" t="s">
        <v>10265</v>
      </c>
      <c r="D72" s="3" t="s">
        <v>9588</v>
      </c>
      <c r="E72" s="3" t="s">
        <v>10354</v>
      </c>
      <c r="F72" s="3" t="s">
        <v>10266</v>
      </c>
      <c r="G72" s="3" t="s">
        <v>10404</v>
      </c>
      <c r="H72" s="6" t="s">
        <v>10405</v>
      </c>
      <c r="U72" t="s">
        <v>10269</v>
      </c>
    </row>
    <row r="73" spans="1:21">
      <c r="A73">
        <v>72</v>
      </c>
      <c r="B73">
        <v>72</v>
      </c>
      <c r="C73" s="3" t="s">
        <v>10265</v>
      </c>
      <c r="D73" s="3" t="s">
        <v>9588</v>
      </c>
      <c r="E73" s="3" t="s">
        <v>10404</v>
      </c>
      <c r="F73" s="3" t="s">
        <v>10266</v>
      </c>
      <c r="G73" s="3" t="s">
        <v>10406</v>
      </c>
      <c r="H73" s="6" t="s">
        <v>10407</v>
      </c>
      <c r="U73" t="s">
        <v>10269</v>
      </c>
    </row>
    <row r="74" spans="1:21">
      <c r="A74">
        <v>73</v>
      </c>
      <c r="B74">
        <v>73</v>
      </c>
      <c r="C74" s="3" t="s">
        <v>10265</v>
      </c>
      <c r="D74" s="3" t="s">
        <v>9588</v>
      </c>
      <c r="E74" s="3" t="s">
        <v>10406</v>
      </c>
      <c r="F74" s="3" t="s">
        <v>10266</v>
      </c>
      <c r="G74" s="3" t="s">
        <v>10400</v>
      </c>
      <c r="H74" s="6" t="s">
        <v>10401</v>
      </c>
      <c r="K74" s="12" t="str">
        <f>HYPERLINK("#'KOODISTOT'!B"&amp;MATCH(CONCATENATE(G74,"Type"),KOODISTOT!B:B,0),CONCATENATE(G74,"Type"))</f>
        <v>SilvicultureRestrictionType</v>
      </c>
      <c r="L74" s="7">
        <v>5</v>
      </c>
      <c r="U74" t="s">
        <v>10269</v>
      </c>
    </row>
    <row r="75" spans="1:21" ht="28.8">
      <c r="A75">
        <v>74</v>
      </c>
      <c r="B75">
        <v>74</v>
      </c>
      <c r="C75" s="3" t="s">
        <v>10265</v>
      </c>
      <c r="D75" s="3" t="s">
        <v>9588</v>
      </c>
      <c r="E75" s="3" t="s">
        <v>10406</v>
      </c>
      <c r="F75" s="3" t="s">
        <v>10266</v>
      </c>
      <c r="G75" s="3" t="s">
        <v>10402</v>
      </c>
      <c r="H75" s="6" t="s">
        <v>10403</v>
      </c>
      <c r="U75" t="s">
        <v>10269</v>
      </c>
    </row>
    <row r="76" spans="1:21" ht="28.8">
      <c r="A76">
        <v>75</v>
      </c>
      <c r="B76">
        <v>75</v>
      </c>
      <c r="C76" s="3" t="s">
        <v>10265</v>
      </c>
      <c r="D76" s="3" t="s">
        <v>9588</v>
      </c>
      <c r="E76" s="3" t="s">
        <v>10354</v>
      </c>
      <c r="F76" s="3" t="s">
        <v>10266</v>
      </c>
      <c r="G76" s="3" t="s">
        <v>10408</v>
      </c>
      <c r="H76" s="6" t="s">
        <v>10409</v>
      </c>
      <c r="U76" t="s">
        <v>10269</v>
      </c>
    </row>
    <row r="77" spans="1:21">
      <c r="A77">
        <v>76</v>
      </c>
      <c r="B77">
        <v>76</v>
      </c>
      <c r="C77" s="3" t="s">
        <v>10265</v>
      </c>
      <c r="D77" s="3" t="s">
        <v>9588</v>
      </c>
      <c r="E77" s="3" t="s">
        <v>10354</v>
      </c>
      <c r="F77" s="3" t="s">
        <v>10266</v>
      </c>
      <c r="G77" s="3" t="s">
        <v>10410</v>
      </c>
      <c r="H77" s="6" t="s">
        <v>10411</v>
      </c>
      <c r="U77" t="s">
        <v>10269</v>
      </c>
    </row>
    <row r="78" spans="1:21">
      <c r="A78">
        <v>77</v>
      </c>
      <c r="B78">
        <v>77</v>
      </c>
      <c r="C78" s="3" t="s">
        <v>10265</v>
      </c>
      <c r="D78" s="3" t="s">
        <v>9588</v>
      </c>
      <c r="E78" s="3" t="s">
        <v>10354</v>
      </c>
      <c r="F78" s="3" t="s">
        <v>10266</v>
      </c>
      <c r="G78" s="3" t="s">
        <v>10412</v>
      </c>
      <c r="H78" s="6" t="s">
        <v>10413</v>
      </c>
      <c r="U78" t="s">
        <v>10269</v>
      </c>
    </row>
    <row r="79" spans="1:21">
      <c r="A79">
        <v>78</v>
      </c>
      <c r="B79">
        <v>78</v>
      </c>
      <c r="C79" s="3" t="s">
        <v>10265</v>
      </c>
      <c r="D79" s="3" t="s">
        <v>9588</v>
      </c>
      <c r="E79" s="3" t="s">
        <v>10354</v>
      </c>
      <c r="F79" s="3" t="s">
        <v>10266</v>
      </c>
      <c r="G79" s="3" t="s">
        <v>10414</v>
      </c>
      <c r="H79" s="6" t="s">
        <v>10415</v>
      </c>
      <c r="U79" t="s">
        <v>10269</v>
      </c>
    </row>
    <row r="80" spans="1:21">
      <c r="A80">
        <v>79</v>
      </c>
      <c r="B80">
        <v>79</v>
      </c>
      <c r="C80" s="3" t="s">
        <v>10265</v>
      </c>
      <c r="D80" s="3" t="s">
        <v>9588</v>
      </c>
      <c r="E80" s="3" t="s">
        <v>10354</v>
      </c>
      <c r="F80" s="3" t="s">
        <v>10266</v>
      </c>
      <c r="G80" s="3" t="s">
        <v>10416</v>
      </c>
      <c r="H80" s="6" t="s">
        <v>10417</v>
      </c>
      <c r="U80" t="s">
        <v>10269</v>
      </c>
    </row>
    <row r="81" spans="1:21">
      <c r="A81">
        <v>80</v>
      </c>
      <c r="B81">
        <v>80</v>
      </c>
      <c r="C81" s="3" t="s">
        <v>10265</v>
      </c>
      <c r="D81" s="3" t="s">
        <v>9588</v>
      </c>
      <c r="E81" s="3" t="s">
        <v>10354</v>
      </c>
      <c r="F81" s="3" t="s">
        <v>10266</v>
      </c>
      <c r="G81" s="3" t="s">
        <v>10418</v>
      </c>
      <c r="H81" s="6" t="s">
        <v>10419</v>
      </c>
      <c r="U81" t="s">
        <v>10269</v>
      </c>
    </row>
    <row r="82" spans="1:21">
      <c r="A82">
        <v>81</v>
      </c>
      <c r="B82">
        <v>81</v>
      </c>
      <c r="C82" s="3" t="s">
        <v>10265</v>
      </c>
      <c r="D82" s="3" t="s">
        <v>9588</v>
      </c>
      <c r="E82" s="3" t="s">
        <v>10354</v>
      </c>
      <c r="F82" s="3" t="s">
        <v>10266</v>
      </c>
      <c r="G82" s="3" t="s">
        <v>10420</v>
      </c>
      <c r="H82" s="6" t="s">
        <v>10421</v>
      </c>
      <c r="U82" t="s">
        <v>10269</v>
      </c>
    </row>
    <row r="83" spans="1:21">
      <c r="A83">
        <v>82</v>
      </c>
      <c r="B83">
        <v>82</v>
      </c>
      <c r="C83" s="3" t="s">
        <v>10265</v>
      </c>
      <c r="D83" s="3" t="s">
        <v>9588</v>
      </c>
      <c r="E83" s="3" t="s">
        <v>10420</v>
      </c>
      <c r="F83" s="3" t="s">
        <v>10266</v>
      </c>
      <c r="G83" s="6" t="s">
        <v>10422</v>
      </c>
      <c r="H83" s="6" t="s">
        <v>10423</v>
      </c>
      <c r="U83" t="s">
        <v>10269</v>
      </c>
    </row>
    <row r="84" spans="1:21">
      <c r="A84">
        <v>83</v>
      </c>
      <c r="B84">
        <v>83</v>
      </c>
      <c r="C84" s="3" t="s">
        <v>10265</v>
      </c>
      <c r="D84" s="3" t="s">
        <v>9588</v>
      </c>
      <c r="E84" s="6" t="s">
        <v>10422</v>
      </c>
      <c r="F84" s="3" t="s">
        <v>10266</v>
      </c>
      <c r="G84" s="6" t="s">
        <v>10424</v>
      </c>
      <c r="H84" s="6" t="s">
        <v>10425</v>
      </c>
      <c r="J84" s="7" t="s">
        <v>10345</v>
      </c>
      <c r="U84" t="s">
        <v>10269</v>
      </c>
    </row>
    <row r="85" spans="1:21">
      <c r="A85">
        <v>84</v>
      </c>
      <c r="B85">
        <v>84</v>
      </c>
      <c r="C85" s="3" t="s">
        <v>10265</v>
      </c>
      <c r="D85" s="3" t="s">
        <v>9588</v>
      </c>
      <c r="E85" s="3" t="s">
        <v>10420</v>
      </c>
      <c r="F85" s="3" t="s">
        <v>10266</v>
      </c>
      <c r="G85" s="3" t="s">
        <v>10426</v>
      </c>
      <c r="H85" s="6" t="s">
        <v>10427</v>
      </c>
      <c r="U85" t="s">
        <v>10269</v>
      </c>
    </row>
    <row r="86" spans="1:21">
      <c r="A86">
        <v>85</v>
      </c>
      <c r="B86">
        <v>85</v>
      </c>
      <c r="C86" s="3" t="s">
        <v>10265</v>
      </c>
      <c r="D86" s="3" t="s">
        <v>9588</v>
      </c>
      <c r="E86" s="3" t="s">
        <v>10426</v>
      </c>
      <c r="F86" s="3" t="s">
        <v>10266</v>
      </c>
      <c r="G86" s="3" t="s">
        <v>10428</v>
      </c>
      <c r="H86" s="6" t="s">
        <v>10429</v>
      </c>
      <c r="U86" t="s">
        <v>10269</v>
      </c>
    </row>
    <row r="87" spans="1:21">
      <c r="A87">
        <v>86</v>
      </c>
      <c r="B87">
        <v>86</v>
      </c>
      <c r="C87" s="3" t="s">
        <v>10265</v>
      </c>
      <c r="D87" s="3" t="s">
        <v>9588</v>
      </c>
      <c r="E87" s="3" t="s">
        <v>10428</v>
      </c>
      <c r="F87" s="3" t="s">
        <v>10266</v>
      </c>
      <c r="G87" s="3" t="s">
        <v>10430</v>
      </c>
      <c r="H87" s="6" t="s">
        <v>10431</v>
      </c>
      <c r="J87" s="7" t="s">
        <v>10345</v>
      </c>
      <c r="U87" t="s">
        <v>10269</v>
      </c>
    </row>
    <row r="88" spans="1:21">
      <c r="A88">
        <v>87</v>
      </c>
      <c r="B88">
        <v>87</v>
      </c>
      <c r="C88" s="3" t="s">
        <v>10265</v>
      </c>
      <c r="D88" s="3" t="s">
        <v>9588</v>
      </c>
      <c r="E88" s="3" t="s">
        <v>10428</v>
      </c>
      <c r="F88" s="3" t="s">
        <v>10266</v>
      </c>
      <c r="G88" s="3" t="s">
        <v>10432</v>
      </c>
      <c r="H88" s="6" t="s">
        <v>10433</v>
      </c>
      <c r="J88" s="7" t="s">
        <v>10345</v>
      </c>
      <c r="U88" t="s">
        <v>10269</v>
      </c>
    </row>
    <row r="89" spans="1:21">
      <c r="A89">
        <v>88</v>
      </c>
      <c r="B89">
        <v>88</v>
      </c>
      <c r="C89" s="3" t="s">
        <v>10265</v>
      </c>
      <c r="D89" s="3" t="s">
        <v>9588</v>
      </c>
      <c r="E89" s="3" t="s">
        <v>10354</v>
      </c>
      <c r="F89" s="3" t="s">
        <v>10266</v>
      </c>
      <c r="G89" s="3" t="s">
        <v>10434</v>
      </c>
      <c r="H89" s="6" t="s">
        <v>10435</v>
      </c>
      <c r="U89" t="s">
        <v>10269</v>
      </c>
    </row>
    <row r="90" spans="1:21">
      <c r="A90">
        <v>89</v>
      </c>
      <c r="B90">
        <v>89</v>
      </c>
      <c r="C90" s="3" t="s">
        <v>10265</v>
      </c>
      <c r="D90" s="3" t="s">
        <v>9588</v>
      </c>
      <c r="E90" s="3" t="s">
        <v>10434</v>
      </c>
      <c r="F90" s="3" t="s">
        <v>10266</v>
      </c>
      <c r="G90" s="3" t="s">
        <v>10436</v>
      </c>
      <c r="H90" s="6" t="s">
        <v>10437</v>
      </c>
      <c r="U90" t="s">
        <v>10269</v>
      </c>
    </row>
    <row r="91" spans="1:21" ht="28.8">
      <c r="A91">
        <v>90</v>
      </c>
      <c r="B91">
        <v>90</v>
      </c>
      <c r="C91" s="3" t="s">
        <v>10265</v>
      </c>
      <c r="D91" s="3" t="s">
        <v>9588</v>
      </c>
      <c r="E91" s="3" t="s">
        <v>10436</v>
      </c>
      <c r="F91" s="3" t="s">
        <v>10266</v>
      </c>
      <c r="G91" s="3" t="s">
        <v>10438</v>
      </c>
      <c r="H91" s="6" t="s">
        <v>10439</v>
      </c>
      <c r="U91" t="s">
        <v>10269</v>
      </c>
    </row>
    <row r="92" spans="1:21">
      <c r="A92">
        <v>91</v>
      </c>
      <c r="B92">
        <v>91</v>
      </c>
      <c r="C92" s="3" t="s">
        <v>10265</v>
      </c>
      <c r="D92" s="3" t="s">
        <v>9588</v>
      </c>
      <c r="E92" s="3" t="s">
        <v>10438</v>
      </c>
      <c r="F92" s="3" t="s">
        <v>10266</v>
      </c>
      <c r="G92" s="3" t="s">
        <v>10428</v>
      </c>
      <c r="H92" s="6" t="s">
        <v>10440</v>
      </c>
      <c r="U92" t="s">
        <v>10269</v>
      </c>
    </row>
    <row r="93" spans="1:21">
      <c r="A93">
        <v>92</v>
      </c>
      <c r="B93">
        <v>92</v>
      </c>
      <c r="C93" s="3" t="s">
        <v>10265</v>
      </c>
      <c r="D93" s="3" t="s">
        <v>9588</v>
      </c>
      <c r="E93" s="3" t="s">
        <v>10428</v>
      </c>
      <c r="F93" s="3" t="s">
        <v>10266</v>
      </c>
      <c r="G93" s="3" t="s">
        <v>10430</v>
      </c>
      <c r="H93" s="6" t="s">
        <v>10441</v>
      </c>
      <c r="J93" s="7" t="s">
        <v>10345</v>
      </c>
      <c r="U93" t="s">
        <v>10269</v>
      </c>
    </row>
    <row r="94" spans="1:21">
      <c r="A94">
        <v>93</v>
      </c>
      <c r="B94">
        <v>93</v>
      </c>
      <c r="C94" s="3" t="s">
        <v>10265</v>
      </c>
      <c r="D94" s="3" t="s">
        <v>9588</v>
      </c>
      <c r="E94" s="3" t="s">
        <v>10428</v>
      </c>
      <c r="F94" s="3" t="s">
        <v>10266</v>
      </c>
      <c r="G94" s="3" t="s">
        <v>10432</v>
      </c>
      <c r="H94" s="6" t="s">
        <v>10442</v>
      </c>
      <c r="J94" s="7" t="s">
        <v>10345</v>
      </c>
      <c r="U94" t="s">
        <v>10269</v>
      </c>
    </row>
    <row r="95" spans="1:21">
      <c r="A95">
        <v>94</v>
      </c>
      <c r="B95">
        <v>94</v>
      </c>
      <c r="C95" s="3" t="s">
        <v>10265</v>
      </c>
      <c r="D95" s="3" t="s">
        <v>9588</v>
      </c>
      <c r="E95" s="3" t="s">
        <v>10347</v>
      </c>
      <c r="F95" s="3" t="s">
        <v>10266</v>
      </c>
      <c r="G95" s="3" t="s">
        <v>10443</v>
      </c>
      <c r="H95" s="6" t="s">
        <v>10444</v>
      </c>
      <c r="U95" t="s">
        <v>10269</v>
      </c>
    </row>
    <row r="96" spans="1:21">
      <c r="A96">
        <v>95</v>
      </c>
      <c r="B96">
        <v>95</v>
      </c>
      <c r="C96" s="3" t="s">
        <v>10265</v>
      </c>
      <c r="D96" s="3" t="s">
        <v>9588</v>
      </c>
      <c r="E96" s="3" t="s">
        <v>10443</v>
      </c>
      <c r="F96" s="3" t="s">
        <v>10266</v>
      </c>
      <c r="G96" s="3" t="s">
        <v>10445</v>
      </c>
      <c r="H96" s="6" t="s">
        <v>10446</v>
      </c>
      <c r="U96" t="s">
        <v>10269</v>
      </c>
    </row>
    <row r="97" spans="1:21">
      <c r="A97">
        <v>96</v>
      </c>
      <c r="B97">
        <v>96</v>
      </c>
      <c r="C97" s="3" t="s">
        <v>10265</v>
      </c>
      <c r="D97" s="3" t="s">
        <v>9588</v>
      </c>
      <c r="E97" s="3" t="s">
        <v>10445</v>
      </c>
      <c r="F97" s="3" t="s">
        <v>10273</v>
      </c>
      <c r="G97" s="3" t="s">
        <v>10447</v>
      </c>
      <c r="H97" s="6" t="s">
        <v>10448</v>
      </c>
      <c r="U97" t="s">
        <v>10269</v>
      </c>
    </row>
    <row r="98" spans="1:21">
      <c r="A98">
        <v>97</v>
      </c>
      <c r="B98">
        <v>97</v>
      </c>
      <c r="C98" s="3" t="s">
        <v>10265</v>
      </c>
      <c r="D98" s="3" t="s">
        <v>9588</v>
      </c>
      <c r="E98" s="3" t="s">
        <v>10445</v>
      </c>
      <c r="F98" s="3" t="s">
        <v>10273</v>
      </c>
      <c r="G98" s="3" t="s">
        <v>10449</v>
      </c>
      <c r="H98" s="6" t="s">
        <v>10450</v>
      </c>
      <c r="K98" s="12" t="str">
        <f>HYPERLINK("#'KOODISTOT'!B"&amp;MATCH("TreeStandDataMomentType",KOODISTOT!B:B,0),"TreeStandDataMomentType")</f>
        <v>TreeStandDataMomentType</v>
      </c>
      <c r="L98" s="7">
        <v>3</v>
      </c>
      <c r="U98" t="s">
        <v>10269</v>
      </c>
    </row>
    <row r="99" spans="1:21">
      <c r="A99">
        <v>98</v>
      </c>
      <c r="B99">
        <v>98</v>
      </c>
      <c r="C99" s="3" t="s">
        <v>10265</v>
      </c>
      <c r="D99" s="3" t="s">
        <v>9588</v>
      </c>
      <c r="E99" s="3" t="s">
        <v>10445</v>
      </c>
      <c r="F99" s="3" t="s">
        <v>10266</v>
      </c>
      <c r="G99" s="3" t="s">
        <v>10451</v>
      </c>
      <c r="H99" s="6" t="s">
        <v>10452</v>
      </c>
      <c r="U99" t="s">
        <v>10269</v>
      </c>
    </row>
    <row r="100" spans="1:21">
      <c r="A100">
        <v>99</v>
      </c>
      <c r="B100">
        <v>99</v>
      </c>
      <c r="C100" s="3" t="s">
        <v>10265</v>
      </c>
      <c r="D100" s="3" t="s">
        <v>9588</v>
      </c>
      <c r="E100" s="3" t="s">
        <v>10445</v>
      </c>
      <c r="F100" s="3" t="s">
        <v>10266</v>
      </c>
      <c r="G100" s="3" t="s">
        <v>10453</v>
      </c>
      <c r="H100" s="6" t="s">
        <v>10454</v>
      </c>
      <c r="U100" t="s">
        <v>10269</v>
      </c>
    </row>
    <row r="101" spans="1:21">
      <c r="A101">
        <v>100</v>
      </c>
      <c r="B101">
        <v>100</v>
      </c>
      <c r="C101" s="3" t="s">
        <v>10265</v>
      </c>
      <c r="D101" s="3" t="s">
        <v>9588</v>
      </c>
      <c r="E101" s="3" t="s">
        <v>10453</v>
      </c>
      <c r="F101" s="3" t="s">
        <v>10266</v>
      </c>
      <c r="G101" s="3" t="s">
        <v>10455</v>
      </c>
      <c r="H101" s="6" t="s">
        <v>10456</v>
      </c>
      <c r="U101" t="s">
        <v>10269</v>
      </c>
    </row>
    <row r="102" spans="1:21">
      <c r="A102">
        <v>101</v>
      </c>
      <c r="B102">
        <v>101</v>
      </c>
      <c r="C102" s="3" t="s">
        <v>10265</v>
      </c>
      <c r="D102" s="3" t="s">
        <v>9588</v>
      </c>
      <c r="E102" s="3" t="s">
        <v>10455</v>
      </c>
      <c r="F102" s="3" t="s">
        <v>10273</v>
      </c>
      <c r="G102" s="3" t="s">
        <v>8927</v>
      </c>
      <c r="H102" s="6" t="s">
        <v>10457</v>
      </c>
      <c r="U102" t="s">
        <v>10269</v>
      </c>
    </row>
    <row r="103" spans="1:21">
      <c r="A103">
        <v>102</v>
      </c>
      <c r="B103">
        <v>102</v>
      </c>
      <c r="C103" s="3" t="s">
        <v>10265</v>
      </c>
      <c r="D103" s="3" t="s">
        <v>9588</v>
      </c>
      <c r="E103" s="3" t="s">
        <v>10455</v>
      </c>
      <c r="F103" s="3" t="s">
        <v>10266</v>
      </c>
      <c r="G103" s="3" t="s">
        <v>10356</v>
      </c>
      <c r="H103" s="6" t="s">
        <v>10458</v>
      </c>
      <c r="K103" s="12" t="str">
        <f>HYPERLINK("#'KOODISTOT'!B"&amp;MATCH("ChangeStateType",KOODISTOT!B:B,0),"ChangeStateType")</f>
        <v>ChangeStateType</v>
      </c>
      <c r="L103" s="7">
        <v>0</v>
      </c>
      <c r="U103" t="s">
        <v>10269</v>
      </c>
    </row>
    <row r="104" spans="1:21">
      <c r="A104">
        <v>103</v>
      </c>
      <c r="B104">
        <v>103</v>
      </c>
      <c r="C104" s="3" t="s">
        <v>10265</v>
      </c>
      <c r="D104" s="3" t="s">
        <v>9588</v>
      </c>
      <c r="E104" s="3" t="s">
        <v>10455</v>
      </c>
      <c r="F104" s="3" t="s">
        <v>10266</v>
      </c>
      <c r="G104" s="3" t="s">
        <v>10358</v>
      </c>
      <c r="H104" s="6" t="s">
        <v>10459</v>
      </c>
      <c r="U104" t="s">
        <v>10269</v>
      </c>
    </row>
    <row r="105" spans="1:21">
      <c r="A105">
        <v>104</v>
      </c>
      <c r="B105">
        <v>104</v>
      </c>
      <c r="C105" s="3" t="s">
        <v>10265</v>
      </c>
      <c r="D105" s="3" t="s">
        <v>9588</v>
      </c>
      <c r="E105" s="3" t="s">
        <v>10455</v>
      </c>
      <c r="F105" s="3" t="s">
        <v>10266</v>
      </c>
      <c r="G105" s="3" t="s">
        <v>10460</v>
      </c>
      <c r="H105" s="6" t="s">
        <v>10461</v>
      </c>
      <c r="U105" t="s">
        <v>10269</v>
      </c>
    </row>
    <row r="106" spans="1:21">
      <c r="A106">
        <v>105</v>
      </c>
      <c r="B106">
        <v>105</v>
      </c>
      <c r="C106" s="3" t="s">
        <v>10265</v>
      </c>
      <c r="D106" s="3" t="s">
        <v>9588</v>
      </c>
      <c r="E106" s="3" t="s">
        <v>10455</v>
      </c>
      <c r="F106" s="3" t="s">
        <v>10266</v>
      </c>
      <c r="G106" s="3" t="s">
        <v>10462</v>
      </c>
      <c r="H106" s="6" t="s">
        <v>10463</v>
      </c>
      <c r="K106" s="12" t="str">
        <f>HYPERLINK("#'KOODISTOT'!B"&amp;MATCH("TreeSpeciesType",KOODISTOT!B:B,0),"TreeSpeciesType")</f>
        <v>TreeSpeciesType</v>
      </c>
      <c r="L106" s="7">
        <v>3</v>
      </c>
      <c r="U106" t="s">
        <v>10269</v>
      </c>
    </row>
    <row r="107" spans="1:21">
      <c r="A107">
        <v>106</v>
      </c>
      <c r="B107">
        <v>106</v>
      </c>
      <c r="C107" s="3" t="s">
        <v>10265</v>
      </c>
      <c r="D107" s="3" t="s">
        <v>9588</v>
      </c>
      <c r="E107" s="3" t="s">
        <v>10455</v>
      </c>
      <c r="F107" s="3" t="s">
        <v>10266</v>
      </c>
      <c r="G107" s="3" t="s">
        <v>10464</v>
      </c>
      <c r="H107" s="6" t="s">
        <v>10465</v>
      </c>
      <c r="K107" s="12" t="str">
        <f>HYPERLINK("#'KOODISTOT'!B"&amp;MATCH("StoreyType",KOODISTOT!B:B,0),"StoreyType")</f>
        <v>StoreyType</v>
      </c>
      <c r="L107" s="7">
        <v>1</v>
      </c>
      <c r="U107" t="s">
        <v>10269</v>
      </c>
    </row>
    <row r="108" spans="1:21">
      <c r="A108">
        <v>107</v>
      </c>
      <c r="B108">
        <v>107</v>
      </c>
      <c r="C108" s="3" t="s">
        <v>10265</v>
      </c>
      <c r="D108" s="3" t="s">
        <v>9588</v>
      </c>
      <c r="E108" s="3" t="s">
        <v>10455</v>
      </c>
      <c r="F108" s="3" t="s">
        <v>10266</v>
      </c>
      <c r="G108" s="3" t="s">
        <v>10466</v>
      </c>
      <c r="H108" s="6" t="s">
        <v>10467</v>
      </c>
      <c r="K108" s="12"/>
      <c r="U108" t="s">
        <v>10269</v>
      </c>
    </row>
    <row r="109" spans="1:21">
      <c r="A109">
        <v>108</v>
      </c>
      <c r="B109">
        <v>108</v>
      </c>
      <c r="C109" s="3" t="s">
        <v>10265</v>
      </c>
      <c r="D109" s="3" t="s">
        <v>9588</v>
      </c>
      <c r="E109" s="3" t="s">
        <v>10455</v>
      </c>
      <c r="F109" s="3" t="s">
        <v>10266</v>
      </c>
      <c r="G109" s="3" t="s">
        <v>10468</v>
      </c>
      <c r="H109" s="6" t="s">
        <v>10469</v>
      </c>
      <c r="U109" t="s">
        <v>10269</v>
      </c>
    </row>
    <row r="110" spans="1:21">
      <c r="A110">
        <v>109</v>
      </c>
      <c r="B110">
        <v>109</v>
      </c>
      <c r="C110" s="3" t="s">
        <v>10265</v>
      </c>
      <c r="D110" s="3" t="s">
        <v>9588</v>
      </c>
      <c r="E110" s="3" t="s">
        <v>10455</v>
      </c>
      <c r="F110" s="3" t="s">
        <v>10266</v>
      </c>
      <c r="G110" s="3" t="s">
        <v>10470</v>
      </c>
      <c r="H110" s="6" t="s">
        <v>10471</v>
      </c>
      <c r="K110" s="12"/>
      <c r="U110" t="s">
        <v>10269</v>
      </c>
    </row>
    <row r="111" spans="1:21">
      <c r="A111">
        <v>110</v>
      </c>
      <c r="B111">
        <v>110</v>
      </c>
      <c r="C111" s="3" t="s">
        <v>10265</v>
      </c>
      <c r="D111" s="3" t="s">
        <v>9588</v>
      </c>
      <c r="E111" s="3" t="s">
        <v>10455</v>
      </c>
      <c r="F111" s="3" t="s">
        <v>10266</v>
      </c>
      <c r="G111" s="3" t="s">
        <v>10472</v>
      </c>
      <c r="H111" s="6" t="s">
        <v>10473</v>
      </c>
      <c r="K111" s="12"/>
      <c r="U111" t="s">
        <v>10269</v>
      </c>
    </row>
    <row r="112" spans="1:21">
      <c r="A112">
        <v>111</v>
      </c>
      <c r="B112">
        <v>111</v>
      </c>
      <c r="C112" s="3" t="s">
        <v>10265</v>
      </c>
      <c r="D112" s="3" t="s">
        <v>9588</v>
      </c>
      <c r="E112" s="3" t="s">
        <v>10455</v>
      </c>
      <c r="F112" s="3" t="s">
        <v>10266</v>
      </c>
      <c r="G112" s="3" t="s">
        <v>10474</v>
      </c>
      <c r="H112" s="6" t="s">
        <v>10475</v>
      </c>
      <c r="K112" s="12"/>
      <c r="U112" t="s">
        <v>10269</v>
      </c>
    </row>
    <row r="113" spans="1:21">
      <c r="A113">
        <v>112</v>
      </c>
      <c r="B113">
        <v>112</v>
      </c>
      <c r="C113" s="3" t="s">
        <v>10265</v>
      </c>
      <c r="D113" s="3" t="s">
        <v>9588</v>
      </c>
      <c r="E113" s="3" t="s">
        <v>10455</v>
      </c>
      <c r="F113" s="3" t="s">
        <v>10266</v>
      </c>
      <c r="G113" s="3" t="s">
        <v>10476</v>
      </c>
      <c r="H113" s="6" t="s">
        <v>10477</v>
      </c>
      <c r="K113" s="12"/>
      <c r="U113" t="s">
        <v>10269</v>
      </c>
    </row>
    <row r="114" spans="1:21">
      <c r="A114">
        <v>113</v>
      </c>
      <c r="B114">
        <v>113</v>
      </c>
      <c r="C114" s="3" t="s">
        <v>10265</v>
      </c>
      <c r="D114" s="3" t="s">
        <v>9588</v>
      </c>
      <c r="E114" s="3" t="s">
        <v>10455</v>
      </c>
      <c r="F114" s="3" t="s">
        <v>10266</v>
      </c>
      <c r="G114" s="3" t="s">
        <v>10478</v>
      </c>
      <c r="H114" s="6" t="s">
        <v>10479</v>
      </c>
      <c r="K114" s="12"/>
      <c r="U114" t="s">
        <v>10269</v>
      </c>
    </row>
    <row r="115" spans="1:21">
      <c r="A115">
        <v>114</v>
      </c>
      <c r="B115">
        <v>114</v>
      </c>
      <c r="C115" s="3" t="s">
        <v>10265</v>
      </c>
      <c r="D115" s="3" t="s">
        <v>9588</v>
      </c>
      <c r="E115" s="3" t="s">
        <v>10455</v>
      </c>
      <c r="F115" s="3" t="s">
        <v>10266</v>
      </c>
      <c r="G115" s="3" t="s">
        <v>10480</v>
      </c>
      <c r="H115" s="6" t="s">
        <v>10481</v>
      </c>
      <c r="K115" s="12"/>
      <c r="U115" t="s">
        <v>10269</v>
      </c>
    </row>
    <row r="116" spans="1:21">
      <c r="A116">
        <v>115</v>
      </c>
      <c r="B116">
        <v>115</v>
      </c>
      <c r="C116" s="3" t="s">
        <v>10265</v>
      </c>
      <c r="D116" s="3" t="s">
        <v>9588</v>
      </c>
      <c r="E116" s="3" t="s">
        <v>10455</v>
      </c>
      <c r="F116" s="3" t="s">
        <v>10266</v>
      </c>
      <c r="G116" s="3" t="s">
        <v>10482</v>
      </c>
      <c r="H116" s="6" t="s">
        <v>10483</v>
      </c>
      <c r="K116" s="12"/>
      <c r="U116" t="s">
        <v>10269</v>
      </c>
    </row>
    <row r="117" spans="1:21">
      <c r="A117">
        <v>116</v>
      </c>
      <c r="B117">
        <v>116</v>
      </c>
      <c r="C117" s="3" t="s">
        <v>10265</v>
      </c>
      <c r="D117" s="3" t="s">
        <v>9588</v>
      </c>
      <c r="E117" s="3" t="s">
        <v>10455</v>
      </c>
      <c r="F117" s="3" t="s">
        <v>10266</v>
      </c>
      <c r="G117" s="3" t="s">
        <v>10484</v>
      </c>
      <c r="H117" s="6" t="s">
        <v>10485</v>
      </c>
      <c r="K117" s="12"/>
      <c r="U117" t="s">
        <v>10269</v>
      </c>
    </row>
    <row r="118" spans="1:21">
      <c r="A118">
        <v>117</v>
      </c>
      <c r="B118">
        <v>117</v>
      </c>
      <c r="C118" s="3" t="s">
        <v>10265</v>
      </c>
      <c r="D118" s="3" t="s">
        <v>9588</v>
      </c>
      <c r="E118" s="3" t="s">
        <v>10455</v>
      </c>
      <c r="F118" s="3" t="s">
        <v>10266</v>
      </c>
      <c r="G118" s="3" t="s">
        <v>10486</v>
      </c>
      <c r="H118" s="6" t="s">
        <v>10487</v>
      </c>
      <c r="K118" s="12"/>
      <c r="U118" t="s">
        <v>10269</v>
      </c>
    </row>
    <row r="119" spans="1:21">
      <c r="A119">
        <v>118</v>
      </c>
      <c r="B119">
        <v>118</v>
      </c>
      <c r="C119" s="3" t="s">
        <v>10265</v>
      </c>
      <c r="D119" s="3" t="s">
        <v>9588</v>
      </c>
      <c r="E119" s="3" t="s">
        <v>10455</v>
      </c>
      <c r="F119" s="3" t="s">
        <v>10266</v>
      </c>
      <c r="G119" s="3" t="s">
        <v>10488</v>
      </c>
      <c r="H119" s="6" t="s">
        <v>10489</v>
      </c>
      <c r="K119" s="12"/>
      <c r="U119" t="s">
        <v>10269</v>
      </c>
    </row>
    <row r="120" spans="1:21">
      <c r="A120">
        <v>119</v>
      </c>
      <c r="B120">
        <v>119</v>
      </c>
      <c r="C120" s="3" t="s">
        <v>10265</v>
      </c>
      <c r="D120" s="3" t="s">
        <v>9588</v>
      </c>
      <c r="E120" s="3" t="s">
        <v>10455</v>
      </c>
      <c r="F120" s="3" t="s">
        <v>10266</v>
      </c>
      <c r="G120" s="3" t="s">
        <v>10490</v>
      </c>
      <c r="H120" s="6" t="s">
        <v>10491</v>
      </c>
      <c r="K120" s="12"/>
      <c r="U120" t="s">
        <v>10269</v>
      </c>
    </row>
    <row r="121" spans="1:21">
      <c r="A121">
        <v>120</v>
      </c>
      <c r="B121">
        <v>120</v>
      </c>
      <c r="C121" s="3" t="s">
        <v>10265</v>
      </c>
      <c r="D121" s="3" t="s">
        <v>9588</v>
      </c>
      <c r="E121" s="3" t="s">
        <v>10455</v>
      </c>
      <c r="F121" s="3" t="s">
        <v>10266</v>
      </c>
      <c r="G121" s="3" t="s">
        <v>10492</v>
      </c>
      <c r="H121" s="6" t="s">
        <v>10493</v>
      </c>
      <c r="K121" s="12"/>
      <c r="U121" t="s">
        <v>10269</v>
      </c>
    </row>
    <row r="122" spans="1:21">
      <c r="A122">
        <v>121</v>
      </c>
      <c r="B122">
        <v>121</v>
      </c>
      <c r="C122" s="3" t="s">
        <v>10265</v>
      </c>
      <c r="D122" s="3" t="s">
        <v>9588</v>
      </c>
      <c r="E122" s="3" t="s">
        <v>10455</v>
      </c>
      <c r="F122" s="3" t="s">
        <v>10266</v>
      </c>
      <c r="G122" s="3" t="s">
        <v>10412</v>
      </c>
      <c r="H122" s="6" t="s">
        <v>10494</v>
      </c>
      <c r="K122" s="12"/>
      <c r="U122" t="s">
        <v>10269</v>
      </c>
    </row>
    <row r="123" spans="1:21">
      <c r="A123">
        <v>122</v>
      </c>
      <c r="B123">
        <v>122</v>
      </c>
      <c r="C123" s="3" t="s">
        <v>10265</v>
      </c>
      <c r="D123" s="3" t="s">
        <v>9588</v>
      </c>
      <c r="E123" s="3" t="s">
        <v>10455</v>
      </c>
      <c r="F123" s="3" t="s">
        <v>10266</v>
      </c>
      <c r="G123" s="3" t="s">
        <v>10495</v>
      </c>
      <c r="H123" s="6" t="s">
        <v>10496</v>
      </c>
      <c r="K123" s="12"/>
      <c r="U123" t="s">
        <v>10269</v>
      </c>
    </row>
    <row r="124" spans="1:21">
      <c r="A124">
        <v>123</v>
      </c>
      <c r="B124">
        <v>123</v>
      </c>
      <c r="C124" s="3" t="s">
        <v>10265</v>
      </c>
      <c r="D124" s="3" t="s">
        <v>9588</v>
      </c>
      <c r="E124" s="3" t="s">
        <v>10455</v>
      </c>
      <c r="F124" s="3" t="s">
        <v>10266</v>
      </c>
      <c r="G124" s="3" t="s">
        <v>10497</v>
      </c>
      <c r="H124" s="6" t="s">
        <v>10498</v>
      </c>
      <c r="K124" s="12" t="str">
        <f>HYPERLINK("#'KOODISTOT'!B"&amp;MATCH(CONCATENATE(G124,"Type"),KOODISTOT!B:B,0),CONCATENATE(G124,"Type"))</f>
        <v>CurrencyType</v>
      </c>
      <c r="L124" s="7" t="s">
        <v>7288</v>
      </c>
      <c r="U124" t="s">
        <v>10269</v>
      </c>
    </row>
    <row r="125" spans="1:21">
      <c r="A125">
        <v>124</v>
      </c>
      <c r="B125">
        <v>124</v>
      </c>
      <c r="C125" s="3" t="s">
        <v>10265</v>
      </c>
      <c r="D125" s="3" t="s">
        <v>9588</v>
      </c>
      <c r="E125" s="3" t="s">
        <v>10455</v>
      </c>
      <c r="F125" s="3" t="s">
        <v>10266</v>
      </c>
      <c r="G125" s="3" t="s">
        <v>10499</v>
      </c>
      <c r="H125" s="6" t="s">
        <v>10500</v>
      </c>
      <c r="K125" s="12"/>
      <c r="U125" t="s">
        <v>10269</v>
      </c>
    </row>
    <row r="126" spans="1:21" ht="28.8">
      <c r="A126">
        <v>125</v>
      </c>
      <c r="B126">
        <v>125</v>
      </c>
      <c r="C126" s="3" t="s">
        <v>10265</v>
      </c>
      <c r="D126" s="3" t="s">
        <v>9588</v>
      </c>
      <c r="E126" s="3" t="s">
        <v>10445</v>
      </c>
      <c r="F126" s="3" t="s">
        <v>10266</v>
      </c>
      <c r="G126" s="3" t="s">
        <v>10501</v>
      </c>
      <c r="H126" s="6" t="s">
        <v>10502</v>
      </c>
      <c r="K126" s="12"/>
      <c r="U126" t="s">
        <v>10269</v>
      </c>
    </row>
    <row r="127" spans="1:21" ht="28.8">
      <c r="A127">
        <v>126</v>
      </c>
      <c r="B127">
        <v>126</v>
      </c>
      <c r="C127" s="3" t="s">
        <v>10265</v>
      </c>
      <c r="D127" s="3" t="s">
        <v>9588</v>
      </c>
      <c r="E127" s="3" t="s">
        <v>10501</v>
      </c>
      <c r="F127" s="3" t="s">
        <v>10266</v>
      </c>
      <c r="G127" s="3" t="s">
        <v>10503</v>
      </c>
      <c r="H127" s="6" t="s">
        <v>10504</v>
      </c>
      <c r="K127" s="12"/>
      <c r="U127" t="s">
        <v>10269</v>
      </c>
    </row>
    <row r="128" spans="1:21">
      <c r="A128">
        <v>127</v>
      </c>
      <c r="B128">
        <v>127</v>
      </c>
      <c r="C128" s="3" t="s">
        <v>10265</v>
      </c>
      <c r="D128" s="3" t="s">
        <v>9588</v>
      </c>
      <c r="E128" s="3" t="s">
        <v>10503</v>
      </c>
      <c r="F128" s="3" t="s">
        <v>10273</v>
      </c>
      <c r="G128" s="3" t="s">
        <v>8927</v>
      </c>
      <c r="H128" s="6" t="s">
        <v>10505</v>
      </c>
      <c r="K128" s="12"/>
      <c r="U128" t="s">
        <v>10269</v>
      </c>
    </row>
    <row r="129" spans="1:21">
      <c r="A129">
        <v>128</v>
      </c>
      <c r="B129">
        <v>128</v>
      </c>
      <c r="C129" s="3" t="s">
        <v>10265</v>
      </c>
      <c r="D129" s="3" t="s">
        <v>9588</v>
      </c>
      <c r="E129" s="3" t="s">
        <v>10503</v>
      </c>
      <c r="F129" s="3" t="s">
        <v>10266</v>
      </c>
      <c r="G129" s="3" t="s">
        <v>10356</v>
      </c>
      <c r="H129" s="6" t="s">
        <v>10506</v>
      </c>
      <c r="K129" s="12" t="str">
        <f>HYPERLINK("#'KOODISTOT'!B"&amp;MATCH(CONCATENATE(G129,"Type"),KOODISTOT!B:B,0),CONCATENATE(G129,"Type"))</f>
        <v>ChangeStateType</v>
      </c>
      <c r="L129" s="7">
        <v>0</v>
      </c>
      <c r="U129" t="s">
        <v>10269</v>
      </c>
    </row>
    <row r="130" spans="1:21">
      <c r="A130">
        <v>129</v>
      </c>
      <c r="B130">
        <v>129</v>
      </c>
      <c r="C130" s="3" t="s">
        <v>10265</v>
      </c>
      <c r="D130" s="3" t="s">
        <v>9588</v>
      </c>
      <c r="E130" s="3" t="s">
        <v>10503</v>
      </c>
      <c r="F130" s="3" t="s">
        <v>10266</v>
      </c>
      <c r="G130" s="3" t="s">
        <v>10358</v>
      </c>
      <c r="H130" s="6" t="s">
        <v>10507</v>
      </c>
      <c r="K130" s="12"/>
      <c r="U130" t="s">
        <v>10269</v>
      </c>
    </row>
    <row r="131" spans="1:21">
      <c r="A131">
        <v>130</v>
      </c>
      <c r="B131">
        <v>130</v>
      </c>
      <c r="C131" s="3" t="s">
        <v>10265</v>
      </c>
      <c r="D131" s="3" t="s">
        <v>9588</v>
      </c>
      <c r="E131" s="3" t="s">
        <v>10503</v>
      </c>
      <c r="F131" s="3" t="s">
        <v>10266</v>
      </c>
      <c r="G131" s="3" t="s">
        <v>10508</v>
      </c>
      <c r="H131" s="6" t="s">
        <v>10509</v>
      </c>
      <c r="K131" s="12" t="str">
        <f>HYPERLINK("#'KOODISTOT'!B"&amp;MATCH(CONCATENATE(G131,"Type"),KOODISTOT!B:B,0),CONCATENATE(G131,"Type"))</f>
        <v>DeadTreeTypeType</v>
      </c>
      <c r="L131" s="7">
        <v>1</v>
      </c>
      <c r="U131" t="s">
        <v>10269</v>
      </c>
    </row>
    <row r="132" spans="1:21">
      <c r="A132">
        <v>131</v>
      </c>
      <c r="B132">
        <v>131</v>
      </c>
      <c r="C132" s="3" t="s">
        <v>10265</v>
      </c>
      <c r="D132" s="3" t="s">
        <v>9588</v>
      </c>
      <c r="E132" s="3" t="s">
        <v>10503</v>
      </c>
      <c r="F132" s="3" t="s">
        <v>10266</v>
      </c>
      <c r="G132" s="3" t="s">
        <v>10462</v>
      </c>
      <c r="H132" s="6" t="s">
        <v>10510</v>
      </c>
      <c r="K132" s="12" t="str">
        <f>HYPERLINK("#'KOODISTOT'!B"&amp;MATCH(CONCATENATE(G132,"Type"),KOODISTOT!B:B,0),CONCATENATE(G132,"Type"))</f>
        <v>TreeSpeciesType</v>
      </c>
      <c r="L132" s="7">
        <v>1</v>
      </c>
      <c r="U132" t="s">
        <v>10269</v>
      </c>
    </row>
    <row r="133" spans="1:21">
      <c r="A133">
        <v>132</v>
      </c>
      <c r="B133">
        <v>132</v>
      </c>
      <c r="C133" s="3" t="s">
        <v>10265</v>
      </c>
      <c r="D133" s="3" t="s">
        <v>9588</v>
      </c>
      <c r="E133" s="3" t="s">
        <v>10503</v>
      </c>
      <c r="F133" s="3" t="s">
        <v>10266</v>
      </c>
      <c r="G133" s="3" t="s">
        <v>10472</v>
      </c>
      <c r="H133" s="6" t="s">
        <v>10511</v>
      </c>
      <c r="K133" s="12"/>
      <c r="U133" t="s">
        <v>10269</v>
      </c>
    </row>
    <row r="134" spans="1:21">
      <c r="A134">
        <v>133</v>
      </c>
      <c r="B134">
        <v>133</v>
      </c>
      <c r="C134" s="3" t="s">
        <v>10265</v>
      </c>
      <c r="D134" s="3" t="s">
        <v>9588</v>
      </c>
      <c r="E134" s="3" t="s">
        <v>10503</v>
      </c>
      <c r="F134" s="3" t="s">
        <v>10266</v>
      </c>
      <c r="G134" s="3" t="s">
        <v>10476</v>
      </c>
      <c r="H134" s="6" t="s">
        <v>10512</v>
      </c>
      <c r="K134" s="12"/>
      <c r="U134" t="s">
        <v>10269</v>
      </c>
    </row>
    <row r="135" spans="1:21" ht="28.8">
      <c r="A135">
        <v>134</v>
      </c>
      <c r="B135">
        <v>134</v>
      </c>
      <c r="C135" s="3" t="s">
        <v>10265</v>
      </c>
      <c r="D135" s="3" t="s">
        <v>9588</v>
      </c>
      <c r="E135" s="3" t="s">
        <v>10445</v>
      </c>
      <c r="F135" s="3" t="s">
        <v>10266</v>
      </c>
      <c r="G135" s="3" t="s">
        <v>10513</v>
      </c>
      <c r="H135" s="6" t="s">
        <v>10514</v>
      </c>
      <c r="K135" s="12"/>
      <c r="U135" t="s">
        <v>10269</v>
      </c>
    </row>
    <row r="136" spans="1:21">
      <c r="A136">
        <v>135</v>
      </c>
      <c r="B136">
        <v>135</v>
      </c>
      <c r="C136" s="3" t="s">
        <v>10265</v>
      </c>
      <c r="D136" s="3" t="s">
        <v>9588</v>
      </c>
      <c r="E136" s="3" t="s">
        <v>10513</v>
      </c>
      <c r="F136" s="3" t="s">
        <v>10273</v>
      </c>
      <c r="G136" s="3" t="s">
        <v>8927</v>
      </c>
      <c r="H136" s="6" t="s">
        <v>10515</v>
      </c>
      <c r="K136" s="12"/>
      <c r="U136" t="s">
        <v>10269</v>
      </c>
    </row>
    <row r="137" spans="1:21">
      <c r="A137">
        <v>136</v>
      </c>
      <c r="B137">
        <v>136</v>
      </c>
      <c r="C137" s="3" t="s">
        <v>10265</v>
      </c>
      <c r="D137" s="3" t="s">
        <v>9588</v>
      </c>
      <c r="E137" s="3" t="s">
        <v>10513</v>
      </c>
      <c r="F137" s="3" t="s">
        <v>10266</v>
      </c>
      <c r="G137" s="3" t="s">
        <v>10356</v>
      </c>
      <c r="H137" s="6" t="s">
        <v>10516</v>
      </c>
      <c r="K137" s="12" t="str">
        <f>HYPERLINK("#'KOODISTOT'!B"&amp;MATCH(CONCATENATE(G137,"Type"),KOODISTOT!B:B,0),CONCATENATE(G137,"Type"))</f>
        <v>ChangeStateType</v>
      </c>
      <c r="L137" s="7">
        <v>1</v>
      </c>
      <c r="U137" t="s">
        <v>10269</v>
      </c>
    </row>
    <row r="138" spans="1:21">
      <c r="A138">
        <v>137</v>
      </c>
      <c r="B138">
        <v>137</v>
      </c>
      <c r="C138" s="3" t="s">
        <v>10265</v>
      </c>
      <c r="D138" s="3" t="s">
        <v>9588</v>
      </c>
      <c r="E138" s="3" t="s">
        <v>10513</v>
      </c>
      <c r="F138" s="3" t="s">
        <v>10266</v>
      </c>
      <c r="G138" s="3" t="s">
        <v>10358</v>
      </c>
      <c r="H138" s="6" t="s">
        <v>10517</v>
      </c>
      <c r="K138" s="12"/>
      <c r="U138" t="s">
        <v>10269</v>
      </c>
    </row>
    <row r="139" spans="1:21">
      <c r="A139">
        <v>138</v>
      </c>
      <c r="B139">
        <v>138</v>
      </c>
      <c r="C139" s="3" t="s">
        <v>10265</v>
      </c>
      <c r="D139" s="3" t="s">
        <v>9588</v>
      </c>
      <c r="E139" s="3" t="s">
        <v>10513</v>
      </c>
      <c r="F139" s="3" t="s">
        <v>10266</v>
      </c>
      <c r="G139" s="3" t="s">
        <v>10518</v>
      </c>
      <c r="H139" s="6" t="s">
        <v>10519</v>
      </c>
      <c r="K139" s="12"/>
      <c r="U139" t="s">
        <v>10269</v>
      </c>
    </row>
    <row r="140" spans="1:21">
      <c r="A140">
        <v>139</v>
      </c>
      <c r="B140">
        <v>139</v>
      </c>
      <c r="C140" s="3" t="s">
        <v>10265</v>
      </c>
      <c r="D140" s="3" t="s">
        <v>9588</v>
      </c>
      <c r="E140" s="3" t="s">
        <v>10513</v>
      </c>
      <c r="F140" s="3" t="s">
        <v>10266</v>
      </c>
      <c r="G140" s="3" t="s">
        <v>10468</v>
      </c>
      <c r="H140" s="6" t="s">
        <v>10520</v>
      </c>
      <c r="K140" s="12"/>
      <c r="U140" t="s">
        <v>10269</v>
      </c>
    </row>
    <row r="141" spans="1:21">
      <c r="A141">
        <v>140</v>
      </c>
      <c r="B141">
        <v>140</v>
      </c>
      <c r="C141" s="3" t="s">
        <v>10265</v>
      </c>
      <c r="D141" s="3" t="s">
        <v>9588</v>
      </c>
      <c r="E141" s="3" t="s">
        <v>10513</v>
      </c>
      <c r="F141" s="3" t="s">
        <v>10266</v>
      </c>
      <c r="G141" s="3" t="s">
        <v>10470</v>
      </c>
      <c r="H141" s="6" t="s">
        <v>10521</v>
      </c>
      <c r="K141" s="12"/>
      <c r="U141" t="s">
        <v>10269</v>
      </c>
    </row>
    <row r="142" spans="1:21">
      <c r="A142">
        <v>141</v>
      </c>
      <c r="B142">
        <v>141</v>
      </c>
      <c r="C142" s="3" t="s">
        <v>10265</v>
      </c>
      <c r="D142" s="3" t="s">
        <v>9588</v>
      </c>
      <c r="E142" s="3" t="s">
        <v>10513</v>
      </c>
      <c r="F142" s="3" t="s">
        <v>10266</v>
      </c>
      <c r="G142" s="3" t="s">
        <v>10472</v>
      </c>
      <c r="H142" s="6" t="s">
        <v>10522</v>
      </c>
      <c r="K142" s="12"/>
      <c r="U142" t="s">
        <v>10269</v>
      </c>
    </row>
    <row r="143" spans="1:21">
      <c r="A143">
        <v>142</v>
      </c>
      <c r="B143">
        <v>142</v>
      </c>
      <c r="C143" s="3" t="s">
        <v>10265</v>
      </c>
      <c r="D143" s="3" t="s">
        <v>9588</v>
      </c>
      <c r="E143" s="3" t="s">
        <v>10513</v>
      </c>
      <c r="F143" s="3" t="s">
        <v>10266</v>
      </c>
      <c r="G143" s="3" t="s">
        <v>10474</v>
      </c>
      <c r="H143" s="6" t="s">
        <v>10523</v>
      </c>
      <c r="K143" s="12"/>
      <c r="U143" t="s">
        <v>10269</v>
      </c>
    </row>
    <row r="144" spans="1:21">
      <c r="A144">
        <v>143</v>
      </c>
      <c r="B144">
        <v>143</v>
      </c>
      <c r="C144" s="3" t="s">
        <v>10265</v>
      </c>
      <c r="D144" s="3" t="s">
        <v>9588</v>
      </c>
      <c r="E144" s="3" t="s">
        <v>10513</v>
      </c>
      <c r="F144" s="3" t="s">
        <v>10266</v>
      </c>
      <c r="G144" s="3" t="s">
        <v>10476</v>
      </c>
      <c r="H144" s="6" t="s">
        <v>10524</v>
      </c>
      <c r="K144" s="12"/>
      <c r="U144" t="s">
        <v>10269</v>
      </c>
    </row>
    <row r="145" spans="1:21">
      <c r="A145">
        <v>144</v>
      </c>
      <c r="B145">
        <v>144</v>
      </c>
      <c r="C145" s="3" t="s">
        <v>10265</v>
      </c>
      <c r="D145" s="3" t="s">
        <v>9588</v>
      </c>
      <c r="E145" s="3" t="s">
        <v>10513</v>
      </c>
      <c r="F145" s="3" t="s">
        <v>10266</v>
      </c>
      <c r="G145" s="3" t="s">
        <v>10480</v>
      </c>
      <c r="H145" s="6" t="s">
        <v>10525</v>
      </c>
      <c r="K145" s="12"/>
      <c r="U145" t="s">
        <v>10269</v>
      </c>
    </row>
    <row r="146" spans="1:21">
      <c r="A146">
        <v>145</v>
      </c>
      <c r="B146">
        <v>145</v>
      </c>
      <c r="C146" s="3" t="s">
        <v>10265</v>
      </c>
      <c r="D146" s="3" t="s">
        <v>9588</v>
      </c>
      <c r="E146" s="3" t="s">
        <v>10513</v>
      </c>
      <c r="F146" s="3" t="s">
        <v>10266</v>
      </c>
      <c r="G146" s="3" t="s">
        <v>10482</v>
      </c>
      <c r="H146" s="6" t="s">
        <v>10526</v>
      </c>
      <c r="K146" s="12"/>
      <c r="U146" t="s">
        <v>10269</v>
      </c>
    </row>
    <row r="147" spans="1:21">
      <c r="A147">
        <v>146</v>
      </c>
      <c r="B147">
        <v>146</v>
      </c>
      <c r="C147" s="3" t="s">
        <v>10265</v>
      </c>
      <c r="D147" s="3" t="s">
        <v>9588</v>
      </c>
      <c r="E147" s="3" t="s">
        <v>10513</v>
      </c>
      <c r="F147" s="3" t="s">
        <v>10266</v>
      </c>
      <c r="G147" s="3" t="s">
        <v>10484</v>
      </c>
      <c r="H147" s="6" t="s">
        <v>10527</v>
      </c>
      <c r="K147" s="12"/>
      <c r="U147" t="s">
        <v>10269</v>
      </c>
    </row>
    <row r="148" spans="1:21">
      <c r="A148">
        <v>147</v>
      </c>
      <c r="B148">
        <v>147</v>
      </c>
      <c r="C148" s="3" t="s">
        <v>10265</v>
      </c>
      <c r="D148" s="3" t="s">
        <v>9588</v>
      </c>
      <c r="E148" s="3" t="s">
        <v>10513</v>
      </c>
      <c r="F148" s="3" t="s">
        <v>10266</v>
      </c>
      <c r="G148" s="3" t="s">
        <v>10486</v>
      </c>
      <c r="H148" s="6" t="s">
        <v>10528</v>
      </c>
      <c r="K148" s="12"/>
      <c r="U148" t="s">
        <v>10269</v>
      </c>
    </row>
    <row r="149" spans="1:21">
      <c r="A149">
        <v>148</v>
      </c>
      <c r="B149">
        <v>148</v>
      </c>
      <c r="C149" s="3" t="s">
        <v>10265</v>
      </c>
      <c r="D149" s="3" t="s">
        <v>9588</v>
      </c>
      <c r="E149" s="3" t="s">
        <v>10513</v>
      </c>
      <c r="F149" s="3" t="s">
        <v>10266</v>
      </c>
      <c r="G149" s="3" t="s">
        <v>10488</v>
      </c>
      <c r="H149" s="6" t="s">
        <v>10529</v>
      </c>
      <c r="K149" s="12"/>
      <c r="U149" t="s">
        <v>10269</v>
      </c>
    </row>
    <row r="150" spans="1:21">
      <c r="A150">
        <v>149</v>
      </c>
      <c r="B150">
        <v>149</v>
      </c>
      <c r="C150" s="3" t="s">
        <v>10265</v>
      </c>
      <c r="D150" s="3" t="s">
        <v>9588</v>
      </c>
      <c r="E150" s="3" t="s">
        <v>10513</v>
      </c>
      <c r="F150" s="3" t="s">
        <v>10266</v>
      </c>
      <c r="G150" s="3" t="s">
        <v>10490</v>
      </c>
      <c r="H150" s="6" t="s">
        <v>10530</v>
      </c>
      <c r="K150" s="12"/>
      <c r="U150" t="s">
        <v>10269</v>
      </c>
    </row>
    <row r="151" spans="1:21">
      <c r="A151">
        <v>150</v>
      </c>
      <c r="B151">
        <v>150</v>
      </c>
      <c r="C151" s="3" t="s">
        <v>10265</v>
      </c>
      <c r="D151" s="3" t="s">
        <v>9588</v>
      </c>
      <c r="E151" s="3" t="s">
        <v>10513</v>
      </c>
      <c r="F151" s="3" t="s">
        <v>10266</v>
      </c>
      <c r="G151" s="3" t="s">
        <v>10492</v>
      </c>
      <c r="H151" s="6" t="s">
        <v>10531</v>
      </c>
      <c r="K151" s="12"/>
      <c r="U151" t="s">
        <v>10269</v>
      </c>
    </row>
    <row r="152" spans="1:21">
      <c r="A152">
        <v>151</v>
      </c>
      <c r="B152">
        <v>151</v>
      </c>
      <c r="C152" s="3" t="s">
        <v>10265</v>
      </c>
      <c r="D152" s="3" t="s">
        <v>9588</v>
      </c>
      <c r="E152" s="3" t="s">
        <v>10513</v>
      </c>
      <c r="F152" s="3" t="s">
        <v>10266</v>
      </c>
      <c r="G152" s="3" t="s">
        <v>10495</v>
      </c>
      <c r="H152" s="6" t="s">
        <v>10532</v>
      </c>
      <c r="K152" s="12"/>
      <c r="U152" t="s">
        <v>10269</v>
      </c>
    </row>
    <row r="153" spans="1:21">
      <c r="A153">
        <v>152</v>
      </c>
      <c r="B153">
        <v>152</v>
      </c>
      <c r="C153" s="3" t="s">
        <v>10265</v>
      </c>
      <c r="D153" s="3" t="s">
        <v>9588</v>
      </c>
      <c r="E153" s="3" t="s">
        <v>10513</v>
      </c>
      <c r="F153" s="3" t="s">
        <v>10266</v>
      </c>
      <c r="G153" s="3" t="s">
        <v>10497</v>
      </c>
      <c r="H153" s="6" t="s">
        <v>10533</v>
      </c>
      <c r="K153" s="12" t="str">
        <f>HYPERLINK("#'KOODISTOT'!B"&amp;MATCH(CONCATENATE(G153,"Type"),KOODISTOT!B:B,0),CONCATENATE(G153,"Type"))</f>
        <v>CurrencyType</v>
      </c>
      <c r="L153" s="7" t="s">
        <v>7288</v>
      </c>
      <c r="U153" t="s">
        <v>10269</v>
      </c>
    </row>
    <row r="154" spans="1:21">
      <c r="A154">
        <v>153</v>
      </c>
      <c r="B154">
        <v>153</v>
      </c>
      <c r="C154" s="3" t="s">
        <v>10265</v>
      </c>
      <c r="D154" s="3" t="s">
        <v>9588</v>
      </c>
      <c r="E154" s="3" t="s">
        <v>10513</v>
      </c>
      <c r="F154" s="3" t="s">
        <v>10266</v>
      </c>
      <c r="G154" s="3" t="s">
        <v>10499</v>
      </c>
      <c r="H154" s="6" t="s">
        <v>10534</v>
      </c>
      <c r="K154" s="12"/>
      <c r="U154" t="s">
        <v>10269</v>
      </c>
    </row>
    <row r="155" spans="1:21">
      <c r="A155">
        <v>154</v>
      </c>
      <c r="B155">
        <v>154</v>
      </c>
      <c r="C155" s="3" t="s">
        <v>10265</v>
      </c>
      <c r="D155" s="3" t="s">
        <v>9588</v>
      </c>
      <c r="E155" s="3" t="s">
        <v>10513</v>
      </c>
      <c r="F155" s="3" t="s">
        <v>10266</v>
      </c>
      <c r="G155" s="3" t="s">
        <v>10388</v>
      </c>
      <c r="H155" s="6" t="s">
        <v>10535</v>
      </c>
      <c r="K155" s="12" t="str">
        <f>HYPERLINK("#'KOODISTOT'!B"&amp;MATCH(CONCATENATE(G155,"Type"),KOODISTOT!B:B,0),CONCATENATE(G155,"Type"))</f>
        <v>DevelopmentClassType</v>
      </c>
      <c r="L155" s="11" t="s">
        <v>11074</v>
      </c>
      <c r="M155" s="15"/>
      <c r="U155" t="s">
        <v>10269</v>
      </c>
    </row>
    <row r="156" spans="1:21">
      <c r="A156">
        <v>155</v>
      </c>
      <c r="B156">
        <v>155</v>
      </c>
      <c r="C156" s="3" t="s">
        <v>10265</v>
      </c>
      <c r="D156" s="3" t="s">
        <v>9588</v>
      </c>
      <c r="E156" s="3" t="s">
        <v>10513</v>
      </c>
      <c r="F156" s="3" t="s">
        <v>10266</v>
      </c>
      <c r="G156" s="3" t="s">
        <v>10392</v>
      </c>
      <c r="H156" s="6" t="s">
        <v>10536</v>
      </c>
      <c r="K156" s="12" t="str">
        <f>HYPERLINK("#'KOODISTOT'!B"&amp;MATCH("TreeSpeciesType",KOODISTOT!B:B,0),"TreeSpeciesType")</f>
        <v>TreeSpeciesType</v>
      </c>
      <c r="L156" s="7">
        <v>2</v>
      </c>
      <c r="U156" t="s">
        <v>10269</v>
      </c>
    </row>
    <row r="157" spans="1:21">
      <c r="A157">
        <v>156</v>
      </c>
      <c r="B157">
        <v>156</v>
      </c>
      <c r="C157" s="3" t="s">
        <v>10265</v>
      </c>
      <c r="D157" s="3" t="s">
        <v>9588</v>
      </c>
      <c r="E157" s="3" t="s">
        <v>10445</v>
      </c>
      <c r="F157" s="3" t="s">
        <v>10266</v>
      </c>
      <c r="G157" s="3" t="s">
        <v>10537</v>
      </c>
      <c r="H157" s="6" t="s">
        <v>10538</v>
      </c>
      <c r="K157" s="12"/>
      <c r="U157" t="s">
        <v>10269</v>
      </c>
    </row>
    <row r="158" spans="1:21">
      <c r="A158">
        <v>157</v>
      </c>
      <c r="B158">
        <v>157</v>
      </c>
      <c r="C158" s="3" t="s">
        <v>10265</v>
      </c>
      <c r="D158" s="3" t="s">
        <v>9588</v>
      </c>
      <c r="E158" s="3" t="s">
        <v>10537</v>
      </c>
      <c r="F158" s="3" t="s">
        <v>10266</v>
      </c>
      <c r="G158" s="3" t="s">
        <v>10539</v>
      </c>
      <c r="H158" s="6" t="s">
        <v>10540</v>
      </c>
      <c r="K158" s="12"/>
      <c r="U158" t="s">
        <v>10269</v>
      </c>
    </row>
    <row r="159" spans="1:21">
      <c r="A159">
        <v>158</v>
      </c>
      <c r="B159">
        <v>158</v>
      </c>
      <c r="C159" s="3" t="s">
        <v>10265</v>
      </c>
      <c r="D159" s="3" t="s">
        <v>9588</v>
      </c>
      <c r="E159" s="3" t="s">
        <v>10539</v>
      </c>
      <c r="F159" s="3" t="s">
        <v>10273</v>
      </c>
      <c r="G159" s="3" t="s">
        <v>8927</v>
      </c>
      <c r="H159" s="6" t="s">
        <v>10541</v>
      </c>
      <c r="K159" s="12"/>
      <c r="U159" t="s">
        <v>10269</v>
      </c>
    </row>
    <row r="160" spans="1:21">
      <c r="A160">
        <v>159</v>
      </c>
      <c r="B160">
        <v>159</v>
      </c>
      <c r="C160" s="3" t="s">
        <v>10265</v>
      </c>
      <c r="D160" s="3" t="s">
        <v>9588</v>
      </c>
      <c r="E160" s="3" t="s">
        <v>10539</v>
      </c>
      <c r="F160" s="3" t="s">
        <v>10266</v>
      </c>
      <c r="G160" s="3" t="s">
        <v>10356</v>
      </c>
      <c r="H160" s="6" t="s">
        <v>10542</v>
      </c>
      <c r="K160" s="12" t="str">
        <f>HYPERLINK("#'KOODISTOT'!B"&amp;MATCH(CONCATENATE(G160,"Type"),KOODISTOT!B:B,0),CONCATENATE(G160,"Type"))</f>
        <v>ChangeStateType</v>
      </c>
      <c r="L160" s="7">
        <v>0</v>
      </c>
      <c r="U160" t="s">
        <v>10269</v>
      </c>
    </row>
    <row r="161" spans="1:21">
      <c r="A161">
        <v>160</v>
      </c>
      <c r="B161">
        <v>160</v>
      </c>
      <c r="C161" s="3" t="s">
        <v>10265</v>
      </c>
      <c r="D161" s="3" t="s">
        <v>9588</v>
      </c>
      <c r="E161" s="3" t="s">
        <v>10539</v>
      </c>
      <c r="F161" s="3" t="s">
        <v>10266</v>
      </c>
      <c r="G161" s="3" t="s">
        <v>10358</v>
      </c>
      <c r="H161" s="6" t="s">
        <v>10543</v>
      </c>
      <c r="K161" s="12"/>
      <c r="U161" t="s">
        <v>10269</v>
      </c>
    </row>
    <row r="162" spans="1:21">
      <c r="A162">
        <v>161</v>
      </c>
      <c r="B162">
        <v>161</v>
      </c>
      <c r="C162" s="3" t="s">
        <v>10265</v>
      </c>
      <c r="D162" s="3" t="s">
        <v>9588</v>
      </c>
      <c r="E162" s="3" t="s">
        <v>10539</v>
      </c>
      <c r="F162" s="3" t="s">
        <v>10266</v>
      </c>
      <c r="G162" s="3" t="s">
        <v>10544</v>
      </c>
      <c r="H162" s="6" t="s">
        <v>10545</v>
      </c>
      <c r="K162" s="12"/>
      <c r="U162" t="s">
        <v>10269</v>
      </c>
    </row>
    <row r="163" spans="1:21">
      <c r="A163">
        <v>162</v>
      </c>
      <c r="B163">
        <v>162</v>
      </c>
      <c r="C163" s="3" t="s">
        <v>10265</v>
      </c>
      <c r="D163" s="3" t="s">
        <v>9588</v>
      </c>
      <c r="E163" s="3" t="s">
        <v>10539</v>
      </c>
      <c r="F163" s="3" t="s">
        <v>10266</v>
      </c>
      <c r="G163" s="3" t="s">
        <v>10460</v>
      </c>
      <c r="H163" s="6" t="s">
        <v>10546</v>
      </c>
      <c r="K163" s="12"/>
      <c r="U163" t="s">
        <v>10269</v>
      </c>
    </row>
    <row r="164" spans="1:21">
      <c r="A164">
        <v>163</v>
      </c>
      <c r="B164">
        <v>163</v>
      </c>
      <c r="C164" s="3" t="s">
        <v>10265</v>
      </c>
      <c r="D164" s="3" t="s">
        <v>9588</v>
      </c>
      <c r="E164" s="3" t="s">
        <v>10539</v>
      </c>
      <c r="F164" s="3" t="s">
        <v>10266</v>
      </c>
      <c r="G164" s="3" t="s">
        <v>10462</v>
      </c>
      <c r="H164" s="6" t="s">
        <v>10547</v>
      </c>
      <c r="K164" s="12" t="str">
        <f>HYPERLINK("#'KOODISTOT'!B"&amp;MATCH(CONCATENATE(G164,"Type"),KOODISTOT!B:B,0),CONCATENATE(G164,"Type"))</f>
        <v>TreeSpeciesType</v>
      </c>
      <c r="L164" s="7">
        <v>3</v>
      </c>
      <c r="U164" t="s">
        <v>10269</v>
      </c>
    </row>
    <row r="165" spans="1:21">
      <c r="A165">
        <v>164</v>
      </c>
      <c r="B165">
        <v>164</v>
      </c>
      <c r="C165" s="3" t="s">
        <v>10265</v>
      </c>
      <c r="D165" s="3" t="s">
        <v>9588</v>
      </c>
      <c r="E165" s="3" t="s">
        <v>10539</v>
      </c>
      <c r="F165" s="3" t="s">
        <v>10266</v>
      </c>
      <c r="G165" s="3" t="s">
        <v>10548</v>
      </c>
      <c r="H165" s="6" t="s">
        <v>10549</v>
      </c>
      <c r="K165" s="12" t="str">
        <f>HYPERLINK("#'KOODISTOT'!B"&amp;MATCH(CONCATENATE(G165,"Type"),KOODISTOT!B:B,0),CONCATENATE(G165,"Type"))</f>
        <v>TreeClassType</v>
      </c>
      <c r="L165" s="7">
        <v>1</v>
      </c>
      <c r="U165" t="s">
        <v>10269</v>
      </c>
    </row>
    <row r="166" spans="1:21">
      <c r="A166">
        <v>165</v>
      </c>
      <c r="B166">
        <v>165</v>
      </c>
      <c r="C166" s="3" t="s">
        <v>10265</v>
      </c>
      <c r="D166" s="3" t="s">
        <v>9588</v>
      </c>
      <c r="E166" s="3" t="s">
        <v>10539</v>
      </c>
      <c r="F166" s="3" t="s">
        <v>10266</v>
      </c>
      <c r="G166" s="3" t="s">
        <v>10464</v>
      </c>
      <c r="H166" s="6" t="s">
        <v>10550</v>
      </c>
      <c r="K166" s="12" t="str">
        <f>HYPERLINK("#'KOODISTOT'!B"&amp;MATCH(CONCATENATE(G166,"Type"),KOODISTOT!B:B,0),CONCATENATE(G166,"Type"))</f>
        <v>StoreyType</v>
      </c>
      <c r="L166" s="7">
        <v>1</v>
      </c>
      <c r="U166" t="s">
        <v>10269</v>
      </c>
    </row>
    <row r="167" spans="1:21">
      <c r="A167">
        <v>166</v>
      </c>
      <c r="B167">
        <v>166</v>
      </c>
      <c r="C167" s="3" t="s">
        <v>10265</v>
      </c>
      <c r="D167" s="3" t="s">
        <v>9588</v>
      </c>
      <c r="E167" s="3" t="s">
        <v>10539</v>
      </c>
      <c r="F167" s="3" t="s">
        <v>10266</v>
      </c>
      <c r="G167" s="3" t="s">
        <v>10466</v>
      </c>
      <c r="H167" s="6" t="s">
        <v>10551</v>
      </c>
      <c r="K167" s="12"/>
      <c r="U167" t="s">
        <v>10269</v>
      </c>
    </row>
    <row r="168" spans="1:21">
      <c r="A168">
        <v>167</v>
      </c>
      <c r="B168">
        <v>167</v>
      </c>
      <c r="C168" s="3" t="s">
        <v>10265</v>
      </c>
      <c r="D168" s="3" t="s">
        <v>9588</v>
      </c>
      <c r="E168" s="3" t="s">
        <v>10539</v>
      </c>
      <c r="F168" s="3" t="s">
        <v>10266</v>
      </c>
      <c r="G168" s="3" t="s">
        <v>10552</v>
      </c>
      <c r="H168" s="6" t="s">
        <v>10553</v>
      </c>
      <c r="K168" s="12"/>
      <c r="U168" t="s">
        <v>10269</v>
      </c>
    </row>
    <row r="169" spans="1:21">
      <c r="A169">
        <v>168</v>
      </c>
      <c r="B169">
        <v>168</v>
      </c>
      <c r="C169" s="3" t="s">
        <v>10265</v>
      </c>
      <c r="D169" s="3" t="s">
        <v>9588</v>
      </c>
      <c r="E169" s="3" t="s">
        <v>10539</v>
      </c>
      <c r="F169" s="3" t="s">
        <v>10266</v>
      </c>
      <c r="G169" s="3" t="s">
        <v>10554</v>
      </c>
      <c r="H169" s="6" t="s">
        <v>10555</v>
      </c>
      <c r="K169" s="12"/>
      <c r="U169" t="s">
        <v>10269</v>
      </c>
    </row>
    <row r="170" spans="1:21">
      <c r="A170">
        <v>169</v>
      </c>
      <c r="B170">
        <v>169</v>
      </c>
      <c r="C170" s="3" t="s">
        <v>10265</v>
      </c>
      <c r="D170" s="3" t="s">
        <v>9588</v>
      </c>
      <c r="E170" s="3" t="s">
        <v>10539</v>
      </c>
      <c r="F170" s="3" t="s">
        <v>10266</v>
      </c>
      <c r="G170" s="3" t="s">
        <v>10556</v>
      </c>
      <c r="H170" s="6" t="s">
        <v>10557</v>
      </c>
      <c r="K170" s="12"/>
      <c r="U170" t="s">
        <v>10269</v>
      </c>
    </row>
    <row r="171" spans="1:21">
      <c r="A171">
        <v>170</v>
      </c>
      <c r="B171">
        <v>170</v>
      </c>
      <c r="C171" s="3" t="s">
        <v>10265</v>
      </c>
      <c r="D171" s="3" t="s">
        <v>9588</v>
      </c>
      <c r="E171" s="3" t="s">
        <v>10539</v>
      </c>
      <c r="F171" s="3" t="s">
        <v>10266</v>
      </c>
      <c r="G171" s="3" t="s">
        <v>10476</v>
      </c>
      <c r="H171" s="6" t="s">
        <v>10558</v>
      </c>
      <c r="K171" s="12"/>
      <c r="U171" t="s">
        <v>10269</v>
      </c>
    </row>
    <row r="172" spans="1:21">
      <c r="A172">
        <v>171</v>
      </c>
      <c r="B172">
        <v>171</v>
      </c>
      <c r="C172" s="3" t="s">
        <v>10265</v>
      </c>
      <c r="D172" s="3" t="s">
        <v>9588</v>
      </c>
      <c r="E172" s="3" t="s">
        <v>10539</v>
      </c>
      <c r="F172" s="3" t="s">
        <v>10266</v>
      </c>
      <c r="G172" s="3" t="s">
        <v>10478</v>
      </c>
      <c r="H172" s="6" t="s">
        <v>10559</v>
      </c>
      <c r="K172" s="12"/>
      <c r="U172" t="s">
        <v>10269</v>
      </c>
    </row>
    <row r="173" spans="1:21">
      <c r="A173">
        <v>172</v>
      </c>
      <c r="B173">
        <v>172</v>
      </c>
      <c r="C173" s="3" t="s">
        <v>10265</v>
      </c>
      <c r="D173" s="3" t="s">
        <v>9588</v>
      </c>
      <c r="E173" s="3" t="s">
        <v>10539</v>
      </c>
      <c r="F173" s="3" t="s">
        <v>10266</v>
      </c>
      <c r="G173" s="3" t="s">
        <v>10480</v>
      </c>
      <c r="H173" s="6" t="s">
        <v>10560</v>
      </c>
      <c r="K173" s="12"/>
      <c r="U173" t="s">
        <v>10269</v>
      </c>
    </row>
    <row r="174" spans="1:21">
      <c r="A174">
        <v>173</v>
      </c>
      <c r="B174">
        <v>173</v>
      </c>
      <c r="C174" s="3" t="s">
        <v>10265</v>
      </c>
      <c r="D174" s="3" t="s">
        <v>9588</v>
      </c>
      <c r="E174" s="3" t="s">
        <v>10539</v>
      </c>
      <c r="F174" s="3" t="s">
        <v>10266</v>
      </c>
      <c r="G174" s="3" t="s">
        <v>10482</v>
      </c>
      <c r="H174" s="6" t="s">
        <v>10561</v>
      </c>
      <c r="K174" s="12"/>
      <c r="U174" t="s">
        <v>10269</v>
      </c>
    </row>
    <row r="175" spans="1:21">
      <c r="A175">
        <v>174</v>
      </c>
      <c r="B175">
        <v>174</v>
      </c>
      <c r="C175" s="3" t="s">
        <v>10265</v>
      </c>
      <c r="D175" s="3" t="s">
        <v>9588</v>
      </c>
      <c r="E175" s="3" t="s">
        <v>10445</v>
      </c>
      <c r="F175" s="3" t="s">
        <v>10266</v>
      </c>
      <c r="G175" s="3" t="s">
        <v>10562</v>
      </c>
      <c r="H175" s="6" t="s">
        <v>10563</v>
      </c>
      <c r="K175" s="12"/>
      <c r="U175" t="s">
        <v>10269</v>
      </c>
    </row>
    <row r="176" spans="1:21">
      <c r="A176">
        <v>175</v>
      </c>
      <c r="B176">
        <v>175</v>
      </c>
      <c r="C176" s="3" t="s">
        <v>10265</v>
      </c>
      <c r="D176" s="3" t="s">
        <v>9588</v>
      </c>
      <c r="E176" s="3" t="s">
        <v>10562</v>
      </c>
      <c r="F176" s="3" t="s">
        <v>10266</v>
      </c>
      <c r="G176" s="3" t="s">
        <v>10564</v>
      </c>
      <c r="H176" s="6" t="s">
        <v>10565</v>
      </c>
      <c r="K176" s="12"/>
      <c r="U176" t="s">
        <v>10269</v>
      </c>
    </row>
    <row r="177" spans="1:21">
      <c r="A177">
        <v>176</v>
      </c>
      <c r="B177">
        <v>176</v>
      </c>
      <c r="C177" s="3" t="s">
        <v>10265</v>
      </c>
      <c r="D177" s="3" t="s">
        <v>9588</v>
      </c>
      <c r="E177" s="3" t="s">
        <v>10564</v>
      </c>
      <c r="F177" s="3" t="s">
        <v>10273</v>
      </c>
      <c r="G177" s="3" t="s">
        <v>8927</v>
      </c>
      <c r="H177" s="6" t="s">
        <v>10566</v>
      </c>
      <c r="K177" s="12"/>
      <c r="U177" t="s">
        <v>10269</v>
      </c>
    </row>
    <row r="178" spans="1:21">
      <c r="A178">
        <v>177</v>
      </c>
      <c r="B178">
        <v>177</v>
      </c>
      <c r="C178" s="3" t="s">
        <v>10265</v>
      </c>
      <c r="D178" s="3" t="s">
        <v>9588</v>
      </c>
      <c r="E178" s="3" t="s">
        <v>10564</v>
      </c>
      <c r="F178" s="3" t="s">
        <v>10266</v>
      </c>
      <c r="G178" s="3" t="s">
        <v>10356</v>
      </c>
      <c r="H178" s="6" t="s">
        <v>10567</v>
      </c>
      <c r="K178" s="12" t="str">
        <f>HYPERLINK("#'KOODISTOT'!B"&amp;MATCH(CONCATENATE(G178,"Type"),KOODISTOT!B:B,0),CONCATENATE(G178,"Type"))</f>
        <v>ChangeStateType</v>
      </c>
      <c r="L178" s="7">
        <v>0</v>
      </c>
      <c r="U178" t="s">
        <v>10269</v>
      </c>
    </row>
    <row r="179" spans="1:21">
      <c r="A179">
        <v>178</v>
      </c>
      <c r="B179">
        <v>178</v>
      </c>
      <c r="C179" s="3" t="s">
        <v>10265</v>
      </c>
      <c r="D179" s="3" t="s">
        <v>9588</v>
      </c>
      <c r="E179" s="3" t="s">
        <v>10564</v>
      </c>
      <c r="F179" s="3" t="s">
        <v>10266</v>
      </c>
      <c r="G179" s="3" t="s">
        <v>10358</v>
      </c>
      <c r="H179" s="6" t="s">
        <v>10568</v>
      </c>
      <c r="K179" s="12"/>
      <c r="U179" t="s">
        <v>10269</v>
      </c>
    </row>
    <row r="180" spans="1:21">
      <c r="A180">
        <v>179</v>
      </c>
      <c r="B180">
        <v>179</v>
      </c>
      <c r="C180" s="3" t="s">
        <v>10265</v>
      </c>
      <c r="D180" s="3" t="s">
        <v>9588</v>
      </c>
      <c r="E180" s="3" t="s">
        <v>10564</v>
      </c>
      <c r="F180" s="3" t="s">
        <v>10266</v>
      </c>
      <c r="G180" s="3" t="s">
        <v>10460</v>
      </c>
      <c r="H180" s="6" t="s">
        <v>10569</v>
      </c>
      <c r="K180" s="12"/>
      <c r="U180" t="s">
        <v>10269</v>
      </c>
    </row>
    <row r="181" spans="1:21">
      <c r="A181">
        <v>180</v>
      </c>
      <c r="B181">
        <v>180</v>
      </c>
      <c r="C181" s="3" t="s">
        <v>10265</v>
      </c>
      <c r="D181" s="3" t="s">
        <v>9588</v>
      </c>
      <c r="E181" s="3" t="s">
        <v>10564</v>
      </c>
      <c r="F181" s="3" t="s">
        <v>10266</v>
      </c>
      <c r="G181" s="3" t="s">
        <v>10462</v>
      </c>
      <c r="H181" s="6" t="s">
        <v>10570</v>
      </c>
      <c r="K181" s="12" t="str">
        <f>HYPERLINK("#'KOODISTOT'!B"&amp;MATCH(CONCATENATE(G181,"Type"),KOODISTOT!B:B,0),CONCATENATE(G181,"Type"))</f>
        <v>TreeSpeciesType</v>
      </c>
      <c r="L181" s="7">
        <v>5</v>
      </c>
      <c r="U181" t="s">
        <v>10269</v>
      </c>
    </row>
    <row r="182" spans="1:21">
      <c r="A182">
        <v>181</v>
      </c>
      <c r="B182">
        <v>181</v>
      </c>
      <c r="C182" s="3" t="s">
        <v>10265</v>
      </c>
      <c r="D182" s="3" t="s">
        <v>9588</v>
      </c>
      <c r="E182" s="3" t="s">
        <v>10564</v>
      </c>
      <c r="F182" s="3" t="s">
        <v>10266</v>
      </c>
      <c r="G182" s="3" t="s">
        <v>10464</v>
      </c>
      <c r="H182" s="6" t="s">
        <v>10571</v>
      </c>
      <c r="K182" s="12" t="str">
        <f>HYPERLINK("#'KOODISTOT'!B"&amp;MATCH(CONCATENATE(G182,"Type"),KOODISTOT!B:B,0),CONCATENATE(G182,"Type"))</f>
        <v>StoreyType</v>
      </c>
      <c r="L182" s="7">
        <v>6</v>
      </c>
      <c r="U182" t="s">
        <v>10269</v>
      </c>
    </row>
    <row r="183" spans="1:21">
      <c r="A183">
        <v>182</v>
      </c>
      <c r="B183">
        <v>182</v>
      </c>
      <c r="C183" s="3" t="s">
        <v>10265</v>
      </c>
      <c r="D183" s="3" t="s">
        <v>9588</v>
      </c>
      <c r="E183" s="3" t="s">
        <v>10564</v>
      </c>
      <c r="F183" s="3" t="s">
        <v>10266</v>
      </c>
      <c r="G183" s="3" t="s">
        <v>10466</v>
      </c>
      <c r="H183" s="6" t="s">
        <v>10572</v>
      </c>
      <c r="K183" s="12"/>
      <c r="U183" t="s">
        <v>10269</v>
      </c>
    </row>
    <row r="184" spans="1:21">
      <c r="A184">
        <v>183</v>
      </c>
      <c r="B184">
        <v>183</v>
      </c>
      <c r="C184" s="3" t="s">
        <v>10265</v>
      </c>
      <c r="D184" s="3" t="s">
        <v>9588</v>
      </c>
      <c r="E184" s="3" t="s">
        <v>10564</v>
      </c>
      <c r="F184" s="3" t="s">
        <v>10266</v>
      </c>
      <c r="G184" s="3" t="s">
        <v>10468</v>
      </c>
      <c r="H184" s="6" t="s">
        <v>10573</v>
      </c>
      <c r="K184" s="12"/>
      <c r="U184" t="s">
        <v>10269</v>
      </c>
    </row>
    <row r="185" spans="1:21">
      <c r="A185">
        <v>184</v>
      </c>
      <c r="B185">
        <v>184</v>
      </c>
      <c r="C185" s="3" t="s">
        <v>10265</v>
      </c>
      <c r="D185" s="3" t="s">
        <v>9588</v>
      </c>
      <c r="E185" s="3" t="s">
        <v>10564</v>
      </c>
      <c r="F185" s="3" t="s">
        <v>10266</v>
      </c>
      <c r="G185" s="3" t="s">
        <v>10574</v>
      </c>
      <c r="H185" s="6" t="s">
        <v>10575</v>
      </c>
      <c r="K185" s="12"/>
      <c r="U185" t="s">
        <v>10269</v>
      </c>
    </row>
    <row r="186" spans="1:21">
      <c r="A186">
        <v>185</v>
      </c>
      <c r="B186">
        <v>185</v>
      </c>
      <c r="C186" s="3" t="s">
        <v>10265</v>
      </c>
      <c r="D186" s="3" t="s">
        <v>9588</v>
      </c>
      <c r="E186" s="3" t="s">
        <v>10574</v>
      </c>
      <c r="F186" s="3" t="s">
        <v>10266</v>
      </c>
      <c r="G186" s="3" t="s">
        <v>10576</v>
      </c>
      <c r="H186" s="6" t="s">
        <v>10577</v>
      </c>
      <c r="K186" s="12"/>
      <c r="U186" t="s">
        <v>10269</v>
      </c>
    </row>
    <row r="187" spans="1:21">
      <c r="A187">
        <v>186</v>
      </c>
      <c r="B187">
        <v>186</v>
      </c>
      <c r="C187" s="3" t="s">
        <v>10265</v>
      </c>
      <c r="D187" s="3" t="s">
        <v>9588</v>
      </c>
      <c r="E187" s="3" t="s">
        <v>10574</v>
      </c>
      <c r="F187" s="3" t="s">
        <v>10266</v>
      </c>
      <c r="G187" s="3" t="s">
        <v>10578</v>
      </c>
      <c r="H187" s="6" t="s">
        <v>10579</v>
      </c>
      <c r="K187" s="12"/>
      <c r="U187" t="s">
        <v>10269</v>
      </c>
    </row>
    <row r="188" spans="1:21">
      <c r="A188">
        <v>187</v>
      </c>
      <c r="B188">
        <v>187</v>
      </c>
      <c r="C188" s="3" t="s">
        <v>10265</v>
      </c>
      <c r="D188" s="3" t="s">
        <v>9588</v>
      </c>
      <c r="E188" s="3" t="s">
        <v>10574</v>
      </c>
      <c r="F188" s="3" t="s">
        <v>10266</v>
      </c>
      <c r="G188" s="3" t="s">
        <v>10580</v>
      </c>
      <c r="H188" s="6" t="s">
        <v>10581</v>
      </c>
      <c r="K188" s="12"/>
      <c r="U188" t="s">
        <v>10269</v>
      </c>
    </row>
    <row r="189" spans="1:21">
      <c r="A189">
        <v>188</v>
      </c>
      <c r="B189">
        <v>188</v>
      </c>
      <c r="C189" s="3" t="s">
        <v>10265</v>
      </c>
      <c r="D189" s="3" t="s">
        <v>9588</v>
      </c>
      <c r="E189" s="3" t="s">
        <v>10564</v>
      </c>
      <c r="F189" s="3" t="s">
        <v>10266</v>
      </c>
      <c r="G189" s="3" t="s">
        <v>10582</v>
      </c>
      <c r="H189" s="6" t="s">
        <v>10583</v>
      </c>
      <c r="K189" s="12"/>
      <c r="U189" t="s">
        <v>10269</v>
      </c>
    </row>
    <row r="190" spans="1:21" ht="28.8">
      <c r="A190">
        <v>189</v>
      </c>
      <c r="B190">
        <v>189</v>
      </c>
      <c r="C190" s="3" t="s">
        <v>10265</v>
      </c>
      <c r="D190" s="3" t="s">
        <v>9588</v>
      </c>
      <c r="E190" s="3" t="s">
        <v>10582</v>
      </c>
      <c r="F190" s="3" t="s">
        <v>10266</v>
      </c>
      <c r="G190" s="3" t="s">
        <v>10584</v>
      </c>
      <c r="H190" s="6" t="s">
        <v>10585</v>
      </c>
      <c r="K190" s="12"/>
      <c r="U190" t="s">
        <v>10269</v>
      </c>
    </row>
    <row r="191" spans="1:21" ht="28.8">
      <c r="A191">
        <v>190</v>
      </c>
      <c r="B191">
        <v>190</v>
      </c>
      <c r="C191" s="3" t="s">
        <v>10265</v>
      </c>
      <c r="D191" s="3" t="s">
        <v>9588</v>
      </c>
      <c r="E191" s="3" t="s">
        <v>10582</v>
      </c>
      <c r="F191" s="3" t="s">
        <v>10266</v>
      </c>
      <c r="G191" s="3" t="s">
        <v>10586</v>
      </c>
      <c r="H191" s="6" t="s">
        <v>10587</v>
      </c>
      <c r="K191" s="12"/>
      <c r="U191" t="s">
        <v>10269</v>
      </c>
    </row>
    <row r="192" spans="1:21">
      <c r="A192">
        <v>191</v>
      </c>
      <c r="B192">
        <v>191</v>
      </c>
      <c r="C192" s="3" t="s">
        <v>10265</v>
      </c>
      <c r="D192" s="3" t="s">
        <v>9588</v>
      </c>
      <c r="E192" s="3" t="s">
        <v>10582</v>
      </c>
      <c r="F192" s="3" t="s">
        <v>10266</v>
      </c>
      <c r="G192" s="3" t="s">
        <v>10578</v>
      </c>
      <c r="H192" s="6" t="s">
        <v>10588</v>
      </c>
      <c r="K192" s="12"/>
      <c r="U192" t="s">
        <v>10269</v>
      </c>
    </row>
    <row r="193" spans="1:21">
      <c r="A193">
        <v>192</v>
      </c>
      <c r="B193">
        <v>192</v>
      </c>
      <c r="C193" s="3" t="s">
        <v>10265</v>
      </c>
      <c r="D193" s="3" t="s">
        <v>9588</v>
      </c>
      <c r="E193" s="3" t="s">
        <v>10582</v>
      </c>
      <c r="F193" s="3" t="s">
        <v>10266</v>
      </c>
      <c r="G193" s="3" t="s">
        <v>10580</v>
      </c>
      <c r="H193" s="6" t="s">
        <v>10589</v>
      </c>
      <c r="K193" s="12"/>
      <c r="U193" t="s">
        <v>10269</v>
      </c>
    </row>
    <row r="194" spans="1:21">
      <c r="A194">
        <v>193</v>
      </c>
      <c r="B194">
        <v>193</v>
      </c>
      <c r="C194" s="3" t="s">
        <v>10265</v>
      </c>
      <c r="D194" s="3" t="s">
        <v>9588</v>
      </c>
      <c r="E194" s="3" t="s">
        <v>10564</v>
      </c>
      <c r="F194" s="3" t="s">
        <v>10266</v>
      </c>
      <c r="G194" s="3" t="s">
        <v>5898</v>
      </c>
      <c r="H194" s="6" t="s">
        <v>10590</v>
      </c>
      <c r="K194" s="12"/>
      <c r="U194" t="s">
        <v>10269</v>
      </c>
    </row>
    <row r="195" spans="1:21">
      <c r="A195">
        <v>194</v>
      </c>
      <c r="B195">
        <v>194</v>
      </c>
      <c r="C195" s="3" t="s">
        <v>10265</v>
      </c>
      <c r="D195" s="3" t="s">
        <v>9588</v>
      </c>
      <c r="E195" s="3" t="s">
        <v>5898</v>
      </c>
      <c r="F195" s="3" t="s">
        <v>10266</v>
      </c>
      <c r="G195" s="3" t="s">
        <v>10591</v>
      </c>
      <c r="H195" s="6" t="s">
        <v>10592</v>
      </c>
      <c r="K195" s="12"/>
      <c r="U195" t="s">
        <v>10269</v>
      </c>
    </row>
    <row r="196" spans="1:21">
      <c r="A196">
        <v>195</v>
      </c>
      <c r="B196">
        <v>195</v>
      </c>
      <c r="C196" s="3" t="s">
        <v>10265</v>
      </c>
      <c r="D196" s="3" t="s">
        <v>9588</v>
      </c>
      <c r="E196" s="3" t="s">
        <v>5898</v>
      </c>
      <c r="F196" s="3" t="s">
        <v>10266</v>
      </c>
      <c r="G196" s="3" t="s">
        <v>10593</v>
      </c>
      <c r="H196" s="6" t="s">
        <v>10594</v>
      </c>
      <c r="K196" s="12"/>
      <c r="U196" t="s">
        <v>10269</v>
      </c>
    </row>
    <row r="197" spans="1:21">
      <c r="A197">
        <v>196</v>
      </c>
      <c r="B197">
        <v>196</v>
      </c>
      <c r="C197" s="3" t="s">
        <v>10265</v>
      </c>
      <c r="D197" s="3" t="s">
        <v>9588</v>
      </c>
      <c r="E197" s="3" t="s">
        <v>10564</v>
      </c>
      <c r="F197" s="3" t="s">
        <v>10266</v>
      </c>
      <c r="G197" s="3" t="s">
        <v>10595</v>
      </c>
      <c r="H197" s="6" t="s">
        <v>10596</v>
      </c>
      <c r="K197" s="12"/>
      <c r="U197" t="s">
        <v>10269</v>
      </c>
    </row>
    <row r="198" spans="1:21">
      <c r="A198">
        <v>197</v>
      </c>
      <c r="B198">
        <v>197</v>
      </c>
      <c r="C198" s="3" t="s">
        <v>10265</v>
      </c>
      <c r="D198" s="3" t="s">
        <v>9588</v>
      </c>
      <c r="E198" s="3" t="s">
        <v>10595</v>
      </c>
      <c r="F198" s="3" t="s">
        <v>10266</v>
      </c>
      <c r="G198" s="3" t="s">
        <v>10597</v>
      </c>
      <c r="H198" s="6" t="s">
        <v>10598</v>
      </c>
      <c r="K198" s="12"/>
      <c r="U198" t="s">
        <v>10269</v>
      </c>
    </row>
    <row r="199" spans="1:21">
      <c r="A199">
        <v>198</v>
      </c>
      <c r="B199">
        <v>198</v>
      </c>
      <c r="C199" s="3" t="s">
        <v>10265</v>
      </c>
      <c r="D199" s="3" t="s">
        <v>9588</v>
      </c>
      <c r="E199" s="3" t="s">
        <v>10595</v>
      </c>
      <c r="F199" s="3" t="s">
        <v>10266</v>
      </c>
      <c r="G199" s="3" t="s">
        <v>10599</v>
      </c>
      <c r="H199" s="6" t="s">
        <v>10600</v>
      </c>
      <c r="K199" s="12"/>
      <c r="U199" t="s">
        <v>10269</v>
      </c>
    </row>
    <row r="200" spans="1:21">
      <c r="A200">
        <v>199</v>
      </c>
      <c r="B200">
        <v>199</v>
      </c>
      <c r="C200" s="3" t="s">
        <v>10265</v>
      </c>
      <c r="D200" s="3" t="s">
        <v>9588</v>
      </c>
      <c r="E200" s="3" t="s">
        <v>10595</v>
      </c>
      <c r="F200" s="3" t="s">
        <v>10266</v>
      </c>
      <c r="G200" s="3" t="s">
        <v>10601</v>
      </c>
      <c r="H200" s="6" t="s">
        <v>10602</v>
      </c>
      <c r="K200" s="12"/>
      <c r="U200" t="s">
        <v>10269</v>
      </c>
    </row>
    <row r="201" spans="1:21">
      <c r="A201">
        <v>200</v>
      </c>
      <c r="B201">
        <v>200</v>
      </c>
      <c r="C201" s="3" t="s">
        <v>10265</v>
      </c>
      <c r="D201" s="3" t="s">
        <v>9588</v>
      </c>
      <c r="E201" s="3" t="s">
        <v>10595</v>
      </c>
      <c r="F201" s="3" t="s">
        <v>10266</v>
      </c>
      <c r="G201" s="3" t="s">
        <v>10603</v>
      </c>
      <c r="H201" s="6" t="s">
        <v>10604</v>
      </c>
      <c r="U201" t="s">
        <v>10269</v>
      </c>
    </row>
    <row r="202" spans="1:21">
      <c r="A202">
        <v>201</v>
      </c>
      <c r="B202">
        <v>201</v>
      </c>
      <c r="C202" s="3" t="s">
        <v>10265</v>
      </c>
      <c r="D202" s="3" t="s">
        <v>9588</v>
      </c>
      <c r="E202" s="3" t="s">
        <v>10564</v>
      </c>
      <c r="F202" s="3" t="s">
        <v>10266</v>
      </c>
      <c r="G202" s="3" t="s">
        <v>10605</v>
      </c>
      <c r="H202" s="6" t="s">
        <v>10606</v>
      </c>
      <c r="U202" t="s">
        <v>10269</v>
      </c>
    </row>
    <row r="203" spans="1:21">
      <c r="A203">
        <v>202</v>
      </c>
      <c r="B203">
        <v>202</v>
      </c>
      <c r="C203" s="3" t="s">
        <v>10265</v>
      </c>
      <c r="D203" s="3" t="s">
        <v>9588</v>
      </c>
      <c r="E203" s="3" t="s">
        <v>10605</v>
      </c>
      <c r="F203" s="3" t="s">
        <v>10266</v>
      </c>
      <c r="G203" s="3" t="s">
        <v>10576</v>
      </c>
      <c r="H203" s="6" t="s">
        <v>10607</v>
      </c>
      <c r="U203" t="s">
        <v>10269</v>
      </c>
    </row>
    <row r="204" spans="1:21">
      <c r="A204">
        <v>203</v>
      </c>
      <c r="B204">
        <v>203</v>
      </c>
      <c r="C204" s="3" t="s">
        <v>10265</v>
      </c>
      <c r="D204" s="3" t="s">
        <v>9588</v>
      </c>
      <c r="E204" s="3" t="s">
        <v>10605</v>
      </c>
      <c r="F204" s="3" t="s">
        <v>10266</v>
      </c>
      <c r="G204" s="3" t="s">
        <v>10578</v>
      </c>
      <c r="H204" s="6" t="s">
        <v>10608</v>
      </c>
      <c r="U204" t="s">
        <v>10269</v>
      </c>
    </row>
    <row r="205" spans="1:21" ht="28.8">
      <c r="A205">
        <v>204</v>
      </c>
      <c r="B205">
        <v>204</v>
      </c>
      <c r="C205" s="3" t="s">
        <v>10265</v>
      </c>
      <c r="D205" s="3" t="s">
        <v>9588</v>
      </c>
      <c r="E205" s="3" t="s">
        <v>10564</v>
      </c>
      <c r="F205" s="3" t="s">
        <v>10266</v>
      </c>
      <c r="G205" s="3" t="s">
        <v>10609</v>
      </c>
      <c r="H205" s="6" t="s">
        <v>10610</v>
      </c>
      <c r="U205" t="s">
        <v>10269</v>
      </c>
    </row>
    <row r="206" spans="1:21" ht="28.8">
      <c r="A206">
        <v>205</v>
      </c>
      <c r="B206">
        <v>205</v>
      </c>
      <c r="C206" s="3" t="s">
        <v>10265</v>
      </c>
      <c r="D206" s="3" t="s">
        <v>9588</v>
      </c>
      <c r="E206" s="3" t="s">
        <v>10609</v>
      </c>
      <c r="F206" s="3" t="s">
        <v>10266</v>
      </c>
      <c r="G206" s="3" t="s">
        <v>10611</v>
      </c>
      <c r="H206" s="6" t="s">
        <v>10612</v>
      </c>
      <c r="U206" t="s">
        <v>10269</v>
      </c>
    </row>
    <row r="207" spans="1:21" ht="28.8">
      <c r="A207">
        <v>206</v>
      </c>
      <c r="B207">
        <v>206</v>
      </c>
      <c r="C207" s="3" t="s">
        <v>10265</v>
      </c>
      <c r="D207" s="3" t="s">
        <v>9588</v>
      </c>
      <c r="E207" s="3" t="s">
        <v>10611</v>
      </c>
      <c r="F207" s="3" t="s">
        <v>10266</v>
      </c>
      <c r="G207" s="3" t="s">
        <v>10554</v>
      </c>
      <c r="H207" s="6" t="s">
        <v>10613</v>
      </c>
      <c r="U207" t="s">
        <v>10269</v>
      </c>
    </row>
    <row r="208" spans="1:21" ht="28.8">
      <c r="A208">
        <v>207</v>
      </c>
      <c r="B208">
        <v>207</v>
      </c>
      <c r="C208" s="3" t="s">
        <v>10265</v>
      </c>
      <c r="D208" s="3" t="s">
        <v>9588</v>
      </c>
      <c r="E208" s="3" t="s">
        <v>10611</v>
      </c>
      <c r="F208" s="3" t="s">
        <v>10266</v>
      </c>
      <c r="G208" s="3" t="s">
        <v>10614</v>
      </c>
      <c r="H208" s="6" t="s">
        <v>10615</v>
      </c>
      <c r="U208" t="s">
        <v>10269</v>
      </c>
    </row>
    <row r="209" spans="1:21">
      <c r="A209">
        <v>208</v>
      </c>
      <c r="B209">
        <v>208</v>
      </c>
      <c r="C209" s="3" t="s">
        <v>10265</v>
      </c>
      <c r="D209" s="3" t="s">
        <v>9588</v>
      </c>
      <c r="E209" s="3" t="s">
        <v>10347</v>
      </c>
      <c r="F209" s="3" t="s">
        <v>10266</v>
      </c>
      <c r="G209" s="3" t="s">
        <v>10616</v>
      </c>
      <c r="H209" s="6" t="s">
        <v>10617</v>
      </c>
      <c r="U209" t="s">
        <v>10269</v>
      </c>
    </row>
    <row r="210" spans="1:21">
      <c r="A210">
        <v>209</v>
      </c>
      <c r="B210">
        <v>209</v>
      </c>
      <c r="C210" s="3" t="s">
        <v>10265</v>
      </c>
      <c r="D210" s="3" t="s">
        <v>9588</v>
      </c>
      <c r="E210" s="3" t="s">
        <v>10616</v>
      </c>
      <c r="F210" s="3" t="s">
        <v>10266</v>
      </c>
      <c r="G210" s="9" t="s">
        <v>10618</v>
      </c>
      <c r="H210" s="6" t="s">
        <v>10619</v>
      </c>
      <c r="U210" t="s">
        <v>10269</v>
      </c>
    </row>
    <row r="211" spans="1:21">
      <c r="A211">
        <v>210</v>
      </c>
      <c r="B211">
        <v>210</v>
      </c>
      <c r="C211" s="3" t="s">
        <v>10265</v>
      </c>
      <c r="D211" s="3" t="s">
        <v>9588</v>
      </c>
      <c r="E211" s="9" t="s">
        <v>10618</v>
      </c>
      <c r="F211" s="3" t="s">
        <v>10273</v>
      </c>
      <c r="G211" s="3" t="s">
        <v>8927</v>
      </c>
      <c r="H211" s="6" t="s">
        <v>10620</v>
      </c>
      <c r="U211" t="s">
        <v>10621</v>
      </c>
    </row>
    <row r="212" spans="1:21">
      <c r="A212">
        <v>211</v>
      </c>
      <c r="B212">
        <v>211</v>
      </c>
      <c r="C212" s="3" t="s">
        <v>10265</v>
      </c>
      <c r="D212" s="3" t="s">
        <v>9588</v>
      </c>
      <c r="E212" s="9" t="s">
        <v>10618</v>
      </c>
      <c r="F212" s="3" t="s">
        <v>10273</v>
      </c>
      <c r="G212" s="3" t="s">
        <v>10622</v>
      </c>
      <c r="H212" s="6" t="s">
        <v>10623</v>
      </c>
      <c r="K212" s="12" t="str">
        <f>HYPERLINK("#'KOODISTOT'!B"&amp;MATCH(CONCATENATE(G212,"Type"),KOODISTOT!B:B,0),CONCATENATE(G212,"Type"))</f>
        <v>mainTypeType</v>
      </c>
      <c r="L212" s="7">
        <v>2</v>
      </c>
      <c r="U212" t="s">
        <v>10621</v>
      </c>
    </row>
    <row r="213" spans="1:21">
      <c r="A213">
        <v>212</v>
      </c>
      <c r="B213">
        <v>212</v>
      </c>
      <c r="C213" s="3" t="s">
        <v>10265</v>
      </c>
      <c r="D213" s="3" t="s">
        <v>9588</v>
      </c>
      <c r="E213" s="9" t="s">
        <v>10618</v>
      </c>
      <c r="F213" s="3" t="s">
        <v>10266</v>
      </c>
      <c r="G213" s="6" t="s">
        <v>10356</v>
      </c>
      <c r="H213" s="6" t="s">
        <v>10624</v>
      </c>
      <c r="K213" s="12" t="str">
        <f>HYPERLINK("#'KOODISTOT'!B"&amp;MATCH(CONCATENATE(G213,"Type"),KOODISTOT!B:B,0),CONCATENATE(G213,"Type"))</f>
        <v>ChangeStateType</v>
      </c>
      <c r="L213" s="7">
        <v>3</v>
      </c>
      <c r="U213" t="s">
        <v>10621</v>
      </c>
    </row>
    <row r="214" spans="1:21">
      <c r="A214">
        <v>213</v>
      </c>
      <c r="B214">
        <v>213</v>
      </c>
      <c r="C214" s="3" t="s">
        <v>10265</v>
      </c>
      <c r="D214" s="3" t="s">
        <v>9588</v>
      </c>
      <c r="E214" s="9" t="s">
        <v>10618</v>
      </c>
      <c r="F214" s="3" t="s">
        <v>10266</v>
      </c>
      <c r="G214" s="6" t="s">
        <v>10358</v>
      </c>
      <c r="H214" s="6" t="s">
        <v>10625</v>
      </c>
      <c r="U214" t="s">
        <v>10621</v>
      </c>
    </row>
    <row r="215" spans="1:21">
      <c r="A215">
        <v>214</v>
      </c>
      <c r="B215">
        <v>214</v>
      </c>
      <c r="C215" s="3" t="s">
        <v>10265</v>
      </c>
      <c r="D215" s="3" t="s">
        <v>9588</v>
      </c>
      <c r="E215" s="9" t="s">
        <v>10618</v>
      </c>
      <c r="F215" s="3" t="s">
        <v>10266</v>
      </c>
      <c r="G215" s="3" t="s">
        <v>10362</v>
      </c>
      <c r="H215" s="6" t="s">
        <v>10626</v>
      </c>
      <c r="U215" t="s">
        <v>10621</v>
      </c>
    </row>
    <row r="216" spans="1:21">
      <c r="A216">
        <v>215</v>
      </c>
      <c r="B216">
        <v>215</v>
      </c>
      <c r="C216" s="3" t="s">
        <v>10265</v>
      </c>
      <c r="D216" s="3" t="s">
        <v>9588</v>
      </c>
      <c r="E216" s="3" t="s">
        <v>10362</v>
      </c>
      <c r="F216" s="3" t="s">
        <v>10266</v>
      </c>
      <c r="G216" s="9" t="s">
        <v>10364</v>
      </c>
      <c r="H216" s="6" t="s">
        <v>10627</v>
      </c>
      <c r="U216" t="s">
        <v>10621</v>
      </c>
    </row>
    <row r="217" spans="1:21">
      <c r="A217">
        <v>216</v>
      </c>
      <c r="B217">
        <v>216</v>
      </c>
      <c r="C217" s="3" t="s">
        <v>10265</v>
      </c>
      <c r="D217" s="3" t="s">
        <v>9588</v>
      </c>
      <c r="E217" s="9" t="s">
        <v>10364</v>
      </c>
      <c r="F217" s="3" t="s">
        <v>10266</v>
      </c>
      <c r="G217" s="9" t="s">
        <v>10366</v>
      </c>
      <c r="H217" s="6" t="s">
        <v>10628</v>
      </c>
      <c r="K217" s="12" t="str">
        <f>HYPERLINK("#'KOODISTOT'!B"&amp;MATCH(CONCATENATE(G217,"Type"),KOODISTOT!B:B,0),CONCATENATE(G217,"Type"))</f>
        <v>IdentifierTypeType</v>
      </c>
      <c r="L217" s="7">
        <v>5</v>
      </c>
      <c r="U217" t="s">
        <v>10621</v>
      </c>
    </row>
    <row r="218" spans="1:21">
      <c r="A218">
        <v>217</v>
      </c>
      <c r="B218">
        <v>217</v>
      </c>
      <c r="C218" s="3" t="s">
        <v>10265</v>
      </c>
      <c r="D218" s="3" t="s">
        <v>9588</v>
      </c>
      <c r="E218" s="9" t="s">
        <v>10364</v>
      </c>
      <c r="F218" s="3" t="s">
        <v>10266</v>
      </c>
      <c r="G218" s="9" t="s">
        <v>10368</v>
      </c>
      <c r="H218" s="6" t="s">
        <v>10629</v>
      </c>
      <c r="U218" t="s">
        <v>10621</v>
      </c>
    </row>
    <row r="219" spans="1:21">
      <c r="A219">
        <v>218</v>
      </c>
      <c r="B219">
        <v>218</v>
      </c>
      <c r="C219" s="3" t="s">
        <v>10265</v>
      </c>
      <c r="D219" s="3" t="s">
        <v>9588</v>
      </c>
      <c r="E219" s="9" t="s">
        <v>10618</v>
      </c>
      <c r="F219" s="3" t="s">
        <v>10266</v>
      </c>
      <c r="G219" s="3" t="s">
        <v>10630</v>
      </c>
      <c r="H219" s="6" t="s">
        <v>10631</v>
      </c>
      <c r="K219" s="12" t="str">
        <f>HYPERLINK("#'YHDISTEKOODISTOT'!B"&amp;MATCH("OperationTypeType",YHDISTEKOODISTOT!B:B,0),"OperationTypeType")</f>
        <v>OperationTypeType</v>
      </c>
      <c r="L219" s="7">
        <v>314</v>
      </c>
      <c r="M219" s="14" t="s">
        <v>10269</v>
      </c>
      <c r="U219" t="s">
        <v>10621</v>
      </c>
    </row>
    <row r="220" spans="1:21">
      <c r="A220">
        <v>219</v>
      </c>
      <c r="B220">
        <v>219</v>
      </c>
      <c r="C220" s="3" t="s">
        <v>10265</v>
      </c>
      <c r="D220" s="3" t="s">
        <v>9588</v>
      </c>
      <c r="E220" s="9" t="s">
        <v>10618</v>
      </c>
      <c r="F220" s="3" t="s">
        <v>10266</v>
      </c>
      <c r="G220" s="3" t="s">
        <v>10632</v>
      </c>
      <c r="H220" s="6" t="s">
        <v>10633</v>
      </c>
      <c r="U220" t="s">
        <v>10621</v>
      </c>
    </row>
    <row r="221" spans="1:21">
      <c r="A221">
        <v>220</v>
      </c>
      <c r="B221">
        <v>220</v>
      </c>
      <c r="C221" s="3" t="s">
        <v>10265</v>
      </c>
      <c r="D221" s="3" t="s">
        <v>9588</v>
      </c>
      <c r="E221" s="3" t="s">
        <v>10632</v>
      </c>
      <c r="F221" s="3" t="s">
        <v>10266</v>
      </c>
      <c r="G221" s="3" t="s">
        <v>10634</v>
      </c>
      <c r="H221" s="6" t="s">
        <v>10635</v>
      </c>
      <c r="K221" s="12" t="str">
        <f>HYPERLINK("#'KOODISTOT'!B"&amp;MATCH(CONCATENATE(G221,"Type"),KOODISTOT!B:B,0),CONCATENATE(G221,"Type"))</f>
        <v>ProposalTypeType</v>
      </c>
      <c r="L221" s="7">
        <v>0</v>
      </c>
      <c r="U221" t="s">
        <v>10621</v>
      </c>
    </row>
    <row r="222" spans="1:21">
      <c r="A222">
        <v>221</v>
      </c>
      <c r="B222">
        <v>221</v>
      </c>
      <c r="C222" s="3" t="s">
        <v>10265</v>
      </c>
      <c r="D222" s="3" t="s">
        <v>9588</v>
      </c>
      <c r="E222" s="3" t="s">
        <v>10632</v>
      </c>
      <c r="F222" s="3" t="s">
        <v>10266</v>
      </c>
      <c r="G222" s="3" t="s">
        <v>10636</v>
      </c>
      <c r="H222" s="6" t="s">
        <v>10637</v>
      </c>
      <c r="U222" t="s">
        <v>10621</v>
      </c>
    </row>
    <row r="223" spans="1:21">
      <c r="A223">
        <v>222</v>
      </c>
      <c r="B223">
        <v>222</v>
      </c>
      <c r="C223" s="3" t="s">
        <v>10265</v>
      </c>
      <c r="D223" s="3" t="s">
        <v>9588</v>
      </c>
      <c r="E223" s="3" t="s">
        <v>10632</v>
      </c>
      <c r="F223" s="3" t="s">
        <v>10266</v>
      </c>
      <c r="G223" s="3" t="s">
        <v>10638</v>
      </c>
      <c r="H223" s="6" t="s">
        <v>10639</v>
      </c>
      <c r="K223" s="12" t="str">
        <f>HYPERLINK("#'KOODISTOT'!B"&amp;MATCH(CONCATENATE(G223,"Type"),KOODISTOT!B:B,0),CONCATENATE(G223,"Type"))</f>
        <v>OperationUrgencyType</v>
      </c>
      <c r="L223" s="7">
        <v>6</v>
      </c>
      <c r="U223" t="s">
        <v>10621</v>
      </c>
    </row>
    <row r="224" spans="1:21">
      <c r="A224">
        <v>223</v>
      </c>
      <c r="B224">
        <v>223</v>
      </c>
      <c r="C224" s="3" t="s">
        <v>10265</v>
      </c>
      <c r="D224" s="3" t="s">
        <v>9588</v>
      </c>
      <c r="E224" s="3" t="s">
        <v>10632</v>
      </c>
      <c r="F224" s="3" t="s">
        <v>10266</v>
      </c>
      <c r="G224" s="3" t="s">
        <v>10640</v>
      </c>
      <c r="H224" s="6" t="s">
        <v>10641</v>
      </c>
      <c r="U224" t="s">
        <v>10621</v>
      </c>
    </row>
    <row r="225" spans="1:21">
      <c r="A225">
        <v>224</v>
      </c>
      <c r="B225">
        <v>224</v>
      </c>
      <c r="C225" s="3" t="s">
        <v>10265</v>
      </c>
      <c r="D225" s="3" t="s">
        <v>9588</v>
      </c>
      <c r="E225" s="3" t="s">
        <v>10632</v>
      </c>
      <c r="F225" s="3" t="s">
        <v>10266</v>
      </c>
      <c r="G225" s="3" t="s">
        <v>10642</v>
      </c>
      <c r="H225" s="6" t="s">
        <v>10643</v>
      </c>
      <c r="U225" t="s">
        <v>10621</v>
      </c>
    </row>
    <row r="226" spans="1:21">
      <c r="A226">
        <v>225</v>
      </c>
      <c r="B226">
        <v>225</v>
      </c>
      <c r="C226" s="3" t="s">
        <v>10265</v>
      </c>
      <c r="D226" s="3" t="s">
        <v>9588</v>
      </c>
      <c r="E226" s="3" t="s">
        <v>10632</v>
      </c>
      <c r="F226" s="3" t="s">
        <v>10266</v>
      </c>
      <c r="G226" s="3" t="s">
        <v>10644</v>
      </c>
      <c r="H226" s="6" t="s">
        <v>10645</v>
      </c>
      <c r="U226" t="s">
        <v>10621</v>
      </c>
    </row>
    <row r="227" spans="1:21">
      <c r="A227">
        <v>226</v>
      </c>
      <c r="B227">
        <v>226</v>
      </c>
      <c r="C227" s="3" t="s">
        <v>10265</v>
      </c>
      <c r="D227" s="3" t="s">
        <v>9588</v>
      </c>
      <c r="E227" s="3" t="s">
        <v>10632</v>
      </c>
      <c r="F227" s="3" t="s">
        <v>10266</v>
      </c>
      <c r="G227" s="3" t="s">
        <v>10646</v>
      </c>
      <c r="H227" s="6" t="s">
        <v>10647</v>
      </c>
      <c r="U227" t="s">
        <v>10621</v>
      </c>
    </row>
    <row r="228" spans="1:21">
      <c r="A228">
        <v>227</v>
      </c>
      <c r="B228">
        <v>227</v>
      </c>
      <c r="C228" s="3" t="s">
        <v>10265</v>
      </c>
      <c r="D228" s="3" t="s">
        <v>9588</v>
      </c>
      <c r="E228" s="3" t="s">
        <v>10632</v>
      </c>
      <c r="F228" s="3" t="s">
        <v>10266</v>
      </c>
      <c r="G228" s="3" t="s">
        <v>10648</v>
      </c>
      <c r="H228" s="6" t="s">
        <v>10649</v>
      </c>
      <c r="U228" t="s">
        <v>10621</v>
      </c>
    </row>
    <row r="229" spans="1:21" ht="28.8">
      <c r="A229">
        <v>228</v>
      </c>
      <c r="B229">
        <v>228</v>
      </c>
      <c r="C229" s="3" t="s">
        <v>10265</v>
      </c>
      <c r="D229" s="3" t="s">
        <v>9588</v>
      </c>
      <c r="E229" s="3" t="s">
        <v>10632</v>
      </c>
      <c r="F229" s="3" t="s">
        <v>10266</v>
      </c>
      <c r="G229" s="3" t="s">
        <v>10650</v>
      </c>
      <c r="H229" s="6" t="s">
        <v>10651</v>
      </c>
      <c r="U229" t="s">
        <v>10621</v>
      </c>
    </row>
    <row r="230" spans="1:21">
      <c r="A230">
        <v>229</v>
      </c>
      <c r="B230">
        <v>229</v>
      </c>
      <c r="C230" s="3" t="s">
        <v>10265</v>
      </c>
      <c r="D230" s="3" t="s">
        <v>9588</v>
      </c>
      <c r="E230" s="9" t="s">
        <v>10618</v>
      </c>
      <c r="F230" s="3" t="s">
        <v>10266</v>
      </c>
      <c r="G230" s="3" t="s">
        <v>10652</v>
      </c>
      <c r="H230" s="6" t="s">
        <v>10653</v>
      </c>
      <c r="U230" t="s">
        <v>10621</v>
      </c>
    </row>
    <row r="231" spans="1:21">
      <c r="A231">
        <v>230</v>
      </c>
      <c r="B231">
        <v>230</v>
      </c>
      <c r="C231" s="3" t="s">
        <v>10265</v>
      </c>
      <c r="D231" s="3" t="s">
        <v>9588</v>
      </c>
      <c r="E231" s="3" t="s">
        <v>10652</v>
      </c>
      <c r="F231" s="3" t="s">
        <v>10266</v>
      </c>
      <c r="G231" s="9" t="s">
        <v>10654</v>
      </c>
      <c r="H231" s="6" t="s">
        <v>10655</v>
      </c>
      <c r="U231" t="s">
        <v>10621</v>
      </c>
    </row>
    <row r="232" spans="1:21">
      <c r="A232">
        <v>231</v>
      </c>
      <c r="B232">
        <v>231</v>
      </c>
      <c r="C232" s="3" t="s">
        <v>10265</v>
      </c>
      <c r="D232" s="3" t="s">
        <v>9588</v>
      </c>
      <c r="E232" s="3" t="s">
        <v>10652</v>
      </c>
      <c r="F232" s="3" t="s">
        <v>10266</v>
      </c>
      <c r="G232" s="9" t="s">
        <v>10656</v>
      </c>
      <c r="H232" s="6" t="s">
        <v>10657</v>
      </c>
      <c r="U232" t="s">
        <v>10621</v>
      </c>
    </row>
    <row r="233" spans="1:21">
      <c r="A233">
        <v>232</v>
      </c>
      <c r="B233">
        <v>232</v>
      </c>
      <c r="C233" s="3" t="s">
        <v>10265</v>
      </c>
      <c r="D233" s="3" t="s">
        <v>9588</v>
      </c>
      <c r="E233" s="9" t="s">
        <v>10618</v>
      </c>
      <c r="F233" s="3" t="s">
        <v>10266</v>
      </c>
      <c r="G233" s="3" t="s">
        <v>10658</v>
      </c>
      <c r="H233" s="6" t="s">
        <v>10659</v>
      </c>
      <c r="U233" t="s">
        <v>10621</v>
      </c>
    </row>
    <row r="234" spans="1:21">
      <c r="A234">
        <v>233</v>
      </c>
      <c r="B234">
        <v>233</v>
      </c>
      <c r="C234" s="3" t="s">
        <v>10265</v>
      </c>
      <c r="D234" s="3" t="s">
        <v>9588</v>
      </c>
      <c r="E234" s="9" t="s">
        <v>10618</v>
      </c>
      <c r="F234" s="3" t="s">
        <v>10266</v>
      </c>
      <c r="G234" s="3" t="s">
        <v>10412</v>
      </c>
      <c r="H234" s="6" t="s">
        <v>10660</v>
      </c>
      <c r="U234" t="s">
        <v>10621</v>
      </c>
    </row>
    <row r="235" spans="1:21">
      <c r="A235">
        <v>234</v>
      </c>
      <c r="B235">
        <v>234</v>
      </c>
      <c r="C235" s="3" t="s">
        <v>10265</v>
      </c>
      <c r="D235" s="3" t="s">
        <v>9588</v>
      </c>
      <c r="E235" s="9" t="s">
        <v>10618</v>
      </c>
      <c r="F235" s="3" t="s">
        <v>10266</v>
      </c>
      <c r="G235" s="3" t="s">
        <v>10661</v>
      </c>
      <c r="H235" s="6" t="s">
        <v>10662</v>
      </c>
      <c r="U235" t="s">
        <v>10621</v>
      </c>
    </row>
    <row r="236" spans="1:21">
      <c r="A236">
        <v>235</v>
      </c>
      <c r="B236">
        <v>235</v>
      </c>
      <c r="C236" s="3" t="s">
        <v>10265</v>
      </c>
      <c r="D236" s="3" t="s">
        <v>9588</v>
      </c>
      <c r="E236" s="3" t="s">
        <v>10661</v>
      </c>
      <c r="F236" s="3" t="s">
        <v>10266</v>
      </c>
      <c r="G236" s="3" t="s">
        <v>10663</v>
      </c>
      <c r="H236" s="6" t="s">
        <v>10664</v>
      </c>
      <c r="U236" t="s">
        <v>10621</v>
      </c>
    </row>
    <row r="237" spans="1:21">
      <c r="A237">
        <v>236</v>
      </c>
      <c r="B237">
        <v>236</v>
      </c>
      <c r="C237" s="3" t="s">
        <v>10265</v>
      </c>
      <c r="D237" s="3" t="s">
        <v>9588</v>
      </c>
      <c r="E237" s="3" t="s">
        <v>10663</v>
      </c>
      <c r="F237" s="3" t="s">
        <v>10273</v>
      </c>
      <c r="G237" s="3" t="s">
        <v>8927</v>
      </c>
      <c r="H237" s="6" t="s">
        <v>10665</v>
      </c>
      <c r="U237" t="s">
        <v>10621</v>
      </c>
    </row>
    <row r="238" spans="1:21">
      <c r="A238">
        <v>237</v>
      </c>
      <c r="B238">
        <v>237</v>
      </c>
      <c r="C238" s="3" t="s">
        <v>10265</v>
      </c>
      <c r="D238" s="3" t="s">
        <v>9588</v>
      </c>
      <c r="E238" s="3" t="s">
        <v>10663</v>
      </c>
      <c r="F238" s="3" t="s">
        <v>10266</v>
      </c>
      <c r="G238" s="9" t="s">
        <v>10356</v>
      </c>
      <c r="H238" s="6" t="s">
        <v>10666</v>
      </c>
      <c r="K238" s="12" t="str">
        <f>HYPERLINK("#'KOODISTOT'!B"&amp;MATCH(CONCATENATE(G238,"Type"),KOODISTOT!B:B,0),CONCATENATE(G238,"Type"))</f>
        <v>ChangeStateType</v>
      </c>
      <c r="L238" s="7">
        <v>0</v>
      </c>
      <c r="U238" t="s">
        <v>10621</v>
      </c>
    </row>
    <row r="239" spans="1:21">
      <c r="A239">
        <v>238</v>
      </c>
      <c r="B239">
        <v>238</v>
      </c>
      <c r="C239" s="3" t="s">
        <v>10265</v>
      </c>
      <c r="D239" s="3" t="s">
        <v>9588</v>
      </c>
      <c r="E239" s="3" t="s">
        <v>10663</v>
      </c>
      <c r="F239" s="3" t="s">
        <v>10266</v>
      </c>
      <c r="G239" s="9" t="s">
        <v>10358</v>
      </c>
      <c r="H239" s="6" t="s">
        <v>10667</v>
      </c>
      <c r="U239" t="s">
        <v>10621</v>
      </c>
    </row>
    <row r="240" spans="1:21">
      <c r="A240">
        <v>239</v>
      </c>
      <c r="B240">
        <v>239</v>
      </c>
      <c r="C240" s="3" t="s">
        <v>10265</v>
      </c>
      <c r="D240" s="3" t="s">
        <v>9588</v>
      </c>
      <c r="E240" s="3" t="s">
        <v>10663</v>
      </c>
      <c r="F240" s="3" t="s">
        <v>10266</v>
      </c>
      <c r="G240" s="9" t="s">
        <v>10668</v>
      </c>
      <c r="H240" s="6" t="s">
        <v>10669</v>
      </c>
      <c r="K240" s="12" t="str">
        <f>HYPERLINK("#'YHDISTEKOODISTOT'!B"&amp;MATCH("SpecificationCodeType",YHDISTEKOODISTOT!B:B,0),"SpecificationCodeType")</f>
        <v>SpecificationCodeType</v>
      </c>
      <c r="L240" s="7">
        <v>271</v>
      </c>
      <c r="M240" s="14" t="s">
        <v>10269</v>
      </c>
      <c r="U240" t="s">
        <v>10621</v>
      </c>
    </row>
    <row r="241" spans="1:21">
      <c r="A241">
        <v>240</v>
      </c>
      <c r="B241">
        <v>240</v>
      </c>
      <c r="C241" s="3" t="s">
        <v>10265</v>
      </c>
      <c r="D241" s="3" t="s">
        <v>9588</v>
      </c>
      <c r="E241" s="9" t="s">
        <v>10618</v>
      </c>
      <c r="F241" s="3" t="s">
        <v>10266</v>
      </c>
      <c r="G241" s="3" t="s">
        <v>5946</v>
      </c>
      <c r="H241" s="6" t="s">
        <v>10670</v>
      </c>
      <c r="U241" t="s">
        <v>10621</v>
      </c>
    </row>
    <row r="242" spans="1:21">
      <c r="A242">
        <v>241</v>
      </c>
      <c r="B242">
        <v>241</v>
      </c>
      <c r="C242" s="3" t="s">
        <v>10265</v>
      </c>
      <c r="D242" s="3" t="s">
        <v>9588</v>
      </c>
      <c r="E242" s="3" t="s">
        <v>5946</v>
      </c>
      <c r="F242" s="3" t="s">
        <v>10266</v>
      </c>
      <c r="G242" s="9" t="s">
        <v>10671</v>
      </c>
      <c r="H242" s="6" t="s">
        <v>10672</v>
      </c>
      <c r="U242" t="s">
        <v>10621</v>
      </c>
    </row>
    <row r="243" spans="1:21">
      <c r="A243">
        <v>242</v>
      </c>
      <c r="B243">
        <v>242</v>
      </c>
      <c r="C243" s="3" t="s">
        <v>10265</v>
      </c>
      <c r="D243" s="3" t="s">
        <v>9588</v>
      </c>
      <c r="E243" s="3" t="s">
        <v>5946</v>
      </c>
      <c r="F243" s="3" t="s">
        <v>10266</v>
      </c>
      <c r="G243" s="9" t="s">
        <v>10673</v>
      </c>
      <c r="H243" s="6" t="s">
        <v>10674</v>
      </c>
      <c r="U243" t="s">
        <v>10621</v>
      </c>
    </row>
    <row r="244" spans="1:21">
      <c r="A244">
        <v>243</v>
      </c>
      <c r="B244">
        <v>243</v>
      </c>
      <c r="C244" s="3" t="s">
        <v>10265</v>
      </c>
      <c r="D244" s="3" t="s">
        <v>9588</v>
      </c>
      <c r="E244" s="9" t="s">
        <v>10673</v>
      </c>
      <c r="F244" s="3" t="s">
        <v>10266</v>
      </c>
      <c r="G244" s="9" t="s">
        <v>10675</v>
      </c>
      <c r="H244" s="6" t="s">
        <v>10676</v>
      </c>
      <c r="U244" t="s">
        <v>10621</v>
      </c>
    </row>
    <row r="245" spans="1:21">
      <c r="A245">
        <v>244</v>
      </c>
      <c r="B245">
        <v>244</v>
      </c>
      <c r="C245" s="3" t="s">
        <v>10265</v>
      </c>
      <c r="D245" s="3" t="s">
        <v>9588</v>
      </c>
      <c r="E245" s="9" t="s">
        <v>10675</v>
      </c>
      <c r="F245" s="3" t="s">
        <v>10273</v>
      </c>
      <c r="G245" s="9" t="s">
        <v>8927</v>
      </c>
      <c r="H245" s="6" t="s">
        <v>10677</v>
      </c>
      <c r="U245" t="s">
        <v>10621</v>
      </c>
    </row>
    <row r="246" spans="1:21">
      <c r="A246">
        <v>245</v>
      </c>
      <c r="B246">
        <v>245</v>
      </c>
      <c r="C246" s="3" t="s">
        <v>10265</v>
      </c>
      <c r="D246" s="3" t="s">
        <v>9588</v>
      </c>
      <c r="E246" s="9" t="s">
        <v>10675</v>
      </c>
      <c r="F246" s="3" t="s">
        <v>10266</v>
      </c>
      <c r="G246" s="9" t="s">
        <v>10356</v>
      </c>
      <c r="H246" s="6" t="s">
        <v>10678</v>
      </c>
      <c r="K246" s="12" t="str">
        <f>HYPERLINK("#'KOODISTOT'!B"&amp;MATCH(CONCATENATE(G246,"Type"),KOODISTOT!B:B,0),CONCATENATE(G246,"Type"))</f>
        <v>ChangeStateType</v>
      </c>
      <c r="L246" s="7">
        <v>0</v>
      </c>
      <c r="U246" t="s">
        <v>10621</v>
      </c>
    </row>
    <row r="247" spans="1:21">
      <c r="A247">
        <v>246</v>
      </c>
      <c r="B247">
        <v>246</v>
      </c>
      <c r="C247" s="3" t="s">
        <v>10265</v>
      </c>
      <c r="D247" s="3" t="s">
        <v>9588</v>
      </c>
      <c r="E247" s="9" t="s">
        <v>10675</v>
      </c>
      <c r="F247" s="3" t="s">
        <v>10266</v>
      </c>
      <c r="G247" s="9" t="s">
        <v>10358</v>
      </c>
      <c r="H247" s="6" t="s">
        <v>10679</v>
      </c>
      <c r="U247" t="s">
        <v>10621</v>
      </c>
    </row>
    <row r="248" spans="1:21">
      <c r="A248">
        <v>247</v>
      </c>
      <c r="B248">
        <v>247</v>
      </c>
      <c r="C248" s="3" t="s">
        <v>10265</v>
      </c>
      <c r="D248" s="3" t="s">
        <v>9588</v>
      </c>
      <c r="E248" s="9" t="s">
        <v>10675</v>
      </c>
      <c r="F248" s="3" t="s">
        <v>10266</v>
      </c>
      <c r="G248" s="9" t="s">
        <v>10462</v>
      </c>
      <c r="H248" s="6" t="s">
        <v>10680</v>
      </c>
      <c r="K248" s="12" t="str">
        <f>HYPERLINK("#'KOODISTOT'!B"&amp;MATCH(CONCATENATE(G248,"Type"),KOODISTOT!B:B,0),CONCATENATE(G248,"Type"))</f>
        <v>TreeSpeciesType</v>
      </c>
      <c r="L248" s="7">
        <v>30</v>
      </c>
      <c r="U248" t="s">
        <v>10621</v>
      </c>
    </row>
    <row r="249" spans="1:21">
      <c r="A249">
        <v>248</v>
      </c>
      <c r="B249">
        <v>248</v>
      </c>
      <c r="C249" s="3" t="s">
        <v>10265</v>
      </c>
      <c r="D249" s="3" t="s">
        <v>9588</v>
      </c>
      <c r="E249" s="9" t="s">
        <v>10675</v>
      </c>
      <c r="F249" s="3" t="s">
        <v>10266</v>
      </c>
      <c r="G249" s="9" t="s">
        <v>10681</v>
      </c>
      <c r="H249" s="6" t="s">
        <v>10682</v>
      </c>
      <c r="K249" s="12" t="str">
        <f>HYPERLINK("#'YHDISTEKOODISTOT'!B"&amp;MATCH(CONCATENATE(G249,"Type"),YHDISTEKOODISTOT!B:B,0),CONCATENATE(G249,"Type"))</f>
        <v>StemTypeType</v>
      </c>
      <c r="L249" s="7">
        <v>1</v>
      </c>
      <c r="U249" t="s">
        <v>10621</v>
      </c>
    </row>
    <row r="250" spans="1:21">
      <c r="A250">
        <v>249</v>
      </c>
      <c r="B250">
        <v>249</v>
      </c>
      <c r="C250" s="3" t="s">
        <v>10265</v>
      </c>
      <c r="D250" s="3" t="s">
        <v>9588</v>
      </c>
      <c r="E250" s="9" t="s">
        <v>10675</v>
      </c>
      <c r="F250" s="3" t="s">
        <v>10266</v>
      </c>
      <c r="G250" t="s">
        <v>10683</v>
      </c>
      <c r="H250" s="6" t="s">
        <v>10684</v>
      </c>
      <c r="U250" t="s">
        <v>10621</v>
      </c>
    </row>
    <row r="251" spans="1:21">
      <c r="A251">
        <v>250</v>
      </c>
      <c r="B251">
        <v>250</v>
      </c>
      <c r="C251" s="3" t="s">
        <v>10265</v>
      </c>
      <c r="D251" s="3" t="s">
        <v>9588</v>
      </c>
      <c r="E251" s="9" t="s">
        <v>10675</v>
      </c>
      <c r="F251" s="3" t="s">
        <v>10266</v>
      </c>
      <c r="G251" t="s">
        <v>10685</v>
      </c>
      <c r="H251" s="6" t="s">
        <v>10686</v>
      </c>
      <c r="U251" t="s">
        <v>10621</v>
      </c>
    </row>
    <row r="252" spans="1:21">
      <c r="A252">
        <v>251</v>
      </c>
      <c r="B252">
        <v>251</v>
      </c>
      <c r="C252" s="3" t="s">
        <v>10265</v>
      </c>
      <c r="D252" s="3" t="s">
        <v>9588</v>
      </c>
      <c r="E252" s="3" t="s">
        <v>5946</v>
      </c>
      <c r="F252" s="3" t="s">
        <v>10266</v>
      </c>
      <c r="G252" s="9" t="s">
        <v>10687</v>
      </c>
      <c r="H252" s="6" t="s">
        <v>10688</v>
      </c>
      <c r="U252" t="s">
        <v>10621</v>
      </c>
    </row>
    <row r="253" spans="1:21">
      <c r="A253">
        <v>252</v>
      </c>
      <c r="B253">
        <v>252</v>
      </c>
      <c r="C253" s="3" t="s">
        <v>10265</v>
      </c>
      <c r="D253" s="3" t="s">
        <v>9588</v>
      </c>
      <c r="E253" s="9" t="s">
        <v>10618</v>
      </c>
      <c r="F253" s="3" t="s">
        <v>10266</v>
      </c>
      <c r="G253" s="3" t="s">
        <v>5464</v>
      </c>
      <c r="H253" s="6" t="s">
        <v>10689</v>
      </c>
      <c r="U253" t="s">
        <v>10621</v>
      </c>
    </row>
    <row r="254" spans="1:21">
      <c r="A254">
        <v>253</v>
      </c>
      <c r="B254">
        <v>253</v>
      </c>
      <c r="C254" s="3" t="s">
        <v>10265</v>
      </c>
      <c r="D254" s="3" t="s">
        <v>9588</v>
      </c>
      <c r="E254" s="3" t="s">
        <v>5464</v>
      </c>
      <c r="F254" s="3" t="s">
        <v>10266</v>
      </c>
      <c r="G254" s="9" t="s">
        <v>10690</v>
      </c>
      <c r="H254" s="6" t="s">
        <v>10691</v>
      </c>
      <c r="K254" s="12" t="str">
        <f>HYPERLINK("#'KOODISTOT'!B"&amp;MATCH("YesNoType",KOODISTOT!B:B,0),CONCATENATE(G254,"Type"))</f>
        <v>CuttingRelatedType</v>
      </c>
      <c r="L254" s="7">
        <v>0</v>
      </c>
      <c r="U254" t="s">
        <v>10621</v>
      </c>
    </row>
    <row r="255" spans="1:21">
      <c r="A255">
        <v>254</v>
      </c>
      <c r="B255">
        <v>254</v>
      </c>
      <c r="C255" s="3" t="s">
        <v>10265</v>
      </c>
      <c r="D255" s="3" t="s">
        <v>9588</v>
      </c>
      <c r="E255" s="3" t="s">
        <v>5464</v>
      </c>
      <c r="F255" s="3" t="s">
        <v>10266</v>
      </c>
      <c r="G255" s="9" t="s">
        <v>10692</v>
      </c>
      <c r="H255" s="6" t="s">
        <v>10693</v>
      </c>
      <c r="U255" t="s">
        <v>10621</v>
      </c>
    </row>
    <row r="256" spans="1:21" ht="28.8">
      <c r="A256">
        <v>255</v>
      </c>
      <c r="B256">
        <v>255</v>
      </c>
      <c r="C256" s="3" t="s">
        <v>10265</v>
      </c>
      <c r="D256" s="3" t="s">
        <v>9588</v>
      </c>
      <c r="E256" s="3" t="s">
        <v>10347</v>
      </c>
      <c r="F256" s="3" t="s">
        <v>10266</v>
      </c>
      <c r="G256" s="3" t="s">
        <v>10694</v>
      </c>
      <c r="H256" s="6" t="s">
        <v>10695</v>
      </c>
      <c r="U256" t="s">
        <v>10621</v>
      </c>
    </row>
    <row r="257" spans="1:21" ht="28.8">
      <c r="A257">
        <v>256</v>
      </c>
      <c r="B257">
        <v>256</v>
      </c>
      <c r="C257" s="3" t="s">
        <v>10265</v>
      </c>
      <c r="D257" s="3" t="s">
        <v>9588</v>
      </c>
      <c r="E257" s="3" t="s">
        <v>10694</v>
      </c>
      <c r="F257" s="3" t="s">
        <v>10266</v>
      </c>
      <c r="G257" s="9" t="s">
        <v>10696</v>
      </c>
      <c r="H257" s="6" t="s">
        <v>10697</v>
      </c>
      <c r="U257" t="s">
        <v>10621</v>
      </c>
    </row>
    <row r="258" spans="1:21">
      <c r="A258">
        <v>257</v>
      </c>
      <c r="B258">
        <v>257</v>
      </c>
      <c r="C258" s="3" t="s">
        <v>10265</v>
      </c>
      <c r="D258" s="3" t="s">
        <v>9588</v>
      </c>
      <c r="E258" s="9" t="s">
        <v>10696</v>
      </c>
      <c r="F258" s="3" t="s">
        <v>10266</v>
      </c>
      <c r="G258" s="3" t="s">
        <v>8927</v>
      </c>
      <c r="H258" s="6" t="s">
        <v>10698</v>
      </c>
      <c r="U258" t="s">
        <v>10621</v>
      </c>
    </row>
    <row r="259" spans="1:21">
      <c r="A259">
        <v>258</v>
      </c>
      <c r="B259">
        <v>258</v>
      </c>
      <c r="C259" s="3" t="s">
        <v>10265</v>
      </c>
      <c r="D259" s="3" t="s">
        <v>9588</v>
      </c>
      <c r="E259" s="9" t="s">
        <v>10696</v>
      </c>
      <c r="F259" s="3" t="s">
        <v>10266</v>
      </c>
      <c r="G259" s="9" t="s">
        <v>10356</v>
      </c>
      <c r="H259" s="6" t="s">
        <v>10699</v>
      </c>
      <c r="K259" s="12" t="str">
        <f>HYPERLINK("#'KOODISTOT'!B"&amp;MATCH(CONCATENATE(G259,"Type"),KOODISTOT!B:B,0),CONCATENATE(G259,"Type"))</f>
        <v>ChangeStateType</v>
      </c>
      <c r="L259" s="7">
        <v>0</v>
      </c>
      <c r="U259" t="s">
        <v>10621</v>
      </c>
    </row>
    <row r="260" spans="1:21">
      <c r="A260">
        <v>259</v>
      </c>
      <c r="B260">
        <v>259</v>
      </c>
      <c r="C260" s="3" t="s">
        <v>10265</v>
      </c>
      <c r="D260" s="3" t="s">
        <v>9588</v>
      </c>
      <c r="E260" s="9" t="s">
        <v>10696</v>
      </c>
      <c r="F260" s="3" t="s">
        <v>10266</v>
      </c>
      <c r="G260" s="9" t="s">
        <v>10358</v>
      </c>
      <c r="H260" s="6" t="s">
        <v>10700</v>
      </c>
      <c r="U260" t="s">
        <v>10621</v>
      </c>
    </row>
    <row r="261" spans="1:21">
      <c r="A261">
        <v>260</v>
      </c>
      <c r="B261">
        <v>260</v>
      </c>
      <c r="C261" s="3" t="s">
        <v>10265</v>
      </c>
      <c r="D261" s="3" t="s">
        <v>9588</v>
      </c>
      <c r="E261" s="9" t="s">
        <v>10696</v>
      </c>
      <c r="F261" s="3" t="s">
        <v>10266</v>
      </c>
      <c r="G261" s="9" t="s">
        <v>10451</v>
      </c>
      <c r="H261" s="6" t="s">
        <v>10701</v>
      </c>
      <c r="U261" t="s">
        <v>10621</v>
      </c>
    </row>
    <row r="262" spans="1:21">
      <c r="A262">
        <v>261</v>
      </c>
      <c r="B262">
        <v>261</v>
      </c>
      <c r="C262" s="3" t="s">
        <v>10265</v>
      </c>
      <c r="D262" s="3" t="s">
        <v>9588</v>
      </c>
      <c r="E262" s="9" t="s">
        <v>10696</v>
      </c>
      <c r="F262" s="3" t="s">
        <v>10266</v>
      </c>
      <c r="G262" s="9" t="s">
        <v>10702</v>
      </c>
      <c r="H262" s="6" t="s">
        <v>10703</v>
      </c>
      <c r="U262" t="s">
        <v>10621</v>
      </c>
    </row>
    <row r="263" spans="1:21">
      <c r="A263">
        <v>262</v>
      </c>
      <c r="B263">
        <v>262</v>
      </c>
      <c r="C263" s="3" t="s">
        <v>10265</v>
      </c>
      <c r="D263" s="3" t="s">
        <v>9588</v>
      </c>
      <c r="E263" s="9" t="s">
        <v>10696</v>
      </c>
      <c r="F263" s="3" t="s">
        <v>10266</v>
      </c>
      <c r="G263" s="9" t="s">
        <v>10616</v>
      </c>
      <c r="H263" s="6" t="s">
        <v>10704</v>
      </c>
      <c r="U263" t="s">
        <v>10621</v>
      </c>
    </row>
    <row r="264" spans="1:21">
      <c r="A264">
        <v>263</v>
      </c>
      <c r="B264">
        <v>263</v>
      </c>
      <c r="C264" s="3" t="s">
        <v>10265</v>
      </c>
      <c r="D264" s="3" t="s">
        <v>9588</v>
      </c>
      <c r="E264" s="3" t="s">
        <v>10616</v>
      </c>
      <c r="F264" s="3" t="s">
        <v>10266</v>
      </c>
      <c r="G264" s="9" t="s">
        <v>10618</v>
      </c>
      <c r="H264" s="6" t="s">
        <v>10705</v>
      </c>
      <c r="U264" t="s">
        <v>10621</v>
      </c>
    </row>
    <row r="265" spans="1:21">
      <c r="A265">
        <v>264</v>
      </c>
      <c r="B265">
        <v>264</v>
      </c>
      <c r="C265" s="3" t="s">
        <v>10265</v>
      </c>
      <c r="D265" s="3" t="s">
        <v>9588</v>
      </c>
      <c r="E265" s="9" t="s">
        <v>10618</v>
      </c>
      <c r="F265" s="3" t="s">
        <v>10273</v>
      </c>
      <c r="G265" s="3" t="s">
        <v>8927</v>
      </c>
      <c r="H265" s="6" t="s">
        <v>10706</v>
      </c>
      <c r="U265" t="s">
        <v>10621</v>
      </c>
    </row>
    <row r="266" spans="1:21">
      <c r="A266">
        <v>265</v>
      </c>
      <c r="B266">
        <v>265</v>
      </c>
      <c r="C266" s="3" t="s">
        <v>10265</v>
      </c>
      <c r="D266" s="3" t="s">
        <v>9588</v>
      </c>
      <c r="E266" s="9" t="s">
        <v>10618</v>
      </c>
      <c r="F266" s="3" t="s">
        <v>10273</v>
      </c>
      <c r="G266" s="3" t="s">
        <v>10622</v>
      </c>
      <c r="H266" s="6" t="s">
        <v>10707</v>
      </c>
      <c r="K266" s="12" t="str">
        <f>HYPERLINK("#'KOODISTOT'!B"&amp;MATCH(CONCATENATE(G266,"Type"),KOODISTOT!B:B,0),CONCATENATE(G266,"Type"))</f>
        <v>mainTypeType</v>
      </c>
      <c r="L266" s="7">
        <v>1</v>
      </c>
      <c r="U266" t="s">
        <v>10621</v>
      </c>
    </row>
    <row r="267" spans="1:21">
      <c r="A267">
        <v>266</v>
      </c>
      <c r="B267">
        <v>266</v>
      </c>
      <c r="C267" s="3" t="s">
        <v>10265</v>
      </c>
      <c r="D267" s="3" t="s">
        <v>9588</v>
      </c>
      <c r="E267" s="9" t="s">
        <v>10618</v>
      </c>
      <c r="F267" s="3" t="s">
        <v>10266</v>
      </c>
      <c r="G267" s="6" t="s">
        <v>10356</v>
      </c>
      <c r="H267" s="6" t="s">
        <v>10708</v>
      </c>
      <c r="K267" s="12" t="str">
        <f>HYPERLINK("#'KOODISTOT'!B"&amp;MATCH(CONCATENATE(G267,"Type"),KOODISTOT!B:B,0),CONCATENATE(G267,"Type"))</f>
        <v>ChangeStateType</v>
      </c>
      <c r="L267" s="7">
        <v>3</v>
      </c>
      <c r="U267" t="s">
        <v>10621</v>
      </c>
    </row>
    <row r="268" spans="1:21">
      <c r="A268">
        <v>267</v>
      </c>
      <c r="B268">
        <v>267</v>
      </c>
      <c r="C268" s="3" t="s">
        <v>10265</v>
      </c>
      <c r="D268" s="3" t="s">
        <v>9588</v>
      </c>
      <c r="E268" s="9" t="s">
        <v>10618</v>
      </c>
      <c r="F268" s="3" t="s">
        <v>10266</v>
      </c>
      <c r="G268" s="6" t="s">
        <v>10358</v>
      </c>
      <c r="H268" s="6" t="s">
        <v>10709</v>
      </c>
      <c r="U268" t="s">
        <v>10621</v>
      </c>
    </row>
    <row r="269" spans="1:21">
      <c r="A269">
        <v>268</v>
      </c>
      <c r="B269">
        <v>268</v>
      </c>
      <c r="C269" s="3" t="s">
        <v>10265</v>
      </c>
      <c r="D269" s="3" t="s">
        <v>9588</v>
      </c>
      <c r="E269" s="9" t="s">
        <v>10618</v>
      </c>
      <c r="F269" s="3" t="s">
        <v>10266</v>
      </c>
      <c r="G269" s="3" t="s">
        <v>10362</v>
      </c>
      <c r="H269" s="6" t="s">
        <v>10710</v>
      </c>
      <c r="U269" t="s">
        <v>10621</v>
      </c>
    </row>
    <row r="270" spans="1:21">
      <c r="A270">
        <v>269</v>
      </c>
      <c r="B270">
        <v>269</v>
      </c>
      <c r="C270" s="3" t="s">
        <v>10265</v>
      </c>
      <c r="D270" s="3" t="s">
        <v>9588</v>
      </c>
      <c r="E270" s="3" t="s">
        <v>10362</v>
      </c>
      <c r="F270" s="3" t="s">
        <v>10266</v>
      </c>
      <c r="G270" s="9" t="s">
        <v>10364</v>
      </c>
      <c r="H270" s="6" t="s">
        <v>10711</v>
      </c>
      <c r="U270" t="s">
        <v>10621</v>
      </c>
    </row>
    <row r="271" spans="1:21">
      <c r="A271">
        <v>270</v>
      </c>
      <c r="B271">
        <v>270</v>
      </c>
      <c r="C271" s="3" t="s">
        <v>10265</v>
      </c>
      <c r="D271" s="3" t="s">
        <v>9588</v>
      </c>
      <c r="E271" s="9" t="s">
        <v>10364</v>
      </c>
      <c r="F271" s="3" t="s">
        <v>10266</v>
      </c>
      <c r="G271" s="9" t="s">
        <v>10366</v>
      </c>
      <c r="H271" s="6" t="s">
        <v>10712</v>
      </c>
      <c r="K271" s="12" t="str">
        <f>HYPERLINK("#'KOODISTOT'!B"&amp;MATCH(CONCATENATE(G271,"Type"),KOODISTOT!B:B,0),CONCATENATE(G271,"Type"))</f>
        <v>IdentifierTypeType</v>
      </c>
      <c r="L271" s="7">
        <v>7</v>
      </c>
      <c r="U271" t="s">
        <v>10621</v>
      </c>
    </row>
    <row r="272" spans="1:21">
      <c r="A272">
        <v>271</v>
      </c>
      <c r="B272">
        <v>271</v>
      </c>
      <c r="C272" s="3" t="s">
        <v>10265</v>
      </c>
      <c r="D272" s="3" t="s">
        <v>9588</v>
      </c>
      <c r="E272" s="9" t="s">
        <v>10364</v>
      </c>
      <c r="F272" s="3" t="s">
        <v>10266</v>
      </c>
      <c r="G272" s="9" t="s">
        <v>10368</v>
      </c>
      <c r="H272" s="6" t="s">
        <v>10713</v>
      </c>
      <c r="U272" t="s">
        <v>10621</v>
      </c>
    </row>
    <row r="273" spans="1:21" ht="15" customHeight="1">
      <c r="A273">
        <v>272</v>
      </c>
      <c r="B273">
        <v>272</v>
      </c>
      <c r="C273" s="3" t="s">
        <v>10265</v>
      </c>
      <c r="D273" s="3" t="s">
        <v>9588</v>
      </c>
      <c r="E273" s="9" t="s">
        <v>10618</v>
      </c>
      <c r="F273" s="3" t="s">
        <v>10266</v>
      </c>
      <c r="G273" s="3" t="s">
        <v>10630</v>
      </c>
      <c r="H273" s="6" t="s">
        <v>10714</v>
      </c>
      <c r="K273" s="12" t="str">
        <f>HYPERLINK("#'YHDISTEKOODISTOT'!B"&amp;MATCH("OperationTypeType",YHDISTEKOODISTOT!B:B,0),"OperationTypeType")</f>
        <v>OperationTypeType</v>
      </c>
      <c r="L273" s="7">
        <v>2</v>
      </c>
      <c r="M273" s="14" t="s">
        <v>10269</v>
      </c>
      <c r="U273" t="s">
        <v>10621</v>
      </c>
    </row>
    <row r="274" spans="1:21" ht="28.8">
      <c r="A274">
        <v>273</v>
      </c>
      <c r="B274">
        <v>273</v>
      </c>
      <c r="C274" s="3" t="s">
        <v>10265</v>
      </c>
      <c r="D274" s="3" t="s">
        <v>9588</v>
      </c>
      <c r="E274" s="9" t="s">
        <v>10618</v>
      </c>
      <c r="F274" s="3" t="s">
        <v>10266</v>
      </c>
      <c r="G274" s="3" t="s">
        <v>10632</v>
      </c>
      <c r="H274" s="6" t="s">
        <v>10715</v>
      </c>
      <c r="U274" t="s">
        <v>10621</v>
      </c>
    </row>
    <row r="275" spans="1:21">
      <c r="A275">
        <v>274</v>
      </c>
      <c r="B275">
        <v>274</v>
      </c>
      <c r="C275" s="3" t="s">
        <v>10265</v>
      </c>
      <c r="D275" s="3" t="s">
        <v>9588</v>
      </c>
      <c r="E275" s="3" t="s">
        <v>10632</v>
      </c>
      <c r="F275" s="3" t="s">
        <v>10266</v>
      </c>
      <c r="G275" s="3" t="s">
        <v>10634</v>
      </c>
      <c r="H275" s="6" t="s">
        <v>10716</v>
      </c>
      <c r="K275" s="12" t="str">
        <f>HYPERLINK("#'KOODISTOT'!B"&amp;MATCH(CONCATENATE(G275,"Type"),KOODISTOT!B:B,0),CONCATENATE(G275,"Type"))</f>
        <v>ProposalTypeType</v>
      </c>
      <c r="L275" s="7">
        <v>1</v>
      </c>
      <c r="U275" t="s">
        <v>10621</v>
      </c>
    </row>
    <row r="276" spans="1:21">
      <c r="A276">
        <v>275</v>
      </c>
      <c r="B276">
        <v>275</v>
      </c>
      <c r="C276" s="3" t="s">
        <v>10265</v>
      </c>
      <c r="D276" s="3" t="s">
        <v>9588</v>
      </c>
      <c r="E276" s="3" t="s">
        <v>10632</v>
      </c>
      <c r="F276" s="3" t="s">
        <v>10266</v>
      </c>
      <c r="G276" s="3" t="s">
        <v>10636</v>
      </c>
      <c r="H276" s="6" t="s">
        <v>10717</v>
      </c>
      <c r="U276" t="s">
        <v>10621</v>
      </c>
    </row>
    <row r="277" spans="1:21">
      <c r="A277">
        <v>276</v>
      </c>
      <c r="B277">
        <v>276</v>
      </c>
      <c r="C277" s="3" t="s">
        <v>10265</v>
      </c>
      <c r="D277" s="3" t="s">
        <v>9588</v>
      </c>
      <c r="E277" s="3" t="s">
        <v>10632</v>
      </c>
      <c r="F277" s="3" t="s">
        <v>10266</v>
      </c>
      <c r="G277" s="3" t="s">
        <v>10638</v>
      </c>
      <c r="H277" s="6" t="s">
        <v>10718</v>
      </c>
      <c r="K277" s="12" t="str">
        <f>HYPERLINK("#'KOODISTOT'!B"&amp;MATCH(CONCATENATE(G277,"Type"),KOODISTOT!B:B,0),CONCATENATE(G277,"Type"))</f>
        <v>OperationUrgencyType</v>
      </c>
      <c r="L277" s="7">
        <v>1</v>
      </c>
      <c r="U277" t="s">
        <v>10621</v>
      </c>
    </row>
    <row r="278" spans="1:21">
      <c r="A278">
        <v>277</v>
      </c>
      <c r="B278">
        <v>277</v>
      </c>
      <c r="C278" s="3" t="s">
        <v>10265</v>
      </c>
      <c r="D278" s="3" t="s">
        <v>9588</v>
      </c>
      <c r="E278" s="3" t="s">
        <v>10632</v>
      </c>
      <c r="F278" s="3" t="s">
        <v>10266</v>
      </c>
      <c r="G278" s="3" t="s">
        <v>10640</v>
      </c>
      <c r="H278" s="6" t="s">
        <v>10719</v>
      </c>
      <c r="U278" t="s">
        <v>10621</v>
      </c>
    </row>
    <row r="279" spans="1:21">
      <c r="A279">
        <v>278</v>
      </c>
      <c r="B279">
        <v>278</v>
      </c>
      <c r="C279" s="3" t="s">
        <v>10265</v>
      </c>
      <c r="D279" s="3" t="s">
        <v>9588</v>
      </c>
      <c r="E279" s="3" t="s">
        <v>10632</v>
      </c>
      <c r="F279" s="3" t="s">
        <v>10266</v>
      </c>
      <c r="G279" s="3" t="s">
        <v>10642</v>
      </c>
      <c r="H279" s="6" t="s">
        <v>10720</v>
      </c>
      <c r="U279" t="s">
        <v>10621</v>
      </c>
    </row>
    <row r="280" spans="1:21">
      <c r="A280">
        <v>279</v>
      </c>
      <c r="B280">
        <v>279</v>
      </c>
      <c r="C280" s="3" t="s">
        <v>10265</v>
      </c>
      <c r="D280" s="3" t="s">
        <v>9588</v>
      </c>
      <c r="E280" s="3" t="s">
        <v>10632</v>
      </c>
      <c r="F280" s="3" t="s">
        <v>10266</v>
      </c>
      <c r="G280" s="3" t="s">
        <v>10644</v>
      </c>
      <c r="H280" s="6" t="s">
        <v>10721</v>
      </c>
      <c r="U280" t="s">
        <v>10621</v>
      </c>
    </row>
    <row r="281" spans="1:21">
      <c r="A281">
        <v>280</v>
      </c>
      <c r="B281">
        <v>280</v>
      </c>
      <c r="C281" s="3" t="s">
        <v>10265</v>
      </c>
      <c r="D281" s="3" t="s">
        <v>9588</v>
      </c>
      <c r="E281" s="3" t="s">
        <v>10632</v>
      </c>
      <c r="F281" s="3" t="s">
        <v>10266</v>
      </c>
      <c r="G281" s="3" t="s">
        <v>10646</v>
      </c>
      <c r="H281" s="6" t="s">
        <v>10722</v>
      </c>
      <c r="U281" t="s">
        <v>10621</v>
      </c>
    </row>
    <row r="282" spans="1:21" ht="28.8">
      <c r="A282">
        <v>281</v>
      </c>
      <c r="B282">
        <v>281</v>
      </c>
      <c r="C282" s="3" t="s">
        <v>10265</v>
      </c>
      <c r="D282" s="3" t="s">
        <v>9588</v>
      </c>
      <c r="E282" s="3" t="s">
        <v>10632</v>
      </c>
      <c r="F282" s="3" t="s">
        <v>10266</v>
      </c>
      <c r="G282" s="3" t="s">
        <v>10648</v>
      </c>
      <c r="H282" s="6" t="s">
        <v>10723</v>
      </c>
      <c r="U282" t="s">
        <v>10621</v>
      </c>
    </row>
    <row r="283" spans="1:21" ht="28.8">
      <c r="A283">
        <v>282</v>
      </c>
      <c r="B283">
        <v>282</v>
      </c>
      <c r="C283" s="3" t="s">
        <v>10265</v>
      </c>
      <c r="D283" s="3" t="s">
        <v>9588</v>
      </c>
      <c r="E283" s="3" t="s">
        <v>10632</v>
      </c>
      <c r="F283" s="3" t="s">
        <v>10266</v>
      </c>
      <c r="G283" s="3" t="s">
        <v>10650</v>
      </c>
      <c r="H283" s="6" t="s">
        <v>10724</v>
      </c>
      <c r="U283" t="s">
        <v>10621</v>
      </c>
    </row>
    <row r="284" spans="1:21">
      <c r="A284">
        <v>283</v>
      </c>
      <c r="B284">
        <v>283</v>
      </c>
      <c r="C284" s="3" t="s">
        <v>10265</v>
      </c>
      <c r="D284" s="3" t="s">
        <v>9588</v>
      </c>
      <c r="E284" s="9" t="s">
        <v>10618</v>
      </c>
      <c r="F284" s="3" t="s">
        <v>10266</v>
      </c>
      <c r="G284" s="3" t="s">
        <v>10652</v>
      </c>
      <c r="H284" s="6" t="s">
        <v>10725</v>
      </c>
      <c r="U284" t="s">
        <v>10621</v>
      </c>
    </row>
    <row r="285" spans="1:21">
      <c r="A285">
        <v>284</v>
      </c>
      <c r="B285">
        <v>284</v>
      </c>
      <c r="C285" s="3" t="s">
        <v>10265</v>
      </c>
      <c r="D285" s="3" t="s">
        <v>9588</v>
      </c>
      <c r="E285" s="3" t="s">
        <v>10652</v>
      </c>
      <c r="F285" s="3" t="s">
        <v>10266</v>
      </c>
      <c r="G285" s="9" t="s">
        <v>10654</v>
      </c>
      <c r="H285" s="6" t="s">
        <v>10726</v>
      </c>
      <c r="U285" t="s">
        <v>10621</v>
      </c>
    </row>
    <row r="286" spans="1:21">
      <c r="A286">
        <v>285</v>
      </c>
      <c r="B286">
        <v>285</v>
      </c>
      <c r="C286" s="3" t="s">
        <v>10265</v>
      </c>
      <c r="D286" s="3" t="s">
        <v>9588</v>
      </c>
      <c r="E286" s="3" t="s">
        <v>10652</v>
      </c>
      <c r="F286" s="3" t="s">
        <v>10266</v>
      </c>
      <c r="G286" s="9" t="s">
        <v>10656</v>
      </c>
      <c r="H286" s="6" t="s">
        <v>10727</v>
      </c>
      <c r="U286" t="s">
        <v>10621</v>
      </c>
    </row>
    <row r="287" spans="1:21">
      <c r="A287">
        <v>286</v>
      </c>
      <c r="B287">
        <v>286</v>
      </c>
      <c r="C287" s="3" t="s">
        <v>10265</v>
      </c>
      <c r="D287" s="3" t="s">
        <v>9588</v>
      </c>
      <c r="E287" s="9" t="s">
        <v>10618</v>
      </c>
      <c r="F287" s="3" t="s">
        <v>10266</v>
      </c>
      <c r="G287" s="3" t="s">
        <v>10658</v>
      </c>
      <c r="H287" s="6" t="s">
        <v>10728</v>
      </c>
      <c r="U287" t="s">
        <v>10621</v>
      </c>
    </row>
    <row r="288" spans="1:21">
      <c r="A288">
        <v>287</v>
      </c>
      <c r="B288">
        <v>287</v>
      </c>
      <c r="C288" s="3" t="s">
        <v>10265</v>
      </c>
      <c r="D288" s="3" t="s">
        <v>9588</v>
      </c>
      <c r="E288" s="9" t="s">
        <v>10618</v>
      </c>
      <c r="F288" s="3" t="s">
        <v>10266</v>
      </c>
      <c r="G288" s="3" t="s">
        <v>10412</v>
      </c>
      <c r="H288" s="6" t="s">
        <v>10729</v>
      </c>
      <c r="U288" t="s">
        <v>10621</v>
      </c>
    </row>
    <row r="289" spans="1:21">
      <c r="A289">
        <v>288</v>
      </c>
      <c r="B289">
        <v>288</v>
      </c>
      <c r="C289" s="3" t="s">
        <v>10265</v>
      </c>
      <c r="D289" s="3" t="s">
        <v>9588</v>
      </c>
      <c r="E289" s="9" t="s">
        <v>10618</v>
      </c>
      <c r="F289" s="3" t="s">
        <v>10266</v>
      </c>
      <c r="G289" s="3" t="s">
        <v>10661</v>
      </c>
      <c r="H289" s="6" t="s">
        <v>10730</v>
      </c>
      <c r="U289" t="s">
        <v>10621</v>
      </c>
    </row>
    <row r="290" spans="1:21">
      <c r="A290">
        <v>289</v>
      </c>
      <c r="B290">
        <v>289</v>
      </c>
      <c r="C290" s="3" t="s">
        <v>10265</v>
      </c>
      <c r="D290" s="3" t="s">
        <v>9588</v>
      </c>
      <c r="E290" s="3" t="s">
        <v>10661</v>
      </c>
      <c r="F290" s="3" t="s">
        <v>10266</v>
      </c>
      <c r="G290" s="3" t="s">
        <v>10663</v>
      </c>
      <c r="H290" s="6" t="s">
        <v>10731</v>
      </c>
      <c r="U290" t="s">
        <v>10621</v>
      </c>
    </row>
    <row r="291" spans="1:21">
      <c r="A291">
        <v>290</v>
      </c>
      <c r="B291">
        <v>290</v>
      </c>
      <c r="C291" s="3" t="s">
        <v>10265</v>
      </c>
      <c r="D291" s="3" t="s">
        <v>9588</v>
      </c>
      <c r="E291" s="3" t="s">
        <v>10663</v>
      </c>
      <c r="F291" s="3" t="s">
        <v>10273</v>
      </c>
      <c r="G291" s="3" t="s">
        <v>8927</v>
      </c>
      <c r="H291" s="6" t="s">
        <v>10732</v>
      </c>
      <c r="U291" t="s">
        <v>10621</v>
      </c>
    </row>
    <row r="292" spans="1:21">
      <c r="A292">
        <v>291</v>
      </c>
      <c r="B292">
        <v>291</v>
      </c>
      <c r="C292" s="3" t="s">
        <v>10265</v>
      </c>
      <c r="D292" s="3" t="s">
        <v>9588</v>
      </c>
      <c r="E292" s="3" t="s">
        <v>10663</v>
      </c>
      <c r="F292" s="3" t="s">
        <v>10266</v>
      </c>
      <c r="G292" s="9" t="s">
        <v>10356</v>
      </c>
      <c r="H292" s="6" t="s">
        <v>10733</v>
      </c>
      <c r="K292" s="12" t="str">
        <f>HYPERLINK("#'KOODISTOT'!B"&amp;MATCH(CONCATENATE(G292,"Type"),KOODISTOT!B:B,0),CONCATENATE(G292,"Type"))</f>
        <v>ChangeStateType</v>
      </c>
      <c r="L292" s="7">
        <v>1</v>
      </c>
      <c r="U292" t="s">
        <v>10621</v>
      </c>
    </row>
    <row r="293" spans="1:21">
      <c r="A293">
        <v>292</v>
      </c>
      <c r="B293">
        <v>292</v>
      </c>
      <c r="C293" s="3" t="s">
        <v>10265</v>
      </c>
      <c r="D293" s="3" t="s">
        <v>9588</v>
      </c>
      <c r="E293" s="3" t="s">
        <v>10663</v>
      </c>
      <c r="F293" s="3" t="s">
        <v>10266</v>
      </c>
      <c r="G293" s="9" t="s">
        <v>10358</v>
      </c>
      <c r="H293" s="6" t="s">
        <v>10734</v>
      </c>
      <c r="U293" t="s">
        <v>10621</v>
      </c>
    </row>
    <row r="294" spans="1:21">
      <c r="A294">
        <v>293</v>
      </c>
      <c r="B294">
        <v>293</v>
      </c>
      <c r="C294" s="3" t="s">
        <v>10265</v>
      </c>
      <c r="D294" s="3" t="s">
        <v>9588</v>
      </c>
      <c r="E294" s="3" t="s">
        <v>10663</v>
      </c>
      <c r="F294" s="3" t="s">
        <v>10266</v>
      </c>
      <c r="G294" s="9" t="s">
        <v>10668</v>
      </c>
      <c r="H294" s="6" t="s">
        <v>10735</v>
      </c>
      <c r="K294" s="12" t="str">
        <f>HYPERLINK("#'YHDISTEKOODISTOT'!B"&amp;MATCH("SpecificationCodeType",YHDISTEKOODISTOT!B:B,0),"SpecificationCodeType")</f>
        <v>SpecificationCodeType</v>
      </c>
      <c r="L294" s="7">
        <v>1</v>
      </c>
      <c r="M294" s="14" t="s">
        <v>10269</v>
      </c>
      <c r="U294" t="s">
        <v>10621</v>
      </c>
    </row>
    <row r="295" spans="1:21">
      <c r="A295">
        <v>294</v>
      </c>
      <c r="B295">
        <v>294</v>
      </c>
      <c r="C295" s="3" t="s">
        <v>10265</v>
      </c>
      <c r="D295" s="3" t="s">
        <v>9588</v>
      </c>
      <c r="E295" s="9" t="s">
        <v>10618</v>
      </c>
      <c r="F295" s="3" t="s">
        <v>10266</v>
      </c>
      <c r="G295" s="3" t="s">
        <v>5946</v>
      </c>
      <c r="H295" s="6" t="s">
        <v>10736</v>
      </c>
      <c r="U295" t="s">
        <v>10621</v>
      </c>
    </row>
    <row r="296" spans="1:21">
      <c r="A296">
        <v>295</v>
      </c>
      <c r="B296">
        <v>295</v>
      </c>
      <c r="C296" s="3" t="s">
        <v>10265</v>
      </c>
      <c r="D296" s="3" t="s">
        <v>9588</v>
      </c>
      <c r="E296" s="3" t="s">
        <v>5946</v>
      </c>
      <c r="F296" s="3" t="s">
        <v>10266</v>
      </c>
      <c r="G296" s="9" t="s">
        <v>10671</v>
      </c>
      <c r="H296" s="6" t="s">
        <v>10737</v>
      </c>
      <c r="U296" t="s">
        <v>10621</v>
      </c>
    </row>
    <row r="297" spans="1:21">
      <c r="A297">
        <v>296</v>
      </c>
      <c r="B297">
        <v>296</v>
      </c>
      <c r="C297" s="3" t="s">
        <v>10265</v>
      </c>
      <c r="D297" s="3" t="s">
        <v>9588</v>
      </c>
      <c r="E297" s="3" t="s">
        <v>5946</v>
      </c>
      <c r="F297" s="3" t="s">
        <v>10266</v>
      </c>
      <c r="G297" s="9" t="s">
        <v>10673</v>
      </c>
      <c r="H297" s="6" t="s">
        <v>10738</v>
      </c>
      <c r="U297" t="s">
        <v>10621</v>
      </c>
    </row>
    <row r="298" spans="1:21">
      <c r="A298">
        <v>297</v>
      </c>
      <c r="B298">
        <v>297</v>
      </c>
      <c r="C298" s="3" t="s">
        <v>10265</v>
      </c>
      <c r="D298" s="3" t="s">
        <v>9588</v>
      </c>
      <c r="E298" s="9" t="s">
        <v>10673</v>
      </c>
      <c r="F298" s="3" t="s">
        <v>10266</v>
      </c>
      <c r="G298" s="9" t="s">
        <v>10675</v>
      </c>
      <c r="H298" s="6" t="s">
        <v>10739</v>
      </c>
      <c r="U298" t="s">
        <v>10621</v>
      </c>
    </row>
    <row r="299" spans="1:21">
      <c r="A299">
        <v>298</v>
      </c>
      <c r="B299">
        <v>298</v>
      </c>
      <c r="C299" s="3" t="s">
        <v>10265</v>
      </c>
      <c r="D299" s="3" t="s">
        <v>9588</v>
      </c>
      <c r="E299" s="9" t="s">
        <v>10675</v>
      </c>
      <c r="F299" s="3" t="s">
        <v>10273</v>
      </c>
      <c r="G299" s="9" t="s">
        <v>8927</v>
      </c>
      <c r="H299" s="6" t="s">
        <v>10740</v>
      </c>
      <c r="U299" t="s">
        <v>10621</v>
      </c>
    </row>
    <row r="300" spans="1:21">
      <c r="A300">
        <v>299</v>
      </c>
      <c r="B300">
        <v>299</v>
      </c>
      <c r="C300" s="3" t="s">
        <v>10265</v>
      </c>
      <c r="D300" s="3" t="s">
        <v>9588</v>
      </c>
      <c r="E300" s="9" t="s">
        <v>10675</v>
      </c>
      <c r="F300" s="3" t="s">
        <v>10266</v>
      </c>
      <c r="G300" s="9" t="s">
        <v>10356</v>
      </c>
      <c r="H300" s="6" t="s">
        <v>10741</v>
      </c>
      <c r="K300" s="12" t="str">
        <f>HYPERLINK("#'KOODISTOT'!B"&amp;MATCH(CONCATENATE(G300,"Type"),KOODISTOT!B:B,0),CONCATENATE(G300,"Type"))</f>
        <v>ChangeStateType</v>
      </c>
      <c r="L300" s="7">
        <v>2</v>
      </c>
      <c r="U300" t="s">
        <v>10621</v>
      </c>
    </row>
    <row r="301" spans="1:21">
      <c r="A301">
        <v>300</v>
      </c>
      <c r="B301">
        <v>300</v>
      </c>
      <c r="C301" s="3" t="s">
        <v>10265</v>
      </c>
      <c r="D301" s="3" t="s">
        <v>9588</v>
      </c>
      <c r="E301" s="9" t="s">
        <v>10675</v>
      </c>
      <c r="F301" s="3" t="s">
        <v>10266</v>
      </c>
      <c r="G301" s="9" t="s">
        <v>10358</v>
      </c>
      <c r="H301" s="6" t="s">
        <v>10742</v>
      </c>
      <c r="U301" t="s">
        <v>10621</v>
      </c>
    </row>
    <row r="302" spans="1:21">
      <c r="A302">
        <v>301</v>
      </c>
      <c r="B302">
        <v>301</v>
      </c>
      <c r="C302" s="3" t="s">
        <v>10265</v>
      </c>
      <c r="D302" s="3" t="s">
        <v>9588</v>
      </c>
      <c r="E302" s="9" t="s">
        <v>10675</v>
      </c>
      <c r="F302" s="3" t="s">
        <v>10266</v>
      </c>
      <c r="G302" s="9" t="s">
        <v>10462</v>
      </c>
      <c r="H302" s="6" t="s">
        <v>10743</v>
      </c>
      <c r="K302" s="12" t="str">
        <f>HYPERLINK("#'KOODISTOT'!B"&amp;MATCH(CONCATENATE(G302,"Type"),KOODISTOT!B:B,0),CONCATENATE(G302,"Type"))</f>
        <v>TreeSpeciesType</v>
      </c>
      <c r="L302" s="7">
        <v>1</v>
      </c>
      <c r="U302" t="s">
        <v>10621</v>
      </c>
    </row>
    <row r="303" spans="1:21">
      <c r="A303">
        <v>302</v>
      </c>
      <c r="B303">
        <v>302</v>
      </c>
      <c r="C303" s="3" t="s">
        <v>10265</v>
      </c>
      <c r="D303" s="3" t="s">
        <v>9588</v>
      </c>
      <c r="E303" s="9" t="s">
        <v>10675</v>
      </c>
      <c r="F303" s="3" t="s">
        <v>10266</v>
      </c>
      <c r="G303" s="9" t="s">
        <v>10681</v>
      </c>
      <c r="H303" s="6" t="s">
        <v>10744</v>
      </c>
      <c r="K303" s="12" t="str">
        <f>HYPERLINK("#'YHDISTEKOODISTOT'!B"&amp;MATCH(CONCATENATE(G303,"Type"),YHDISTEKOODISTOT!B:B,0),CONCATENATE(G303,"Type"))</f>
        <v>StemTypeType</v>
      </c>
      <c r="L303" s="7">
        <v>5</v>
      </c>
      <c r="U303" t="s">
        <v>10621</v>
      </c>
    </row>
    <row r="304" spans="1:21" ht="28.8">
      <c r="A304">
        <v>303</v>
      </c>
      <c r="B304">
        <v>303</v>
      </c>
      <c r="C304" s="3" t="s">
        <v>10265</v>
      </c>
      <c r="D304" s="3" t="s">
        <v>9588</v>
      </c>
      <c r="E304" s="9" t="s">
        <v>10675</v>
      </c>
      <c r="F304" s="3" t="s">
        <v>10266</v>
      </c>
      <c r="G304" t="s">
        <v>10683</v>
      </c>
      <c r="H304" s="6" t="s">
        <v>10745</v>
      </c>
      <c r="U304" t="s">
        <v>10621</v>
      </c>
    </row>
    <row r="305" spans="1:21">
      <c r="A305">
        <v>304</v>
      </c>
      <c r="B305">
        <v>304</v>
      </c>
      <c r="C305" s="3" t="s">
        <v>10265</v>
      </c>
      <c r="D305" s="3" t="s">
        <v>9588</v>
      </c>
      <c r="E305" s="9" t="s">
        <v>10675</v>
      </c>
      <c r="F305" s="3" t="s">
        <v>10266</v>
      </c>
      <c r="G305" t="s">
        <v>10685</v>
      </c>
      <c r="H305" s="6" t="s">
        <v>10746</v>
      </c>
      <c r="U305" t="s">
        <v>10621</v>
      </c>
    </row>
    <row r="306" spans="1:21">
      <c r="A306">
        <v>305</v>
      </c>
      <c r="B306">
        <v>305</v>
      </c>
      <c r="C306" s="3" t="s">
        <v>10265</v>
      </c>
      <c r="D306" s="3" t="s">
        <v>9588</v>
      </c>
      <c r="E306" s="3" t="s">
        <v>5946</v>
      </c>
      <c r="F306" s="3" t="s">
        <v>10266</v>
      </c>
      <c r="G306" s="9" t="s">
        <v>10687</v>
      </c>
      <c r="H306" s="6" t="s">
        <v>10747</v>
      </c>
      <c r="U306" t="s">
        <v>10621</v>
      </c>
    </row>
    <row r="307" spans="1:21">
      <c r="A307">
        <v>306</v>
      </c>
      <c r="B307">
        <v>306</v>
      </c>
      <c r="C307" s="3" t="s">
        <v>10265</v>
      </c>
      <c r="D307" s="3" t="s">
        <v>9588</v>
      </c>
      <c r="E307" s="9" t="s">
        <v>10618</v>
      </c>
      <c r="F307" s="3" t="s">
        <v>10266</v>
      </c>
      <c r="G307" s="3" t="s">
        <v>5464</v>
      </c>
      <c r="H307" s="6" t="s">
        <v>10748</v>
      </c>
      <c r="U307" t="s">
        <v>10621</v>
      </c>
    </row>
    <row r="308" spans="1:21">
      <c r="A308">
        <v>307</v>
      </c>
      <c r="B308">
        <v>307</v>
      </c>
      <c r="C308" s="3" t="s">
        <v>10265</v>
      </c>
      <c r="D308" s="3" t="s">
        <v>9588</v>
      </c>
      <c r="E308" s="3" t="s">
        <v>5464</v>
      </c>
      <c r="F308" s="3" t="s">
        <v>10266</v>
      </c>
      <c r="G308" s="9" t="s">
        <v>10690</v>
      </c>
      <c r="H308" s="6" t="s">
        <v>10749</v>
      </c>
      <c r="K308" s="12" t="str">
        <f>HYPERLINK("#'KOODISTOT'!B"&amp;MATCH("YesNoType",KOODISTOT!B:B,0),CONCATENATE(G308,"Type"))</f>
        <v>CuttingRelatedType</v>
      </c>
      <c r="L308" s="7">
        <v>1</v>
      </c>
      <c r="U308" t="s">
        <v>10621</v>
      </c>
    </row>
    <row r="309" spans="1:21">
      <c r="A309">
        <v>308</v>
      </c>
      <c r="B309">
        <v>308</v>
      </c>
      <c r="C309" s="3" t="s">
        <v>10265</v>
      </c>
      <c r="D309" s="3" t="s">
        <v>9588</v>
      </c>
      <c r="E309" s="3" t="s">
        <v>5464</v>
      </c>
      <c r="F309" s="3" t="s">
        <v>10266</v>
      </c>
      <c r="G309" s="9" t="s">
        <v>10692</v>
      </c>
      <c r="H309" s="6" t="s">
        <v>10750</v>
      </c>
      <c r="U309" t="s">
        <v>10621</v>
      </c>
    </row>
    <row r="310" spans="1:21">
      <c r="A310">
        <v>309</v>
      </c>
      <c r="B310">
        <v>309</v>
      </c>
      <c r="C310" s="3" t="s">
        <v>10265</v>
      </c>
      <c r="D310" s="3" t="s">
        <v>9588</v>
      </c>
      <c r="E310" s="3" t="s">
        <v>10347</v>
      </c>
      <c r="F310" s="3" t="s">
        <v>10266</v>
      </c>
      <c r="G310" s="3" t="s">
        <v>10751</v>
      </c>
      <c r="H310" s="6" t="s">
        <v>10752</v>
      </c>
      <c r="U310" t="s">
        <v>10621</v>
      </c>
    </row>
    <row r="311" spans="1:21">
      <c r="A311">
        <v>310</v>
      </c>
      <c r="B311">
        <v>310</v>
      </c>
      <c r="C311" s="3" t="s">
        <v>10265</v>
      </c>
      <c r="D311" s="3" t="s">
        <v>9588</v>
      </c>
      <c r="E311" s="3" t="s">
        <v>10751</v>
      </c>
      <c r="F311" s="3" t="s">
        <v>10266</v>
      </c>
      <c r="G311" s="9" t="s">
        <v>10753</v>
      </c>
      <c r="H311" s="6" t="s">
        <v>10754</v>
      </c>
      <c r="U311" t="s">
        <v>10621</v>
      </c>
    </row>
    <row r="312" spans="1:21">
      <c r="A312">
        <v>311</v>
      </c>
      <c r="B312">
        <v>311</v>
      </c>
      <c r="C312" s="3" t="s">
        <v>10265</v>
      </c>
      <c r="D312" s="3" t="s">
        <v>9588</v>
      </c>
      <c r="E312" s="9" t="s">
        <v>10753</v>
      </c>
      <c r="F312" s="3" t="s">
        <v>10273</v>
      </c>
      <c r="G312" s="3" t="s">
        <v>8927</v>
      </c>
      <c r="H312" s="6" t="s">
        <v>10755</v>
      </c>
      <c r="U312" t="s">
        <v>10621</v>
      </c>
    </row>
    <row r="313" spans="1:21">
      <c r="A313">
        <v>312</v>
      </c>
      <c r="B313">
        <v>312</v>
      </c>
      <c r="C313" s="3" t="s">
        <v>10265</v>
      </c>
      <c r="D313" s="3" t="s">
        <v>9588</v>
      </c>
      <c r="E313" s="9" t="s">
        <v>10753</v>
      </c>
      <c r="F313" s="3" t="s">
        <v>10266</v>
      </c>
      <c r="G313" s="9" t="s">
        <v>10356</v>
      </c>
      <c r="H313" s="6" t="s">
        <v>10756</v>
      </c>
      <c r="K313" s="12" t="str">
        <f>HYPERLINK("#'KOODISTOT'!B"&amp;MATCH(CONCATENATE(G313,"Type"),KOODISTOT!B:B,0),CONCATENATE(G313,"Type"))</f>
        <v>ChangeStateType</v>
      </c>
      <c r="L313" s="7">
        <v>3</v>
      </c>
      <c r="U313" t="s">
        <v>10621</v>
      </c>
    </row>
    <row r="314" spans="1:21">
      <c r="A314">
        <v>313</v>
      </c>
      <c r="B314">
        <v>313</v>
      </c>
      <c r="C314" s="3" t="s">
        <v>10265</v>
      </c>
      <c r="D314" s="3" t="s">
        <v>9588</v>
      </c>
      <c r="E314" s="9" t="s">
        <v>10753</v>
      </c>
      <c r="F314" s="3" t="s">
        <v>10266</v>
      </c>
      <c r="G314" s="9" t="s">
        <v>10358</v>
      </c>
      <c r="H314" s="6" t="s">
        <v>10757</v>
      </c>
      <c r="U314" t="s">
        <v>10621</v>
      </c>
    </row>
    <row r="315" spans="1:21">
      <c r="A315">
        <v>314</v>
      </c>
      <c r="B315">
        <v>314</v>
      </c>
      <c r="C315" s="3" t="s">
        <v>10265</v>
      </c>
      <c r="D315" s="3" t="s">
        <v>9588</v>
      </c>
      <c r="E315" s="9" t="s">
        <v>10753</v>
      </c>
      <c r="F315" s="3" t="s">
        <v>10266</v>
      </c>
      <c r="G315" s="9" t="s">
        <v>10362</v>
      </c>
      <c r="H315" s="6" t="s">
        <v>10758</v>
      </c>
      <c r="U315" t="s">
        <v>10621</v>
      </c>
    </row>
    <row r="316" spans="1:21">
      <c r="A316">
        <v>315</v>
      </c>
      <c r="B316">
        <v>315</v>
      </c>
      <c r="C316" s="3" t="s">
        <v>10265</v>
      </c>
      <c r="D316" s="3" t="s">
        <v>9588</v>
      </c>
      <c r="E316" s="9" t="s">
        <v>10362</v>
      </c>
      <c r="F316" s="3" t="s">
        <v>10266</v>
      </c>
      <c r="G316" s="9" t="s">
        <v>10364</v>
      </c>
      <c r="H316" s="6" t="s">
        <v>10759</v>
      </c>
      <c r="U316" t="s">
        <v>10621</v>
      </c>
    </row>
    <row r="317" spans="1:21">
      <c r="A317">
        <v>316</v>
      </c>
      <c r="B317">
        <v>316</v>
      </c>
      <c r="C317" s="3" t="s">
        <v>10265</v>
      </c>
      <c r="D317" s="3" t="s">
        <v>9588</v>
      </c>
      <c r="E317" s="9" t="s">
        <v>10364</v>
      </c>
      <c r="F317" s="3" t="s">
        <v>10266</v>
      </c>
      <c r="G317" s="9" t="s">
        <v>10366</v>
      </c>
      <c r="H317" s="6" t="s">
        <v>10760</v>
      </c>
      <c r="K317" s="12" t="str">
        <f>HYPERLINK("#'KOODISTOT'!B"&amp;MATCH(CONCATENATE(G317,"Type"),KOODISTOT!B:B,0),CONCATENATE(G317,"Type"))</f>
        <v>IdentifierTypeType</v>
      </c>
      <c r="L317" s="7">
        <v>3</v>
      </c>
      <c r="U317" t="s">
        <v>10621</v>
      </c>
    </row>
    <row r="318" spans="1:21">
      <c r="A318">
        <v>317</v>
      </c>
      <c r="B318">
        <v>317</v>
      </c>
      <c r="C318" s="3" t="s">
        <v>10265</v>
      </c>
      <c r="D318" s="3" t="s">
        <v>9588</v>
      </c>
      <c r="E318" s="9" t="s">
        <v>10364</v>
      </c>
      <c r="F318" s="3" t="s">
        <v>10266</v>
      </c>
      <c r="G318" s="9" t="s">
        <v>10368</v>
      </c>
      <c r="H318" s="6" t="s">
        <v>10761</v>
      </c>
      <c r="U318" t="s">
        <v>10621</v>
      </c>
    </row>
    <row r="319" spans="1:21">
      <c r="A319">
        <v>318</v>
      </c>
      <c r="B319">
        <v>318</v>
      </c>
      <c r="C319" s="3" t="s">
        <v>10265</v>
      </c>
      <c r="D319" s="3" t="s">
        <v>9588</v>
      </c>
      <c r="E319" s="9" t="s">
        <v>10753</v>
      </c>
      <c r="F319" s="3" t="s">
        <v>10266</v>
      </c>
      <c r="G319" s="9" t="s">
        <v>10762</v>
      </c>
      <c r="H319" s="6" t="s">
        <v>10763</v>
      </c>
      <c r="K319" s="12" t="str">
        <f>HYPERLINK("#'KOODISTOT'!B"&amp;MATCH("YesNoType",KOODISTOT!B:B,0),CONCATENATE(G319,"Type"))</f>
        <v>MainFeatureType</v>
      </c>
      <c r="L319" s="7">
        <v>1</v>
      </c>
      <c r="U319" t="s">
        <v>10621</v>
      </c>
    </row>
    <row r="320" spans="1:21">
      <c r="A320">
        <v>319</v>
      </c>
      <c r="B320">
        <v>319</v>
      </c>
      <c r="C320" s="3" t="s">
        <v>10265</v>
      </c>
      <c r="D320" s="3" t="s">
        <v>9588</v>
      </c>
      <c r="E320" s="9" t="s">
        <v>10753</v>
      </c>
      <c r="F320" s="3" t="s">
        <v>10266</v>
      </c>
      <c r="G320" s="9" t="s">
        <v>10764</v>
      </c>
      <c r="H320" s="6" t="s">
        <v>10765</v>
      </c>
      <c r="K320" s="12" t="str">
        <f>HYPERLINK("#'KOODISTOT'!B"&amp;MATCH(CONCATENATE(G320,"Type"),KOODISTOT!B:B,0),CONCATENATE(G320,"Type"))</f>
        <v>FeatureTypeType</v>
      </c>
      <c r="L320" s="7">
        <v>10</v>
      </c>
      <c r="U320" t="s">
        <v>10621</v>
      </c>
    </row>
    <row r="321" spans="1:21">
      <c r="A321">
        <v>320</v>
      </c>
      <c r="B321">
        <v>320</v>
      </c>
      <c r="C321" s="3" t="s">
        <v>10265</v>
      </c>
      <c r="D321" s="3" t="s">
        <v>9588</v>
      </c>
      <c r="E321" s="9" t="s">
        <v>10753</v>
      </c>
      <c r="F321" s="3" t="s">
        <v>10266</v>
      </c>
      <c r="G321" s="9" t="s">
        <v>10766</v>
      </c>
      <c r="H321" s="6" t="s">
        <v>10767</v>
      </c>
      <c r="K321" s="12" t="str">
        <f>HYPERLINK("#'YHDISTEKOODISTOT'!B"&amp;MATCH("FeatureCodeType",YHDISTEKOODISTOT!B:B,0),CONCATENATE(G321,"Type"))</f>
        <v>FeatureCodeType</v>
      </c>
      <c r="L321" s="7">
        <v>20</v>
      </c>
      <c r="M321" s="14" t="s">
        <v>10269</v>
      </c>
      <c r="U321" t="s">
        <v>10621</v>
      </c>
    </row>
    <row r="322" spans="1:21">
      <c r="A322">
        <v>321</v>
      </c>
      <c r="B322">
        <v>321</v>
      </c>
      <c r="C322" s="3" t="s">
        <v>10265</v>
      </c>
      <c r="D322" s="3" t="s">
        <v>9588</v>
      </c>
      <c r="E322" s="9" t="s">
        <v>10753</v>
      </c>
      <c r="F322" s="3" t="s">
        <v>10266</v>
      </c>
      <c r="G322" s="9" t="s">
        <v>10768</v>
      </c>
      <c r="H322" s="6" t="s">
        <v>10769</v>
      </c>
      <c r="K322" s="12" t="str">
        <f>HYPERLINK("#'KOODISTOT'!B"&amp;MATCH(CONCATENATE(G322,"Type"),KOODISTOT!B:B,0),CONCATENATE(G322,"Type"))</f>
        <v>FeatureAdditionalCodeType</v>
      </c>
      <c r="L322" s="7">
        <v>23</v>
      </c>
      <c r="U322" t="s">
        <v>10621</v>
      </c>
    </row>
    <row r="323" spans="1:21">
      <c r="A323">
        <v>322</v>
      </c>
      <c r="B323">
        <v>322</v>
      </c>
      <c r="C323" s="3" t="s">
        <v>10265</v>
      </c>
      <c r="D323" s="3" t="s">
        <v>9588</v>
      </c>
      <c r="E323" s="9" t="s">
        <v>10753</v>
      </c>
      <c r="F323" s="3" t="s">
        <v>10266</v>
      </c>
      <c r="G323" s="9" t="s">
        <v>10770</v>
      </c>
      <c r="H323" s="6" t="s">
        <v>10771</v>
      </c>
      <c r="U323" t="s">
        <v>10621</v>
      </c>
    </row>
    <row r="324" spans="1:21">
      <c r="A324">
        <v>323</v>
      </c>
      <c r="B324">
        <v>323</v>
      </c>
      <c r="C324" s="3" t="s">
        <v>10265</v>
      </c>
      <c r="D324" s="3" t="s">
        <v>9588</v>
      </c>
      <c r="E324" s="9" t="s">
        <v>10770</v>
      </c>
      <c r="F324" s="3" t="s">
        <v>10266</v>
      </c>
      <c r="G324" s="9" t="s">
        <v>10772</v>
      </c>
      <c r="H324" s="6" t="s">
        <v>10773</v>
      </c>
      <c r="U324" t="s">
        <v>10621</v>
      </c>
    </row>
    <row r="325" spans="1:21">
      <c r="A325">
        <v>324</v>
      </c>
      <c r="B325">
        <v>324</v>
      </c>
      <c r="C325" s="3" t="s">
        <v>10265</v>
      </c>
      <c r="D325" s="3" t="s">
        <v>9588</v>
      </c>
      <c r="E325" s="9" t="s">
        <v>10770</v>
      </c>
      <c r="F325" s="3" t="s">
        <v>10266</v>
      </c>
      <c r="G325" s="9" t="s">
        <v>10774</v>
      </c>
      <c r="H325" s="6" t="s">
        <v>10775</v>
      </c>
      <c r="U325" t="s">
        <v>10621</v>
      </c>
    </row>
    <row r="326" spans="1:21">
      <c r="A326">
        <v>325</v>
      </c>
      <c r="B326">
        <v>325</v>
      </c>
      <c r="C326" s="3" t="s">
        <v>10265</v>
      </c>
      <c r="D326" s="3" t="s">
        <v>9588</v>
      </c>
      <c r="E326" s="9" t="s">
        <v>10770</v>
      </c>
      <c r="F326" s="3" t="s">
        <v>10266</v>
      </c>
      <c r="G326" s="9" t="s">
        <v>10776</v>
      </c>
      <c r="H326" s="6" t="s">
        <v>10777</v>
      </c>
      <c r="U326" t="s">
        <v>10621</v>
      </c>
    </row>
    <row r="327" spans="1:21">
      <c r="A327">
        <v>326</v>
      </c>
      <c r="B327">
        <v>326</v>
      </c>
      <c r="C327" s="3" t="s">
        <v>10265</v>
      </c>
      <c r="D327" s="3" t="s">
        <v>9588</v>
      </c>
      <c r="E327" s="9" t="s">
        <v>10753</v>
      </c>
      <c r="F327" s="3" t="s">
        <v>10266</v>
      </c>
      <c r="G327" s="9" t="s">
        <v>10778</v>
      </c>
      <c r="H327" s="6" t="s">
        <v>10779</v>
      </c>
      <c r="U327" t="s">
        <v>10621</v>
      </c>
    </row>
    <row r="328" spans="1:21">
      <c r="A328">
        <v>327</v>
      </c>
      <c r="B328">
        <v>327</v>
      </c>
      <c r="C328" s="3" t="s">
        <v>10265</v>
      </c>
      <c r="D328" s="3" t="s">
        <v>9588</v>
      </c>
      <c r="E328" s="9" t="s">
        <v>10753</v>
      </c>
      <c r="F328" s="3" t="s">
        <v>10266</v>
      </c>
      <c r="G328" s="9" t="s">
        <v>10780</v>
      </c>
      <c r="H328" s="6" t="s">
        <v>10781</v>
      </c>
      <c r="U328" t="s">
        <v>10621</v>
      </c>
    </row>
    <row r="329" spans="1:21">
      <c r="A329">
        <v>328</v>
      </c>
      <c r="B329">
        <v>328</v>
      </c>
      <c r="C329" s="3" t="s">
        <v>10265</v>
      </c>
      <c r="D329" s="3" t="s">
        <v>9588</v>
      </c>
      <c r="E329" s="9" t="s">
        <v>10753</v>
      </c>
      <c r="F329" s="3" t="s">
        <v>10266</v>
      </c>
      <c r="G329" s="9" t="s">
        <v>10412</v>
      </c>
      <c r="H329" s="6" t="s">
        <v>10782</v>
      </c>
      <c r="U329" t="s">
        <v>10621</v>
      </c>
    </row>
    <row r="330" spans="1:21">
      <c r="A330">
        <v>329</v>
      </c>
      <c r="B330">
        <v>1</v>
      </c>
      <c r="C330" s="3" t="s">
        <v>10783</v>
      </c>
      <c r="D330" s="3" t="s">
        <v>10784</v>
      </c>
      <c r="F330" s="3" t="s">
        <v>10266</v>
      </c>
      <c r="G330" s="3" t="s">
        <v>10785</v>
      </c>
      <c r="H330" s="6" t="s">
        <v>10786</v>
      </c>
      <c r="N330" t="s">
        <v>10621</v>
      </c>
    </row>
    <row r="331" spans="1:21">
      <c r="A331">
        <v>330</v>
      </c>
      <c r="B331">
        <v>2</v>
      </c>
      <c r="C331" s="3" t="s">
        <v>10783</v>
      </c>
      <c r="D331" s="3" t="s">
        <v>10784</v>
      </c>
      <c r="E331" s="3" t="s">
        <v>10785</v>
      </c>
      <c r="F331" s="3" t="s">
        <v>10266</v>
      </c>
      <c r="G331" s="3" t="s">
        <v>10787</v>
      </c>
      <c r="H331" s="6" t="s">
        <v>10788</v>
      </c>
      <c r="N331" t="s">
        <v>10621</v>
      </c>
    </row>
    <row r="332" spans="1:21">
      <c r="A332">
        <v>331</v>
      </c>
      <c r="B332">
        <v>3</v>
      </c>
      <c r="C332" s="3" t="s">
        <v>10783</v>
      </c>
      <c r="D332" s="3" t="s">
        <v>10784</v>
      </c>
      <c r="E332" s="3" t="s">
        <v>10785</v>
      </c>
      <c r="F332" s="3" t="s">
        <v>10266</v>
      </c>
      <c r="G332" s="3" t="s">
        <v>10789</v>
      </c>
      <c r="H332" s="6" t="s">
        <v>10790</v>
      </c>
      <c r="N332" t="s">
        <v>10621</v>
      </c>
    </row>
    <row r="333" spans="1:21">
      <c r="A333">
        <v>332</v>
      </c>
      <c r="B333">
        <v>4</v>
      </c>
      <c r="C333" s="3" t="s">
        <v>10783</v>
      </c>
      <c r="D333" s="3" t="s">
        <v>10784</v>
      </c>
      <c r="E333" s="3" t="s">
        <v>10787</v>
      </c>
      <c r="F333" s="3" t="s">
        <v>10273</v>
      </c>
      <c r="G333" s="3" t="s">
        <v>10791</v>
      </c>
      <c r="H333" s="6" t="s">
        <v>10792</v>
      </c>
      <c r="K333" s="12" t="str">
        <f>HYPERLINK("#'KOODISTOT'!B"&amp;MATCH("ForestDataStandardSchemaPackageVersionType",KOODISTOT!B:B,0),"ForestDataStandardSchemaPackageVersionType")</f>
        <v>ForestDataStandardSchemaPackageVersionType</v>
      </c>
      <c r="L333" s="10" t="s">
        <v>9837</v>
      </c>
      <c r="N333" t="s">
        <v>10621</v>
      </c>
    </row>
    <row r="334" spans="1:21">
      <c r="A334">
        <v>333</v>
      </c>
      <c r="B334">
        <v>5</v>
      </c>
      <c r="C334" s="3" t="s">
        <v>10783</v>
      </c>
      <c r="D334" s="3" t="s">
        <v>10784</v>
      </c>
      <c r="E334" s="3" t="s">
        <v>10787</v>
      </c>
      <c r="F334" s="3" t="s">
        <v>10273</v>
      </c>
      <c r="G334" s="3" t="s">
        <v>10793</v>
      </c>
      <c r="H334" s="6" t="s">
        <v>10794</v>
      </c>
      <c r="N334" t="s">
        <v>10621</v>
      </c>
    </row>
    <row r="335" spans="1:21">
      <c r="A335">
        <v>334</v>
      </c>
      <c r="B335">
        <v>6</v>
      </c>
      <c r="C335" s="3" t="s">
        <v>10783</v>
      </c>
      <c r="D335" s="3" t="s">
        <v>10784</v>
      </c>
      <c r="E335" s="3" t="s">
        <v>10787</v>
      </c>
      <c r="F335" s="3" t="s">
        <v>10266</v>
      </c>
      <c r="G335" s="3" t="s">
        <v>8716</v>
      </c>
      <c r="H335" s="6" t="s">
        <v>10795</v>
      </c>
      <c r="N335" t="s">
        <v>10621</v>
      </c>
    </row>
    <row r="336" spans="1:21">
      <c r="A336">
        <v>335</v>
      </c>
      <c r="B336">
        <v>7</v>
      </c>
      <c r="C336" s="3" t="s">
        <v>10783</v>
      </c>
      <c r="D336" s="3" t="s">
        <v>10784</v>
      </c>
      <c r="E336" s="3" t="s">
        <v>10787</v>
      </c>
      <c r="F336" s="3" t="s">
        <v>10266</v>
      </c>
      <c r="G336" s="3" t="s">
        <v>10796</v>
      </c>
      <c r="H336" s="6" t="s">
        <v>10797</v>
      </c>
      <c r="N336" t="s">
        <v>10621</v>
      </c>
    </row>
    <row r="337" spans="1:14">
      <c r="A337">
        <v>336</v>
      </c>
      <c r="B337">
        <v>8</v>
      </c>
      <c r="C337" s="3" t="s">
        <v>10783</v>
      </c>
      <c r="D337" s="3" t="s">
        <v>10784</v>
      </c>
      <c r="E337" s="3" t="s">
        <v>10787</v>
      </c>
      <c r="F337" s="3" t="s">
        <v>10266</v>
      </c>
      <c r="G337" s="3" t="s">
        <v>10798</v>
      </c>
      <c r="H337" s="6" t="s">
        <v>10799</v>
      </c>
      <c r="N337" t="s">
        <v>10621</v>
      </c>
    </row>
    <row r="338" spans="1:14">
      <c r="A338">
        <v>337</v>
      </c>
      <c r="B338">
        <v>9</v>
      </c>
      <c r="C338" s="3" t="s">
        <v>10783</v>
      </c>
      <c r="D338" s="3" t="s">
        <v>10784</v>
      </c>
      <c r="E338" s="3" t="s">
        <v>10787</v>
      </c>
      <c r="F338" s="3" t="s">
        <v>10266</v>
      </c>
      <c r="G338" s="3" t="s">
        <v>10800</v>
      </c>
      <c r="H338" s="6" t="s">
        <v>10801</v>
      </c>
      <c r="N338" t="s">
        <v>10621</v>
      </c>
    </row>
    <row r="339" spans="1:14">
      <c r="A339">
        <v>338</v>
      </c>
      <c r="B339">
        <v>10</v>
      </c>
      <c r="C339" s="3" t="s">
        <v>10783</v>
      </c>
      <c r="D339" s="3" t="s">
        <v>10784</v>
      </c>
      <c r="E339" s="3" t="s">
        <v>10787</v>
      </c>
      <c r="F339" s="3" t="s">
        <v>10266</v>
      </c>
      <c r="G339" s="3" t="s">
        <v>10802</v>
      </c>
      <c r="H339" s="6" t="s">
        <v>10803</v>
      </c>
      <c r="N339" t="s">
        <v>10621</v>
      </c>
    </row>
    <row r="340" spans="1:14">
      <c r="A340">
        <v>339</v>
      </c>
      <c r="B340">
        <v>11</v>
      </c>
      <c r="C340" s="3" t="s">
        <v>10783</v>
      </c>
      <c r="D340" s="3" t="s">
        <v>10784</v>
      </c>
      <c r="E340" s="3" t="s">
        <v>10787</v>
      </c>
      <c r="F340" s="3" t="s">
        <v>10266</v>
      </c>
      <c r="G340" s="3" t="s">
        <v>10804</v>
      </c>
      <c r="H340" s="6" t="s">
        <v>10805</v>
      </c>
      <c r="N340" t="s">
        <v>10621</v>
      </c>
    </row>
    <row r="341" spans="1:14">
      <c r="A341">
        <v>340</v>
      </c>
      <c r="B341">
        <v>12</v>
      </c>
      <c r="C341" s="3" t="s">
        <v>10783</v>
      </c>
      <c r="D341" s="3" t="s">
        <v>10784</v>
      </c>
      <c r="E341" s="3" t="s">
        <v>10787</v>
      </c>
      <c r="F341" s="3" t="s">
        <v>10266</v>
      </c>
      <c r="G341" s="3" t="s">
        <v>10806</v>
      </c>
      <c r="H341" s="6" t="s">
        <v>10807</v>
      </c>
      <c r="N341" t="s">
        <v>10621</v>
      </c>
    </row>
    <row r="342" spans="1:14">
      <c r="A342">
        <v>341</v>
      </c>
      <c r="B342">
        <v>13</v>
      </c>
      <c r="C342" s="3" t="s">
        <v>10783</v>
      </c>
      <c r="D342" s="3" t="s">
        <v>10784</v>
      </c>
      <c r="E342" s="3" t="s">
        <v>10787</v>
      </c>
      <c r="F342" s="3" t="s">
        <v>10266</v>
      </c>
      <c r="G342" s="3" t="s">
        <v>10808</v>
      </c>
      <c r="H342" s="6" t="s">
        <v>10809</v>
      </c>
      <c r="N342" t="s">
        <v>10621</v>
      </c>
    </row>
    <row r="343" spans="1:14">
      <c r="A343">
        <v>342</v>
      </c>
      <c r="B343">
        <v>14</v>
      </c>
      <c r="C343" s="3" t="s">
        <v>10783</v>
      </c>
      <c r="D343" s="3" t="s">
        <v>10784</v>
      </c>
      <c r="E343" s="3" t="s">
        <v>10787</v>
      </c>
      <c r="F343" s="3" t="s">
        <v>10266</v>
      </c>
      <c r="G343" s="3" t="s">
        <v>10810</v>
      </c>
      <c r="H343" s="6" t="s">
        <v>10811</v>
      </c>
      <c r="K343" s="12" t="str">
        <f>HYPERLINK("#'KOODISTOT'!B"&amp;MATCH(CONCATENATE(G343,"Type"),KOODISTOT!B:B,0),CONCATENATE(G343,"Type"))</f>
        <v>ActionType</v>
      </c>
      <c r="L343" s="7">
        <v>1</v>
      </c>
      <c r="N343" t="s">
        <v>10621</v>
      </c>
    </row>
    <row r="344" spans="1:14">
      <c r="A344">
        <v>343</v>
      </c>
      <c r="B344">
        <v>15</v>
      </c>
      <c r="C344" s="3" t="s">
        <v>10783</v>
      </c>
      <c r="D344" s="3" t="s">
        <v>10784</v>
      </c>
      <c r="E344" s="3" t="s">
        <v>10787</v>
      </c>
      <c r="F344" s="3" t="s">
        <v>10266</v>
      </c>
      <c r="G344" s="3" t="s">
        <v>10812</v>
      </c>
      <c r="H344" s="6" t="s">
        <v>10813</v>
      </c>
      <c r="K344" s="12" t="str">
        <f>HYPERLINK("#'KOODISTOT'!B"&amp;MATCH(CONCATENATE(G344,"Type"),KOODISTOT!B:B,0),CONCATENATE(G344,"Type"))</f>
        <v>PriorityType</v>
      </c>
      <c r="L344" s="7">
        <v>2</v>
      </c>
      <c r="N344" t="s">
        <v>10621</v>
      </c>
    </row>
    <row r="345" spans="1:14">
      <c r="A345">
        <v>344</v>
      </c>
      <c r="B345">
        <v>16</v>
      </c>
      <c r="C345" s="3" t="s">
        <v>10783</v>
      </c>
      <c r="D345" s="3" t="s">
        <v>10784</v>
      </c>
      <c r="E345" s="3" t="s">
        <v>10789</v>
      </c>
      <c r="F345" s="3" t="s">
        <v>10266</v>
      </c>
      <c r="G345" s="3" t="s">
        <v>10814</v>
      </c>
      <c r="H345" s="6" t="s">
        <v>7102</v>
      </c>
      <c r="N345" t="s">
        <v>10621</v>
      </c>
    </row>
    <row r="346" spans="1:14">
      <c r="A346">
        <v>345</v>
      </c>
      <c r="B346">
        <v>17</v>
      </c>
      <c r="C346" s="3" t="s">
        <v>10783</v>
      </c>
      <c r="D346" s="3" t="s">
        <v>10784</v>
      </c>
      <c r="E346" s="3" t="s">
        <v>10814</v>
      </c>
      <c r="F346" s="3" t="s">
        <v>10273</v>
      </c>
      <c r="G346" s="3" t="s">
        <v>8927</v>
      </c>
      <c r="H346" s="6" t="s">
        <v>10815</v>
      </c>
      <c r="N346" t="s">
        <v>10621</v>
      </c>
    </row>
    <row r="347" spans="1:14">
      <c r="A347">
        <v>346</v>
      </c>
      <c r="B347">
        <v>18</v>
      </c>
      <c r="C347" s="3" t="s">
        <v>10783</v>
      </c>
      <c r="D347" s="3" t="s">
        <v>10784</v>
      </c>
      <c r="E347" s="3" t="s">
        <v>10814</v>
      </c>
      <c r="F347" s="3" t="s">
        <v>10266</v>
      </c>
      <c r="G347" s="3" t="s">
        <v>10816</v>
      </c>
      <c r="H347" s="6" t="s">
        <v>10817</v>
      </c>
      <c r="N347" t="s">
        <v>10621</v>
      </c>
    </row>
    <row r="348" spans="1:14">
      <c r="A348">
        <v>347</v>
      </c>
      <c r="B348">
        <v>19</v>
      </c>
      <c r="C348" s="3" t="s">
        <v>10783</v>
      </c>
      <c r="D348" s="3" t="s">
        <v>10784</v>
      </c>
      <c r="E348" s="3" t="s">
        <v>10814</v>
      </c>
      <c r="F348" s="3" t="s">
        <v>10266</v>
      </c>
      <c r="G348" s="3" t="s">
        <v>10818</v>
      </c>
      <c r="H348" s="6" t="s">
        <v>10819</v>
      </c>
      <c r="N348" t="s">
        <v>10621</v>
      </c>
    </row>
    <row r="349" spans="1:14">
      <c r="A349">
        <v>348</v>
      </c>
      <c r="B349">
        <v>20</v>
      </c>
      <c r="C349" s="3" t="s">
        <v>10783</v>
      </c>
      <c r="D349" s="3" t="s">
        <v>10784</v>
      </c>
      <c r="E349" s="3" t="s">
        <v>10818</v>
      </c>
      <c r="F349" s="3" t="s">
        <v>10266</v>
      </c>
      <c r="G349" s="3" t="s">
        <v>10820</v>
      </c>
      <c r="H349" s="6" t="s">
        <v>10821</v>
      </c>
      <c r="N349" t="s">
        <v>10621</v>
      </c>
    </row>
    <row r="350" spans="1:14">
      <c r="A350">
        <v>349</v>
      </c>
      <c r="B350">
        <v>21</v>
      </c>
      <c r="C350" s="3" t="s">
        <v>10783</v>
      </c>
      <c r="D350" s="3" t="s">
        <v>10784</v>
      </c>
      <c r="E350" s="3" t="s">
        <v>10820</v>
      </c>
      <c r="F350" s="3" t="s">
        <v>10266</v>
      </c>
      <c r="G350" s="3" t="s">
        <v>10822</v>
      </c>
      <c r="H350" s="6" t="s">
        <v>10823</v>
      </c>
      <c r="N350" t="s">
        <v>10621</v>
      </c>
    </row>
    <row r="351" spans="1:14">
      <c r="A351">
        <v>350</v>
      </c>
      <c r="B351">
        <v>22</v>
      </c>
      <c r="C351" s="3" t="s">
        <v>10783</v>
      </c>
      <c r="D351" s="3" t="s">
        <v>10784</v>
      </c>
      <c r="E351" s="3" t="s">
        <v>10820</v>
      </c>
      <c r="F351" s="3" t="s">
        <v>10266</v>
      </c>
      <c r="G351" s="3" t="s">
        <v>10824</v>
      </c>
      <c r="H351" s="6" t="s">
        <v>10825</v>
      </c>
      <c r="N351" t="s">
        <v>10621</v>
      </c>
    </row>
    <row r="352" spans="1:14">
      <c r="A352">
        <v>351</v>
      </c>
      <c r="B352">
        <v>23</v>
      </c>
      <c r="C352" s="3" t="s">
        <v>10783</v>
      </c>
      <c r="D352" s="3" t="s">
        <v>10784</v>
      </c>
      <c r="E352" s="3" t="s">
        <v>10814</v>
      </c>
      <c r="F352" s="3" t="s">
        <v>10266</v>
      </c>
      <c r="G352" s="3" t="s">
        <v>10826</v>
      </c>
      <c r="H352" s="6" t="s">
        <v>10827</v>
      </c>
      <c r="N352" t="s">
        <v>10621</v>
      </c>
    </row>
    <row r="353" spans="1:14">
      <c r="A353">
        <v>352</v>
      </c>
      <c r="B353">
        <v>24</v>
      </c>
      <c r="C353" s="3" t="s">
        <v>10783</v>
      </c>
      <c r="D353" s="3" t="s">
        <v>10784</v>
      </c>
      <c r="E353" s="3" t="s">
        <v>10814</v>
      </c>
      <c r="F353" s="3" t="s">
        <v>10266</v>
      </c>
      <c r="G353" s="3" t="s">
        <v>10828</v>
      </c>
      <c r="H353" s="6" t="s">
        <v>10829</v>
      </c>
      <c r="N353" t="s">
        <v>10621</v>
      </c>
    </row>
    <row r="354" spans="1:14">
      <c r="A354">
        <v>353</v>
      </c>
      <c r="B354">
        <v>25</v>
      </c>
      <c r="C354" s="3" t="s">
        <v>10783</v>
      </c>
      <c r="D354" s="3" t="s">
        <v>10784</v>
      </c>
      <c r="E354" s="3" t="s">
        <v>10828</v>
      </c>
      <c r="F354" s="3" t="s">
        <v>10273</v>
      </c>
      <c r="G354" s="3" t="s">
        <v>8927</v>
      </c>
      <c r="H354" s="6" t="s">
        <v>10830</v>
      </c>
      <c r="N354" t="s">
        <v>10621</v>
      </c>
    </row>
    <row r="355" spans="1:14">
      <c r="A355">
        <v>354</v>
      </c>
      <c r="B355">
        <v>26</v>
      </c>
      <c r="C355" s="3" t="s">
        <v>10783</v>
      </c>
      <c r="D355" s="3" t="s">
        <v>10784</v>
      </c>
      <c r="E355" s="3" t="s">
        <v>10828</v>
      </c>
      <c r="F355" s="3" t="s">
        <v>10273</v>
      </c>
      <c r="G355" s="3" t="s">
        <v>10302</v>
      </c>
      <c r="H355" s="6" t="s">
        <v>10831</v>
      </c>
      <c r="K355" s="12" t="str">
        <f>HYPERLINK("#'KOODISTOT'!B"&amp;MATCH("ISO639char2LanguageType",KOODISTOT!B:B,0),"ISO639char2LanguageType")</f>
        <v>ISO639char2LanguageType</v>
      </c>
      <c r="L355" s="7" t="s">
        <v>8350</v>
      </c>
      <c r="N355" t="s">
        <v>10621</v>
      </c>
    </row>
    <row r="356" spans="1:14">
      <c r="A356">
        <v>355</v>
      </c>
      <c r="B356">
        <v>27</v>
      </c>
      <c r="C356" s="3" t="s">
        <v>10783</v>
      </c>
      <c r="D356" s="3" t="s">
        <v>10784</v>
      </c>
      <c r="E356" s="3" t="s">
        <v>10828</v>
      </c>
      <c r="F356" s="3" t="s">
        <v>10266</v>
      </c>
      <c r="G356" s="3" t="s">
        <v>10304</v>
      </c>
      <c r="H356" s="6" t="s">
        <v>10832</v>
      </c>
      <c r="N356" t="s">
        <v>10621</v>
      </c>
    </row>
    <row r="357" spans="1:14">
      <c r="A357">
        <v>356</v>
      </c>
      <c r="B357">
        <v>28</v>
      </c>
      <c r="C357" s="3" t="s">
        <v>10783</v>
      </c>
      <c r="D357" s="3" t="s">
        <v>10784</v>
      </c>
      <c r="E357" s="3" t="s">
        <v>10828</v>
      </c>
      <c r="F357" s="3" t="s">
        <v>10266</v>
      </c>
      <c r="G357" s="3" t="s">
        <v>10306</v>
      </c>
      <c r="H357" s="6" t="s">
        <v>10833</v>
      </c>
      <c r="N357" t="s">
        <v>10621</v>
      </c>
    </row>
    <row r="358" spans="1:14">
      <c r="A358">
        <v>357</v>
      </c>
      <c r="B358">
        <v>29</v>
      </c>
      <c r="C358" s="3" t="s">
        <v>10783</v>
      </c>
      <c r="D358" s="3" t="s">
        <v>10784</v>
      </c>
      <c r="E358" s="3" t="s">
        <v>10828</v>
      </c>
      <c r="F358" s="3" t="s">
        <v>10266</v>
      </c>
      <c r="G358" s="3" t="s">
        <v>10308</v>
      </c>
      <c r="H358" s="6" t="s">
        <v>10834</v>
      </c>
      <c r="N358" t="s">
        <v>10621</v>
      </c>
    </row>
    <row r="359" spans="1:14">
      <c r="A359">
        <v>358</v>
      </c>
      <c r="B359">
        <v>30</v>
      </c>
      <c r="C359" s="3" t="s">
        <v>10783</v>
      </c>
      <c r="D359" s="3" t="s">
        <v>10784</v>
      </c>
      <c r="E359" s="3" t="s">
        <v>10828</v>
      </c>
      <c r="F359" s="3" t="s">
        <v>10266</v>
      </c>
      <c r="G359" s="3" t="s">
        <v>10310</v>
      </c>
      <c r="H359" s="6" t="s">
        <v>10835</v>
      </c>
      <c r="N359" t="s">
        <v>10621</v>
      </c>
    </row>
    <row r="360" spans="1:14">
      <c r="A360">
        <v>359</v>
      </c>
      <c r="B360">
        <v>31</v>
      </c>
      <c r="C360" s="3" t="s">
        <v>10783</v>
      </c>
      <c r="D360" s="3" t="s">
        <v>10784</v>
      </c>
      <c r="E360" s="3" t="s">
        <v>10828</v>
      </c>
      <c r="F360" s="3" t="s">
        <v>10266</v>
      </c>
      <c r="G360" s="3" t="s">
        <v>10312</v>
      </c>
      <c r="H360" s="6" t="s">
        <v>10836</v>
      </c>
      <c r="N360" t="s">
        <v>10621</v>
      </c>
    </row>
    <row r="361" spans="1:14">
      <c r="A361">
        <v>360</v>
      </c>
      <c r="B361">
        <v>32</v>
      </c>
      <c r="C361" s="3" t="s">
        <v>10783</v>
      </c>
      <c r="D361" s="3" t="s">
        <v>10784</v>
      </c>
      <c r="E361" s="3" t="s">
        <v>10828</v>
      </c>
      <c r="F361" s="3" t="s">
        <v>10266</v>
      </c>
      <c r="G361" s="3" t="s">
        <v>10314</v>
      </c>
      <c r="H361" s="6" t="s">
        <v>10837</v>
      </c>
      <c r="N361" t="s">
        <v>10621</v>
      </c>
    </row>
    <row r="362" spans="1:14">
      <c r="A362">
        <v>361</v>
      </c>
      <c r="B362">
        <v>33</v>
      </c>
      <c r="C362" s="3" t="s">
        <v>10783</v>
      </c>
      <c r="D362" s="3" t="s">
        <v>10784</v>
      </c>
      <c r="E362" s="3" t="s">
        <v>10828</v>
      </c>
      <c r="F362" s="3" t="s">
        <v>10266</v>
      </c>
      <c r="G362" s="3" t="s">
        <v>10316</v>
      </c>
      <c r="H362" s="6" t="s">
        <v>10317</v>
      </c>
      <c r="N362" t="s">
        <v>10621</v>
      </c>
    </row>
    <row r="363" spans="1:14">
      <c r="A363">
        <v>362</v>
      </c>
      <c r="B363">
        <v>34</v>
      </c>
      <c r="C363" s="3" t="s">
        <v>10783</v>
      </c>
      <c r="D363" s="3" t="s">
        <v>10784</v>
      </c>
      <c r="E363" s="3" t="s">
        <v>10828</v>
      </c>
      <c r="F363" s="3" t="s">
        <v>10266</v>
      </c>
      <c r="G363" s="3" t="s">
        <v>10318</v>
      </c>
      <c r="H363" s="6" t="s">
        <v>10838</v>
      </c>
      <c r="N363" t="s">
        <v>10621</v>
      </c>
    </row>
    <row r="364" spans="1:14">
      <c r="A364">
        <v>363</v>
      </c>
      <c r="B364">
        <v>35</v>
      </c>
      <c r="C364" s="3" t="s">
        <v>10783</v>
      </c>
      <c r="D364" s="3" t="s">
        <v>10784</v>
      </c>
      <c r="E364" s="3" t="s">
        <v>10828</v>
      </c>
      <c r="F364" s="3" t="s">
        <v>10266</v>
      </c>
      <c r="G364" s="3" t="s">
        <v>10320</v>
      </c>
      <c r="H364" s="6" t="s">
        <v>10321</v>
      </c>
      <c r="N364" t="s">
        <v>10621</v>
      </c>
    </row>
    <row r="365" spans="1:14">
      <c r="A365">
        <v>364</v>
      </c>
      <c r="B365">
        <v>36</v>
      </c>
      <c r="C365" s="3" t="s">
        <v>10783</v>
      </c>
      <c r="D365" s="3" t="s">
        <v>10784</v>
      </c>
      <c r="E365" s="3" t="s">
        <v>10828</v>
      </c>
      <c r="F365" s="3" t="s">
        <v>10266</v>
      </c>
      <c r="G365" s="3" t="s">
        <v>10322</v>
      </c>
      <c r="H365" s="6" t="s">
        <v>10323</v>
      </c>
      <c r="N365" t="s">
        <v>10621</v>
      </c>
    </row>
    <row r="366" spans="1:14">
      <c r="A366">
        <v>365</v>
      </c>
      <c r="B366">
        <v>37</v>
      </c>
      <c r="C366" s="3" t="s">
        <v>10783</v>
      </c>
      <c r="D366" s="3" t="s">
        <v>10784</v>
      </c>
      <c r="E366" s="3" t="s">
        <v>10828</v>
      </c>
      <c r="F366" s="3" t="s">
        <v>10266</v>
      </c>
      <c r="G366" s="3" t="s">
        <v>10839</v>
      </c>
      <c r="H366" s="6" t="s">
        <v>10840</v>
      </c>
      <c r="N366" t="s">
        <v>10621</v>
      </c>
    </row>
    <row r="367" spans="1:14">
      <c r="A367">
        <v>366</v>
      </c>
      <c r="B367">
        <v>38</v>
      </c>
      <c r="C367" s="3" t="s">
        <v>10783</v>
      </c>
      <c r="D367" s="3" t="s">
        <v>10784</v>
      </c>
      <c r="E367" s="3" t="s">
        <v>10828</v>
      </c>
      <c r="F367" s="3" t="s">
        <v>10266</v>
      </c>
      <c r="G367" s="3" t="s">
        <v>10841</v>
      </c>
      <c r="H367" s="6" t="s">
        <v>10842</v>
      </c>
      <c r="N367" t="s">
        <v>10621</v>
      </c>
    </row>
    <row r="368" spans="1:14">
      <c r="A368">
        <v>367</v>
      </c>
      <c r="B368">
        <v>39</v>
      </c>
      <c r="C368" s="3" t="s">
        <v>10783</v>
      </c>
      <c r="D368" s="3" t="s">
        <v>10784</v>
      </c>
      <c r="E368" s="3" t="s">
        <v>10828</v>
      </c>
      <c r="F368" s="3" t="s">
        <v>10266</v>
      </c>
      <c r="G368" s="3" t="s">
        <v>10324</v>
      </c>
      <c r="H368" s="6" t="s">
        <v>10843</v>
      </c>
      <c r="K368" s="12" t="str">
        <f>HYPERLINK("#'KOODISTOT'!B"&amp;MATCH("ISO3166char2CountryType",KOODISTOT!B:B,0),"ISO3166char2CountryType")</f>
        <v>ISO3166char2CountryType</v>
      </c>
      <c r="L368" s="7" t="s">
        <v>9308</v>
      </c>
      <c r="N368" t="s">
        <v>10621</v>
      </c>
    </row>
    <row r="369" spans="1:14">
      <c r="A369">
        <v>368</v>
      </c>
      <c r="B369">
        <v>40</v>
      </c>
      <c r="C369" s="3" t="s">
        <v>10783</v>
      </c>
      <c r="D369" s="3" t="s">
        <v>10784</v>
      </c>
      <c r="E369" s="3" t="s">
        <v>10828</v>
      </c>
      <c r="F369" s="3" t="s">
        <v>10266</v>
      </c>
      <c r="G369" s="3" t="s">
        <v>10326</v>
      </c>
      <c r="H369" s="6" t="s">
        <v>10844</v>
      </c>
      <c r="N369" t="s">
        <v>10621</v>
      </c>
    </row>
    <row r="370" spans="1:14">
      <c r="A370">
        <v>369</v>
      </c>
      <c r="B370">
        <v>41</v>
      </c>
      <c r="C370" s="3" t="s">
        <v>10783</v>
      </c>
      <c r="D370" s="3" t="s">
        <v>10784</v>
      </c>
      <c r="E370" s="3" t="s">
        <v>10828</v>
      </c>
      <c r="F370" s="3" t="s">
        <v>10266</v>
      </c>
      <c r="G370" s="3" t="s">
        <v>10328</v>
      </c>
      <c r="H370" s="6" t="s">
        <v>10329</v>
      </c>
      <c r="N370" t="s">
        <v>10621</v>
      </c>
    </row>
    <row r="371" spans="1:14">
      <c r="A371">
        <v>370</v>
      </c>
      <c r="B371">
        <v>42</v>
      </c>
      <c r="C371" s="3" t="s">
        <v>10783</v>
      </c>
      <c r="D371" s="3" t="s">
        <v>10784</v>
      </c>
      <c r="E371" s="3" t="s">
        <v>10828</v>
      </c>
      <c r="F371" s="3" t="s">
        <v>10266</v>
      </c>
      <c r="G371" s="3" t="s">
        <v>10330</v>
      </c>
      <c r="H371" s="6" t="s">
        <v>10845</v>
      </c>
      <c r="N371" t="s">
        <v>10621</v>
      </c>
    </row>
    <row r="372" spans="1:14">
      <c r="A372">
        <v>371</v>
      </c>
      <c r="B372">
        <v>43</v>
      </c>
      <c r="C372" s="3" t="s">
        <v>10783</v>
      </c>
      <c r="D372" s="3" t="s">
        <v>10784</v>
      </c>
      <c r="E372" s="3" t="s">
        <v>10828</v>
      </c>
      <c r="F372" s="3" t="s">
        <v>10266</v>
      </c>
      <c r="G372" s="3" t="s">
        <v>10332</v>
      </c>
      <c r="H372" s="6" t="s">
        <v>10333</v>
      </c>
      <c r="N372" t="s">
        <v>10621</v>
      </c>
    </row>
    <row r="373" spans="1:14">
      <c r="A373">
        <v>372</v>
      </c>
      <c r="B373">
        <v>44</v>
      </c>
      <c r="C373" s="3" t="s">
        <v>10783</v>
      </c>
      <c r="D373" s="3" t="s">
        <v>10784</v>
      </c>
      <c r="E373" s="3" t="s">
        <v>10828</v>
      </c>
      <c r="F373" s="3" t="s">
        <v>10266</v>
      </c>
      <c r="G373" s="3" t="s">
        <v>10334</v>
      </c>
      <c r="H373" s="6" t="s">
        <v>10335</v>
      </c>
      <c r="N373" t="s">
        <v>10621</v>
      </c>
    </row>
    <row r="374" spans="1:14">
      <c r="A374">
        <v>373</v>
      </c>
      <c r="B374">
        <v>45</v>
      </c>
      <c r="C374" s="3" t="s">
        <v>10783</v>
      </c>
      <c r="D374" s="3" t="s">
        <v>10784</v>
      </c>
      <c r="E374" s="3" t="s">
        <v>10828</v>
      </c>
      <c r="F374" s="3" t="s">
        <v>10273</v>
      </c>
      <c r="G374" s="3" t="s">
        <v>10846</v>
      </c>
      <c r="H374" s="6" t="s">
        <v>10847</v>
      </c>
      <c r="K374" s="12" t="str">
        <f>HYPERLINK("#'KOODISTOT'!B"&amp;MATCH("CallForOfferBusinessSenderRoleType",KOODISTOT!B:B,0),"CallForOfferBusinessSenderRoleType")</f>
        <v>CallForOfferBusinessSenderRoleType</v>
      </c>
      <c r="L374" s="7">
        <v>1</v>
      </c>
      <c r="N374" t="s">
        <v>10621</v>
      </c>
    </row>
    <row r="375" spans="1:14">
      <c r="A375">
        <v>374</v>
      </c>
      <c r="B375">
        <v>46</v>
      </c>
      <c r="C375" s="3" t="s">
        <v>10783</v>
      </c>
      <c r="D375" s="3" t="s">
        <v>10784</v>
      </c>
      <c r="E375" s="3" t="s">
        <v>10814</v>
      </c>
      <c r="F375" s="3" t="s">
        <v>10266</v>
      </c>
      <c r="G375" s="3" t="s">
        <v>10848</v>
      </c>
      <c r="H375" s="6" t="s">
        <v>10849</v>
      </c>
      <c r="N375" t="s">
        <v>10621</v>
      </c>
    </row>
    <row r="376" spans="1:14">
      <c r="A376">
        <v>375</v>
      </c>
      <c r="B376">
        <v>47</v>
      </c>
      <c r="C376" s="3" t="s">
        <v>10783</v>
      </c>
      <c r="D376" s="3" t="s">
        <v>10784</v>
      </c>
      <c r="E376" s="3" t="s">
        <v>10848</v>
      </c>
      <c r="F376" s="3" t="s">
        <v>10273</v>
      </c>
      <c r="G376" s="3" t="s">
        <v>10850</v>
      </c>
      <c r="H376" s="6" t="s">
        <v>10851</v>
      </c>
      <c r="K376" s="12" t="str">
        <f>HYPERLINK("#'YHDISTEKOODISTOT'!B"&amp;MATCH("YesNoNotKnownType",YHDISTEKOODISTOT!B:B,0),"YesNoNotKnownType")</f>
        <v>YesNoNotKnownType</v>
      </c>
      <c r="L376" s="7">
        <v>1</v>
      </c>
      <c r="M376" s="14" t="s">
        <v>10269</v>
      </c>
      <c r="N376" t="s">
        <v>10621</v>
      </c>
    </row>
    <row r="377" spans="1:14">
      <c r="A377">
        <v>376</v>
      </c>
      <c r="B377">
        <v>48</v>
      </c>
      <c r="C377" s="3" t="s">
        <v>10783</v>
      </c>
      <c r="D377" s="3" t="s">
        <v>10784</v>
      </c>
      <c r="E377" s="3" t="s">
        <v>10848</v>
      </c>
      <c r="F377" s="3" t="s">
        <v>10273</v>
      </c>
      <c r="G377" s="3" t="s">
        <v>10852</v>
      </c>
      <c r="H377" s="6" t="s">
        <v>10853</v>
      </c>
      <c r="K377" s="12" t="str">
        <f>HYPERLINK("#'KOODISTOT'!B"&amp;MATCH(CONCATENATE(G377,"Type"),KOODISTOT!B:B,0),CONCATENATE(G377,"Type"))</f>
        <v>sellerGroupType</v>
      </c>
      <c r="L377" s="7">
        <v>0</v>
      </c>
      <c r="N377" t="s">
        <v>10621</v>
      </c>
    </row>
    <row r="378" spans="1:14">
      <c r="A378">
        <v>377</v>
      </c>
      <c r="B378">
        <v>49</v>
      </c>
      <c r="C378" s="3" t="s">
        <v>10783</v>
      </c>
      <c r="D378" s="3" t="s">
        <v>10784</v>
      </c>
      <c r="E378" s="3" t="s">
        <v>10848</v>
      </c>
      <c r="F378" s="3" t="s">
        <v>10266</v>
      </c>
      <c r="G378" s="3" t="s">
        <v>10854</v>
      </c>
      <c r="H378" s="6" t="s">
        <v>10855</v>
      </c>
      <c r="N378" t="s">
        <v>10621</v>
      </c>
    </row>
    <row r="379" spans="1:14">
      <c r="A379">
        <v>378</v>
      </c>
      <c r="B379">
        <v>50</v>
      </c>
      <c r="C379" s="3" t="s">
        <v>10783</v>
      </c>
      <c r="D379" s="3" t="s">
        <v>10784</v>
      </c>
      <c r="E379" s="3" t="s">
        <v>10854</v>
      </c>
      <c r="F379" s="3" t="s">
        <v>10273</v>
      </c>
      <c r="G379" s="3" t="s">
        <v>8927</v>
      </c>
      <c r="H379" s="6" t="s">
        <v>10830</v>
      </c>
      <c r="N379" t="s">
        <v>10621</v>
      </c>
    </row>
    <row r="380" spans="1:14">
      <c r="A380">
        <v>379</v>
      </c>
      <c r="B380">
        <v>51</v>
      </c>
      <c r="C380" s="3" t="s">
        <v>10783</v>
      </c>
      <c r="D380" s="3" t="s">
        <v>10784</v>
      </c>
      <c r="E380" s="3" t="s">
        <v>10854</v>
      </c>
      <c r="F380" s="3" t="s">
        <v>10273</v>
      </c>
      <c r="G380" s="3" t="s">
        <v>10302</v>
      </c>
      <c r="H380" s="6" t="s">
        <v>10831</v>
      </c>
      <c r="K380" s="12" t="str">
        <f>HYPERLINK("#'KOODISTOT'!B"&amp;MATCH("ISO639char2LanguageType",KOODISTOT!B:B,0),"ISO639char2LanguageType")</f>
        <v>ISO639char2LanguageType</v>
      </c>
      <c r="L380" s="7" t="s">
        <v>8350</v>
      </c>
      <c r="N380" t="s">
        <v>10621</v>
      </c>
    </row>
    <row r="381" spans="1:14">
      <c r="A381">
        <v>380</v>
      </c>
      <c r="B381">
        <v>52</v>
      </c>
      <c r="C381" s="3" t="s">
        <v>10783</v>
      </c>
      <c r="D381" s="3" t="s">
        <v>10784</v>
      </c>
      <c r="E381" s="3" t="s">
        <v>10854</v>
      </c>
      <c r="F381" s="3" t="s">
        <v>10266</v>
      </c>
      <c r="G381" s="3" t="s">
        <v>10304</v>
      </c>
      <c r="H381" s="6" t="s">
        <v>10832</v>
      </c>
      <c r="N381" t="s">
        <v>10621</v>
      </c>
    </row>
    <row r="382" spans="1:14">
      <c r="A382">
        <v>381</v>
      </c>
      <c r="B382">
        <v>53</v>
      </c>
      <c r="C382" s="3" t="s">
        <v>10783</v>
      </c>
      <c r="D382" s="3" t="s">
        <v>10784</v>
      </c>
      <c r="E382" s="3" t="s">
        <v>10854</v>
      </c>
      <c r="F382" s="3" t="s">
        <v>10266</v>
      </c>
      <c r="G382" s="3" t="s">
        <v>10306</v>
      </c>
      <c r="H382" s="6" t="s">
        <v>10833</v>
      </c>
      <c r="N382" t="s">
        <v>10621</v>
      </c>
    </row>
    <row r="383" spans="1:14">
      <c r="A383">
        <v>382</v>
      </c>
      <c r="B383">
        <v>54</v>
      </c>
      <c r="C383" s="3" t="s">
        <v>10783</v>
      </c>
      <c r="D383" s="3" t="s">
        <v>10784</v>
      </c>
      <c r="E383" s="3" t="s">
        <v>10854</v>
      </c>
      <c r="F383" s="3" t="s">
        <v>10266</v>
      </c>
      <c r="G383" s="3" t="s">
        <v>10308</v>
      </c>
      <c r="H383" s="6" t="s">
        <v>10834</v>
      </c>
      <c r="N383" t="s">
        <v>10621</v>
      </c>
    </row>
    <row r="384" spans="1:14">
      <c r="A384">
        <v>383</v>
      </c>
      <c r="B384">
        <v>55</v>
      </c>
      <c r="C384" s="3" t="s">
        <v>10783</v>
      </c>
      <c r="D384" s="3" t="s">
        <v>10784</v>
      </c>
      <c r="E384" s="3" t="s">
        <v>10854</v>
      </c>
      <c r="F384" s="3" t="s">
        <v>10266</v>
      </c>
      <c r="G384" s="3" t="s">
        <v>10310</v>
      </c>
      <c r="H384" s="6" t="s">
        <v>10835</v>
      </c>
      <c r="N384" t="s">
        <v>10621</v>
      </c>
    </row>
    <row r="385" spans="1:14">
      <c r="A385">
        <v>384</v>
      </c>
      <c r="B385">
        <v>56</v>
      </c>
      <c r="C385" s="3" t="s">
        <v>10783</v>
      </c>
      <c r="D385" s="3" t="s">
        <v>10784</v>
      </c>
      <c r="E385" s="3" t="s">
        <v>10854</v>
      </c>
      <c r="F385" s="3" t="s">
        <v>10266</v>
      </c>
      <c r="G385" s="3" t="s">
        <v>10312</v>
      </c>
      <c r="H385" s="6" t="s">
        <v>10836</v>
      </c>
      <c r="N385" t="s">
        <v>10621</v>
      </c>
    </row>
    <row r="386" spans="1:14">
      <c r="A386">
        <v>385</v>
      </c>
      <c r="B386">
        <v>57</v>
      </c>
      <c r="C386" s="3" t="s">
        <v>10783</v>
      </c>
      <c r="D386" s="3" t="s">
        <v>10784</v>
      </c>
      <c r="E386" s="3" t="s">
        <v>10854</v>
      </c>
      <c r="F386" s="3" t="s">
        <v>10266</v>
      </c>
      <c r="G386" s="3" t="s">
        <v>10314</v>
      </c>
      <c r="H386" s="6" t="s">
        <v>10837</v>
      </c>
      <c r="N386" t="s">
        <v>10621</v>
      </c>
    </row>
    <row r="387" spans="1:14">
      <c r="A387">
        <v>386</v>
      </c>
      <c r="B387">
        <v>58</v>
      </c>
      <c r="C387" s="3" t="s">
        <v>10783</v>
      </c>
      <c r="D387" s="3" t="s">
        <v>10784</v>
      </c>
      <c r="E387" s="3" t="s">
        <v>10854</v>
      </c>
      <c r="F387" s="3" t="s">
        <v>10266</v>
      </c>
      <c r="G387" s="3" t="s">
        <v>10316</v>
      </c>
      <c r="H387" s="6" t="s">
        <v>10317</v>
      </c>
      <c r="N387" t="s">
        <v>10621</v>
      </c>
    </row>
    <row r="388" spans="1:14">
      <c r="A388">
        <v>387</v>
      </c>
      <c r="B388">
        <v>59</v>
      </c>
      <c r="C388" s="3" t="s">
        <v>10783</v>
      </c>
      <c r="D388" s="3" t="s">
        <v>10784</v>
      </c>
      <c r="E388" s="3" t="s">
        <v>10854</v>
      </c>
      <c r="F388" s="3" t="s">
        <v>10266</v>
      </c>
      <c r="G388" s="3" t="s">
        <v>10318</v>
      </c>
      <c r="H388" s="6" t="s">
        <v>10838</v>
      </c>
      <c r="N388" t="s">
        <v>10621</v>
      </c>
    </row>
    <row r="389" spans="1:14">
      <c r="A389">
        <v>388</v>
      </c>
      <c r="B389">
        <v>60</v>
      </c>
      <c r="C389" s="3" t="s">
        <v>10783</v>
      </c>
      <c r="D389" s="3" t="s">
        <v>10784</v>
      </c>
      <c r="E389" s="3" t="s">
        <v>10854</v>
      </c>
      <c r="F389" s="3" t="s">
        <v>10266</v>
      </c>
      <c r="G389" s="3" t="s">
        <v>10320</v>
      </c>
      <c r="H389" s="6" t="s">
        <v>10321</v>
      </c>
      <c r="N389" t="s">
        <v>10621</v>
      </c>
    </row>
    <row r="390" spans="1:14">
      <c r="A390">
        <v>389</v>
      </c>
      <c r="B390">
        <v>61</v>
      </c>
      <c r="C390" s="3" t="s">
        <v>10783</v>
      </c>
      <c r="D390" s="3" t="s">
        <v>10784</v>
      </c>
      <c r="E390" s="3" t="s">
        <v>10854</v>
      </c>
      <c r="F390" s="3" t="s">
        <v>10266</v>
      </c>
      <c r="G390" s="3" t="s">
        <v>10322</v>
      </c>
      <c r="H390" s="6" t="s">
        <v>10323</v>
      </c>
      <c r="N390" t="s">
        <v>10621</v>
      </c>
    </row>
    <row r="391" spans="1:14">
      <c r="A391">
        <v>390</v>
      </c>
      <c r="B391">
        <v>62</v>
      </c>
      <c r="C391" s="3" t="s">
        <v>10783</v>
      </c>
      <c r="D391" s="3" t="s">
        <v>10784</v>
      </c>
      <c r="E391" s="3" t="s">
        <v>10854</v>
      </c>
      <c r="F391" s="3" t="s">
        <v>10266</v>
      </c>
      <c r="G391" s="3" t="s">
        <v>10839</v>
      </c>
      <c r="H391" s="6" t="s">
        <v>10840</v>
      </c>
      <c r="N391" t="s">
        <v>10621</v>
      </c>
    </row>
    <row r="392" spans="1:14">
      <c r="A392">
        <v>391</v>
      </c>
      <c r="B392">
        <v>63</v>
      </c>
      <c r="C392" s="3" t="s">
        <v>10783</v>
      </c>
      <c r="D392" s="3" t="s">
        <v>10784</v>
      </c>
      <c r="E392" s="3" t="s">
        <v>10854</v>
      </c>
      <c r="F392" s="3" t="s">
        <v>10266</v>
      </c>
      <c r="G392" s="3" t="s">
        <v>10841</v>
      </c>
      <c r="H392" s="6" t="s">
        <v>10842</v>
      </c>
      <c r="N392" t="s">
        <v>10621</v>
      </c>
    </row>
    <row r="393" spans="1:14">
      <c r="A393">
        <v>392</v>
      </c>
      <c r="B393">
        <v>64</v>
      </c>
      <c r="C393" s="3" t="s">
        <v>10783</v>
      </c>
      <c r="D393" s="3" t="s">
        <v>10784</v>
      </c>
      <c r="E393" s="3" t="s">
        <v>10854</v>
      </c>
      <c r="F393" s="3" t="s">
        <v>10266</v>
      </c>
      <c r="G393" s="3" t="s">
        <v>10324</v>
      </c>
      <c r="H393" s="6" t="s">
        <v>10843</v>
      </c>
      <c r="K393" s="12" t="str">
        <f>HYPERLINK("#'KOODISTOT'!B"&amp;MATCH("ISO3166char2CountryType",KOODISTOT!B:B,0),"ISO3166char2CountryType")</f>
        <v>ISO3166char2CountryType</v>
      </c>
      <c r="L393" s="7" t="s">
        <v>9308</v>
      </c>
      <c r="N393" t="s">
        <v>10621</v>
      </c>
    </row>
    <row r="394" spans="1:14">
      <c r="A394">
        <v>393</v>
      </c>
      <c r="B394">
        <v>65</v>
      </c>
      <c r="C394" s="3" t="s">
        <v>10783</v>
      </c>
      <c r="D394" s="3" t="s">
        <v>10784</v>
      </c>
      <c r="E394" s="3" t="s">
        <v>10854</v>
      </c>
      <c r="F394" s="3" t="s">
        <v>10266</v>
      </c>
      <c r="G394" s="3" t="s">
        <v>10326</v>
      </c>
      <c r="H394" s="6" t="s">
        <v>10844</v>
      </c>
      <c r="N394" t="s">
        <v>10621</v>
      </c>
    </row>
    <row r="395" spans="1:14">
      <c r="A395">
        <v>394</v>
      </c>
      <c r="B395">
        <v>66</v>
      </c>
      <c r="C395" s="3" t="s">
        <v>10783</v>
      </c>
      <c r="D395" s="3" t="s">
        <v>10784</v>
      </c>
      <c r="E395" s="3" t="s">
        <v>10854</v>
      </c>
      <c r="F395" s="3" t="s">
        <v>10266</v>
      </c>
      <c r="G395" s="3" t="s">
        <v>10328</v>
      </c>
      <c r="H395" s="6" t="s">
        <v>10329</v>
      </c>
      <c r="N395" t="s">
        <v>10621</v>
      </c>
    </row>
    <row r="396" spans="1:14">
      <c r="A396">
        <v>395</v>
      </c>
      <c r="B396">
        <v>67</v>
      </c>
      <c r="C396" s="3" t="s">
        <v>10783</v>
      </c>
      <c r="D396" s="3" t="s">
        <v>10784</v>
      </c>
      <c r="E396" s="3" t="s">
        <v>10854</v>
      </c>
      <c r="F396" s="3" t="s">
        <v>10266</v>
      </c>
      <c r="G396" s="3" t="s">
        <v>10330</v>
      </c>
      <c r="H396" s="6" t="s">
        <v>10845</v>
      </c>
      <c r="N396" t="s">
        <v>10621</v>
      </c>
    </row>
    <row r="397" spans="1:14">
      <c r="A397">
        <v>396</v>
      </c>
      <c r="B397">
        <v>68</v>
      </c>
      <c r="C397" s="3" t="s">
        <v>10783</v>
      </c>
      <c r="D397" s="3" t="s">
        <v>10784</v>
      </c>
      <c r="E397" s="3" t="s">
        <v>10854</v>
      </c>
      <c r="F397" s="3" t="s">
        <v>10266</v>
      </c>
      <c r="G397" s="3" t="s">
        <v>10332</v>
      </c>
      <c r="H397" s="6" t="s">
        <v>10333</v>
      </c>
      <c r="N397" t="s">
        <v>10621</v>
      </c>
    </row>
    <row r="398" spans="1:14">
      <c r="A398">
        <v>397</v>
      </c>
      <c r="B398">
        <v>69</v>
      </c>
      <c r="C398" s="3" t="s">
        <v>10783</v>
      </c>
      <c r="D398" s="3" t="s">
        <v>10784</v>
      </c>
      <c r="E398" s="3" t="s">
        <v>10854</v>
      </c>
      <c r="F398" s="3" t="s">
        <v>10266</v>
      </c>
      <c r="G398" s="3" t="s">
        <v>10334</v>
      </c>
      <c r="H398" s="6" t="s">
        <v>10335</v>
      </c>
      <c r="N398" t="s">
        <v>10621</v>
      </c>
    </row>
    <row r="399" spans="1:14">
      <c r="A399">
        <v>398</v>
      </c>
      <c r="B399">
        <v>70</v>
      </c>
      <c r="C399" s="3" t="s">
        <v>10783</v>
      </c>
      <c r="D399" s="3" t="s">
        <v>10784</v>
      </c>
      <c r="E399" s="3" t="s">
        <v>10814</v>
      </c>
      <c r="F399" s="3" t="s">
        <v>10266</v>
      </c>
      <c r="G399" s="3" t="s">
        <v>10856</v>
      </c>
      <c r="H399" s="6" t="s">
        <v>10857</v>
      </c>
      <c r="N399" t="s">
        <v>10621</v>
      </c>
    </row>
    <row r="400" spans="1:14">
      <c r="A400">
        <v>399</v>
      </c>
      <c r="B400">
        <v>71</v>
      </c>
      <c r="C400" s="3" t="s">
        <v>10783</v>
      </c>
      <c r="D400" s="3" t="s">
        <v>10784</v>
      </c>
      <c r="E400" s="3" t="s">
        <v>10856</v>
      </c>
      <c r="F400" s="3" t="s">
        <v>10273</v>
      </c>
      <c r="G400" s="3" t="s">
        <v>8927</v>
      </c>
      <c r="H400" s="6" t="s">
        <v>10830</v>
      </c>
      <c r="N400" t="s">
        <v>10621</v>
      </c>
    </row>
    <row r="401" spans="1:14">
      <c r="A401">
        <v>400</v>
      </c>
      <c r="B401">
        <v>72</v>
      </c>
      <c r="C401" s="3" t="s">
        <v>10783</v>
      </c>
      <c r="D401" s="3" t="s">
        <v>10784</v>
      </c>
      <c r="E401" s="3" t="s">
        <v>10856</v>
      </c>
      <c r="F401" s="3" t="s">
        <v>10273</v>
      </c>
      <c r="G401" s="3" t="s">
        <v>10302</v>
      </c>
      <c r="H401" s="6" t="s">
        <v>10831</v>
      </c>
      <c r="K401" s="12" t="str">
        <f>HYPERLINK("#'KOODISTOT'!B"&amp;MATCH("ISO639char2LanguageType",KOODISTOT!B:B,0),"ISO639char2LanguageType")</f>
        <v>ISO639char2LanguageType</v>
      </c>
      <c r="L401" s="7" t="s">
        <v>8350</v>
      </c>
      <c r="N401" t="s">
        <v>10621</v>
      </c>
    </row>
    <row r="402" spans="1:14">
      <c r="A402">
        <v>401</v>
      </c>
      <c r="B402">
        <v>73</v>
      </c>
      <c r="C402" s="3" t="s">
        <v>10783</v>
      </c>
      <c r="D402" s="3" t="s">
        <v>10784</v>
      </c>
      <c r="E402" s="3" t="s">
        <v>10856</v>
      </c>
      <c r="F402" s="3" t="s">
        <v>10266</v>
      </c>
      <c r="G402" s="3" t="s">
        <v>10304</v>
      </c>
      <c r="H402" s="6" t="s">
        <v>10832</v>
      </c>
      <c r="N402" t="s">
        <v>10621</v>
      </c>
    </row>
    <row r="403" spans="1:14">
      <c r="A403">
        <v>402</v>
      </c>
      <c r="B403">
        <v>74</v>
      </c>
      <c r="C403" s="3" t="s">
        <v>10783</v>
      </c>
      <c r="D403" s="3" t="s">
        <v>10784</v>
      </c>
      <c r="E403" s="3" t="s">
        <v>10856</v>
      </c>
      <c r="F403" s="3" t="s">
        <v>10266</v>
      </c>
      <c r="G403" s="3" t="s">
        <v>10306</v>
      </c>
      <c r="H403" s="6" t="s">
        <v>10833</v>
      </c>
      <c r="N403" t="s">
        <v>10621</v>
      </c>
    </row>
    <row r="404" spans="1:14">
      <c r="A404">
        <v>403</v>
      </c>
      <c r="B404">
        <v>75</v>
      </c>
      <c r="C404" s="3" t="s">
        <v>10783</v>
      </c>
      <c r="D404" s="3" t="s">
        <v>10784</v>
      </c>
      <c r="E404" s="3" t="s">
        <v>10856</v>
      </c>
      <c r="F404" s="3" t="s">
        <v>10266</v>
      </c>
      <c r="G404" s="3" t="s">
        <v>10308</v>
      </c>
      <c r="H404" s="6" t="s">
        <v>10834</v>
      </c>
      <c r="N404" t="s">
        <v>10621</v>
      </c>
    </row>
    <row r="405" spans="1:14">
      <c r="A405">
        <v>404</v>
      </c>
      <c r="B405">
        <v>76</v>
      </c>
      <c r="C405" s="3" t="s">
        <v>10783</v>
      </c>
      <c r="D405" s="3" t="s">
        <v>10784</v>
      </c>
      <c r="E405" s="3" t="s">
        <v>10856</v>
      </c>
      <c r="F405" s="3" t="s">
        <v>10266</v>
      </c>
      <c r="G405" s="3" t="s">
        <v>10310</v>
      </c>
      <c r="H405" s="6" t="s">
        <v>10835</v>
      </c>
      <c r="N405" t="s">
        <v>10621</v>
      </c>
    </row>
    <row r="406" spans="1:14">
      <c r="A406">
        <v>405</v>
      </c>
      <c r="B406">
        <v>77</v>
      </c>
      <c r="C406" s="3" t="s">
        <v>10783</v>
      </c>
      <c r="D406" s="3" t="s">
        <v>10784</v>
      </c>
      <c r="E406" s="3" t="s">
        <v>10856</v>
      </c>
      <c r="F406" s="3" t="s">
        <v>10266</v>
      </c>
      <c r="G406" s="3" t="s">
        <v>10312</v>
      </c>
      <c r="H406" s="6" t="s">
        <v>10836</v>
      </c>
      <c r="N406" t="s">
        <v>10621</v>
      </c>
    </row>
    <row r="407" spans="1:14">
      <c r="A407">
        <v>406</v>
      </c>
      <c r="B407">
        <v>78</v>
      </c>
      <c r="C407" s="3" t="s">
        <v>10783</v>
      </c>
      <c r="D407" s="3" t="s">
        <v>10784</v>
      </c>
      <c r="E407" s="3" t="s">
        <v>10856</v>
      </c>
      <c r="F407" s="3" t="s">
        <v>10266</v>
      </c>
      <c r="G407" s="3" t="s">
        <v>10314</v>
      </c>
      <c r="H407" s="6" t="s">
        <v>10837</v>
      </c>
      <c r="N407" t="s">
        <v>10621</v>
      </c>
    </row>
    <row r="408" spans="1:14">
      <c r="A408">
        <v>407</v>
      </c>
      <c r="B408">
        <v>79</v>
      </c>
      <c r="C408" s="3" t="s">
        <v>10783</v>
      </c>
      <c r="D408" s="3" t="s">
        <v>10784</v>
      </c>
      <c r="E408" s="3" t="s">
        <v>10856</v>
      </c>
      <c r="F408" s="3" t="s">
        <v>10266</v>
      </c>
      <c r="G408" s="3" t="s">
        <v>10316</v>
      </c>
      <c r="H408" s="6" t="s">
        <v>10317</v>
      </c>
      <c r="N408" t="s">
        <v>10621</v>
      </c>
    </row>
    <row r="409" spans="1:14">
      <c r="A409">
        <v>408</v>
      </c>
      <c r="B409">
        <v>80</v>
      </c>
      <c r="C409" s="3" t="s">
        <v>10783</v>
      </c>
      <c r="D409" s="3" t="s">
        <v>10784</v>
      </c>
      <c r="E409" s="3" t="s">
        <v>10856</v>
      </c>
      <c r="F409" s="3" t="s">
        <v>10266</v>
      </c>
      <c r="G409" s="3" t="s">
        <v>10318</v>
      </c>
      <c r="H409" s="6" t="s">
        <v>10838</v>
      </c>
      <c r="N409" t="s">
        <v>10621</v>
      </c>
    </row>
    <row r="410" spans="1:14">
      <c r="A410">
        <v>409</v>
      </c>
      <c r="B410">
        <v>81</v>
      </c>
      <c r="C410" s="3" t="s">
        <v>10783</v>
      </c>
      <c r="D410" s="3" t="s">
        <v>10784</v>
      </c>
      <c r="E410" s="3" t="s">
        <v>10856</v>
      </c>
      <c r="F410" s="3" t="s">
        <v>10266</v>
      </c>
      <c r="G410" s="3" t="s">
        <v>10320</v>
      </c>
      <c r="H410" s="6" t="s">
        <v>10321</v>
      </c>
      <c r="N410" t="s">
        <v>10621</v>
      </c>
    </row>
    <row r="411" spans="1:14">
      <c r="A411">
        <v>410</v>
      </c>
      <c r="B411">
        <v>82</v>
      </c>
      <c r="C411" s="3" t="s">
        <v>10783</v>
      </c>
      <c r="D411" s="3" t="s">
        <v>10784</v>
      </c>
      <c r="E411" s="3" t="s">
        <v>10856</v>
      </c>
      <c r="F411" s="3" t="s">
        <v>10266</v>
      </c>
      <c r="G411" s="3" t="s">
        <v>10322</v>
      </c>
      <c r="H411" s="6" t="s">
        <v>10323</v>
      </c>
      <c r="N411" t="s">
        <v>10621</v>
      </c>
    </row>
    <row r="412" spans="1:14">
      <c r="A412">
        <v>411</v>
      </c>
      <c r="B412">
        <v>83</v>
      </c>
      <c r="C412" s="3" t="s">
        <v>10783</v>
      </c>
      <c r="D412" s="3" t="s">
        <v>10784</v>
      </c>
      <c r="E412" s="3" t="s">
        <v>10856</v>
      </c>
      <c r="F412" s="3" t="s">
        <v>10266</v>
      </c>
      <c r="G412" s="3" t="s">
        <v>10839</v>
      </c>
      <c r="H412" s="6" t="s">
        <v>10840</v>
      </c>
      <c r="N412" t="s">
        <v>10621</v>
      </c>
    </row>
    <row r="413" spans="1:14">
      <c r="A413">
        <v>412</v>
      </c>
      <c r="B413">
        <v>84</v>
      </c>
      <c r="C413" s="3" t="s">
        <v>10783</v>
      </c>
      <c r="D413" s="3" t="s">
        <v>10784</v>
      </c>
      <c r="E413" s="3" t="s">
        <v>10856</v>
      </c>
      <c r="F413" s="3" t="s">
        <v>10266</v>
      </c>
      <c r="G413" s="3" t="s">
        <v>10841</v>
      </c>
      <c r="H413" s="6" t="s">
        <v>10842</v>
      </c>
      <c r="N413" t="s">
        <v>10621</v>
      </c>
    </row>
    <row r="414" spans="1:14">
      <c r="A414">
        <v>413</v>
      </c>
      <c r="B414">
        <v>85</v>
      </c>
      <c r="C414" s="3" t="s">
        <v>10783</v>
      </c>
      <c r="D414" s="3" t="s">
        <v>10784</v>
      </c>
      <c r="E414" s="3" t="s">
        <v>10856</v>
      </c>
      <c r="F414" s="3" t="s">
        <v>10266</v>
      </c>
      <c r="G414" s="3" t="s">
        <v>10324</v>
      </c>
      <c r="H414" s="6" t="s">
        <v>10843</v>
      </c>
      <c r="K414" s="12" t="str">
        <f>HYPERLINK("#'KOODISTOT'!B"&amp;MATCH("ISO3166char2CountryType",KOODISTOT!B:B,0),"ISO3166char2CountryType")</f>
        <v>ISO3166char2CountryType</v>
      </c>
      <c r="L414" s="7" t="s">
        <v>9308</v>
      </c>
      <c r="N414" t="s">
        <v>10621</v>
      </c>
    </row>
    <row r="415" spans="1:14">
      <c r="A415">
        <v>414</v>
      </c>
      <c r="B415">
        <v>86</v>
      </c>
      <c r="C415" s="3" t="s">
        <v>10783</v>
      </c>
      <c r="D415" s="3" t="s">
        <v>10784</v>
      </c>
      <c r="E415" s="3" t="s">
        <v>10856</v>
      </c>
      <c r="F415" s="3" t="s">
        <v>10266</v>
      </c>
      <c r="G415" s="3" t="s">
        <v>10326</v>
      </c>
      <c r="H415" s="6" t="s">
        <v>10844</v>
      </c>
      <c r="N415" t="s">
        <v>10621</v>
      </c>
    </row>
    <row r="416" spans="1:14">
      <c r="A416">
        <v>415</v>
      </c>
      <c r="B416">
        <v>87</v>
      </c>
      <c r="C416" s="3" t="s">
        <v>10783</v>
      </c>
      <c r="D416" s="3" t="s">
        <v>10784</v>
      </c>
      <c r="E416" s="3" t="s">
        <v>10856</v>
      </c>
      <c r="F416" s="3" t="s">
        <v>10266</v>
      </c>
      <c r="G416" s="3" t="s">
        <v>10328</v>
      </c>
      <c r="H416" s="6" t="s">
        <v>10329</v>
      </c>
      <c r="N416" t="s">
        <v>10621</v>
      </c>
    </row>
    <row r="417" spans="1:14">
      <c r="A417">
        <v>416</v>
      </c>
      <c r="B417">
        <v>88</v>
      </c>
      <c r="C417" s="3" t="s">
        <v>10783</v>
      </c>
      <c r="D417" s="3" t="s">
        <v>10784</v>
      </c>
      <c r="E417" s="3" t="s">
        <v>10856</v>
      </c>
      <c r="F417" s="3" t="s">
        <v>10266</v>
      </c>
      <c r="G417" s="3" t="s">
        <v>10330</v>
      </c>
      <c r="H417" s="6" t="s">
        <v>10845</v>
      </c>
      <c r="N417" t="s">
        <v>10621</v>
      </c>
    </row>
    <row r="418" spans="1:14">
      <c r="A418">
        <v>417</v>
      </c>
      <c r="B418">
        <v>89</v>
      </c>
      <c r="C418" s="3" t="s">
        <v>10783</v>
      </c>
      <c r="D418" s="3" t="s">
        <v>10784</v>
      </c>
      <c r="E418" s="3" t="s">
        <v>10856</v>
      </c>
      <c r="F418" s="3" t="s">
        <v>10266</v>
      </c>
      <c r="G418" s="3" t="s">
        <v>10332</v>
      </c>
      <c r="H418" s="6" t="s">
        <v>10333</v>
      </c>
      <c r="N418" t="s">
        <v>10621</v>
      </c>
    </row>
    <row r="419" spans="1:14">
      <c r="A419">
        <v>418</v>
      </c>
      <c r="B419">
        <v>90</v>
      </c>
      <c r="C419" s="3" t="s">
        <v>10783</v>
      </c>
      <c r="D419" s="3" t="s">
        <v>10784</v>
      </c>
      <c r="E419" s="3" t="s">
        <v>10856</v>
      </c>
      <c r="F419" s="3" t="s">
        <v>10266</v>
      </c>
      <c r="G419" s="3" t="s">
        <v>10334</v>
      </c>
      <c r="H419" s="6" t="s">
        <v>10335</v>
      </c>
      <c r="N419" t="s">
        <v>10621</v>
      </c>
    </row>
    <row r="420" spans="1:14">
      <c r="A420">
        <v>419</v>
      </c>
      <c r="B420">
        <v>91</v>
      </c>
      <c r="C420" s="3" t="s">
        <v>10783</v>
      </c>
      <c r="D420" s="3" t="s">
        <v>10784</v>
      </c>
      <c r="E420" s="3" t="s">
        <v>10814</v>
      </c>
      <c r="F420" s="3" t="s">
        <v>10266</v>
      </c>
      <c r="G420" s="3" t="s">
        <v>10858</v>
      </c>
      <c r="H420" s="6" t="s">
        <v>10859</v>
      </c>
      <c r="N420" t="s">
        <v>10621</v>
      </c>
    </row>
    <row r="421" spans="1:14">
      <c r="A421">
        <v>420</v>
      </c>
      <c r="B421">
        <v>92</v>
      </c>
      <c r="C421" s="3" t="s">
        <v>10783</v>
      </c>
      <c r="D421" s="3" t="s">
        <v>10784</v>
      </c>
      <c r="E421" s="3" t="s">
        <v>10814</v>
      </c>
      <c r="F421" s="3" t="s">
        <v>10266</v>
      </c>
      <c r="G421" s="3" t="s">
        <v>10860</v>
      </c>
      <c r="H421" s="6" t="s">
        <v>10861</v>
      </c>
      <c r="N421" t="s">
        <v>10621</v>
      </c>
    </row>
    <row r="422" spans="1:14">
      <c r="A422">
        <v>421</v>
      </c>
      <c r="B422">
        <v>93</v>
      </c>
      <c r="C422" s="3" t="s">
        <v>10783</v>
      </c>
      <c r="D422" s="3" t="s">
        <v>10784</v>
      </c>
      <c r="E422" s="3" t="s">
        <v>10814</v>
      </c>
      <c r="F422" s="3" t="s">
        <v>10266</v>
      </c>
      <c r="G422" s="3" t="s">
        <v>10862</v>
      </c>
      <c r="H422" s="6" t="s">
        <v>10863</v>
      </c>
      <c r="N422" t="s">
        <v>10621</v>
      </c>
    </row>
    <row r="423" spans="1:14">
      <c r="A423">
        <v>422</v>
      </c>
      <c r="B423">
        <v>94</v>
      </c>
      <c r="C423" s="3" t="s">
        <v>10783</v>
      </c>
      <c r="D423" s="3" t="s">
        <v>10784</v>
      </c>
      <c r="E423" s="3" t="s">
        <v>10814</v>
      </c>
      <c r="F423" s="3" t="s">
        <v>10266</v>
      </c>
      <c r="G423" s="3" t="s">
        <v>10864</v>
      </c>
      <c r="H423" s="6" t="s">
        <v>10865</v>
      </c>
      <c r="N423" t="s">
        <v>10621</v>
      </c>
    </row>
    <row r="424" spans="1:14">
      <c r="A424">
        <v>423</v>
      </c>
      <c r="B424">
        <v>95</v>
      </c>
      <c r="C424" s="3" t="s">
        <v>10783</v>
      </c>
      <c r="D424" s="3" t="s">
        <v>10784</v>
      </c>
      <c r="E424" s="3" t="s">
        <v>10864</v>
      </c>
      <c r="F424" s="3" t="s">
        <v>10266</v>
      </c>
      <c r="G424" s="3" t="s">
        <v>10866</v>
      </c>
      <c r="H424" s="6" t="s">
        <v>10867</v>
      </c>
      <c r="K424" s="12" t="str">
        <f>HYPERLINK("#'KOODISTOT'!B"&amp;MATCH(CONCATENATE(G424,"Type"),KOODISTOT!B:B,0),CONCATENATE(G424,"Type"))</f>
        <v>PurchaseModeType</v>
      </c>
      <c r="L424" s="7">
        <v>1</v>
      </c>
      <c r="N424" t="s">
        <v>10621</v>
      </c>
    </row>
    <row r="425" spans="1:14" ht="28.8">
      <c r="A425">
        <v>424</v>
      </c>
      <c r="B425">
        <v>96</v>
      </c>
      <c r="C425" s="3" t="s">
        <v>10783</v>
      </c>
      <c r="D425" s="3" t="s">
        <v>10784</v>
      </c>
      <c r="E425" s="3" t="s">
        <v>10864</v>
      </c>
      <c r="F425" s="3" t="s">
        <v>10266</v>
      </c>
      <c r="G425" s="3" t="s">
        <v>10868</v>
      </c>
      <c r="H425" s="6" t="s">
        <v>10869</v>
      </c>
      <c r="K425" s="12" t="str">
        <f>HYPERLINK("#'KOODISTOT'!B"&amp;MATCH("YesNoType",KOODISTOT!B:B,0),CONCATENATE(G425,"Type"))</f>
        <v>IncludePaymentPlanType</v>
      </c>
      <c r="L425" s="7">
        <v>0</v>
      </c>
      <c r="N425" t="s">
        <v>10621</v>
      </c>
    </row>
    <row r="426" spans="1:14">
      <c r="A426">
        <v>425</v>
      </c>
      <c r="B426">
        <v>97</v>
      </c>
      <c r="C426" s="3" t="s">
        <v>10783</v>
      </c>
      <c r="D426" s="3" t="s">
        <v>10784</v>
      </c>
      <c r="E426" s="3" t="s">
        <v>10864</v>
      </c>
      <c r="F426" s="3" t="s">
        <v>10266</v>
      </c>
      <c r="G426" s="3" t="s">
        <v>10870</v>
      </c>
      <c r="H426" s="6" t="s">
        <v>10871</v>
      </c>
      <c r="K426" s="12" t="str">
        <f>HYPERLINK("#'YHDISTEKOODISTOT'!B"&amp;MATCH("YesNoNotKnownType",YHDISTEKOODISTOT!B:B,0),CONCATENATE(G426,"Type"))</f>
        <v>IncludeForestFundPaymentType</v>
      </c>
      <c r="L426" s="7">
        <v>2</v>
      </c>
      <c r="M426" s="14" t="s">
        <v>10269</v>
      </c>
      <c r="N426" t="s">
        <v>10621</v>
      </c>
    </row>
    <row r="427" spans="1:14">
      <c r="A427">
        <v>426</v>
      </c>
      <c r="B427">
        <v>98</v>
      </c>
      <c r="C427" s="3" t="s">
        <v>10783</v>
      </c>
      <c r="D427" s="3" t="s">
        <v>10784</v>
      </c>
      <c r="E427" s="3" t="s">
        <v>10864</v>
      </c>
      <c r="F427" s="3" t="s">
        <v>10266</v>
      </c>
      <c r="G427" s="3" t="s">
        <v>10872</v>
      </c>
      <c r="H427" s="6" t="s">
        <v>10873</v>
      </c>
      <c r="N427" t="s">
        <v>10621</v>
      </c>
    </row>
    <row r="428" spans="1:14">
      <c r="A428">
        <v>427</v>
      </c>
      <c r="B428">
        <v>99</v>
      </c>
      <c r="C428" s="3" t="s">
        <v>10783</v>
      </c>
      <c r="D428" s="3" t="s">
        <v>10784</v>
      </c>
      <c r="E428" s="3" t="s">
        <v>10872</v>
      </c>
      <c r="F428" s="3" t="s">
        <v>10266</v>
      </c>
      <c r="G428" s="3" t="s">
        <v>10874</v>
      </c>
      <c r="H428" s="6" t="s">
        <v>10875</v>
      </c>
      <c r="K428" s="12" t="str">
        <f>HYPERLINK("#'KOODISTOT'!B"&amp;MATCH(CONCATENATE(G428,"Type"),KOODISTOT!B:B,0),CONCATENATE(G428,"Type"))</f>
        <v>UsedPricingMethodType</v>
      </c>
      <c r="L428" s="7">
        <v>2</v>
      </c>
      <c r="N428" t="s">
        <v>10621</v>
      </c>
    </row>
    <row r="429" spans="1:14">
      <c r="A429">
        <v>428</v>
      </c>
      <c r="B429">
        <v>100</v>
      </c>
      <c r="C429" s="3" t="s">
        <v>10783</v>
      </c>
      <c r="D429" s="3" t="s">
        <v>10784</v>
      </c>
      <c r="E429" s="3" t="s">
        <v>10814</v>
      </c>
      <c r="F429" s="3" t="s">
        <v>10266</v>
      </c>
      <c r="G429" s="3" t="s">
        <v>10876</v>
      </c>
      <c r="H429" s="6" t="s">
        <v>10877</v>
      </c>
      <c r="N429" t="s">
        <v>10621</v>
      </c>
    </row>
    <row r="430" spans="1:14">
      <c r="A430">
        <v>429</v>
      </c>
      <c r="B430">
        <v>101</v>
      </c>
      <c r="C430" s="3" t="s">
        <v>10783</v>
      </c>
      <c r="D430" s="3" t="s">
        <v>10784</v>
      </c>
      <c r="E430" s="3" t="s">
        <v>10876</v>
      </c>
      <c r="F430" s="3" t="s">
        <v>10266</v>
      </c>
      <c r="G430" s="3" t="s">
        <v>10878</v>
      </c>
      <c r="H430" s="6" t="s">
        <v>10879</v>
      </c>
      <c r="K430" s="12" t="e">
        <f>HYPERLINK("#'KOODISTOT'!B"&amp;MATCH(CONCATENATE(G430,"Type"),KOODISTOT!B:B,0),CONCATENATE(G430,"Type"))</f>
        <v>#N/A</v>
      </c>
      <c r="L430" s="7">
        <v>3</v>
      </c>
      <c r="N430" t="s">
        <v>10621</v>
      </c>
    </row>
    <row r="431" spans="1:14" ht="28.8">
      <c r="A431">
        <v>430</v>
      </c>
      <c r="B431">
        <v>102</v>
      </c>
      <c r="C431" s="3" t="s">
        <v>10783</v>
      </c>
      <c r="D431" s="3" t="s">
        <v>10784</v>
      </c>
      <c r="E431" s="3" t="s">
        <v>10876</v>
      </c>
      <c r="F431" s="3" t="s">
        <v>10266</v>
      </c>
      <c r="G431" s="3" t="s">
        <v>10868</v>
      </c>
      <c r="H431" s="6" t="s">
        <v>10869</v>
      </c>
      <c r="K431" s="12" t="str">
        <f>HYPERLINK("#'KOODISTOT'!B"&amp;MATCH("YesNoType",KOODISTOT!B:B,0),CONCATENATE(G431,"Type"))</f>
        <v>IncludePaymentPlanType</v>
      </c>
      <c r="L431" s="7">
        <v>0</v>
      </c>
      <c r="N431" t="s">
        <v>10621</v>
      </c>
    </row>
    <row r="432" spans="1:14">
      <c r="A432">
        <v>431</v>
      </c>
      <c r="B432">
        <v>103</v>
      </c>
      <c r="C432" s="3" t="s">
        <v>10783</v>
      </c>
      <c r="D432" s="3" t="s">
        <v>10784</v>
      </c>
      <c r="E432" s="3" t="s">
        <v>10876</v>
      </c>
      <c r="F432" s="3" t="s">
        <v>10266</v>
      </c>
      <c r="G432" s="3" t="s">
        <v>7132</v>
      </c>
      <c r="H432" s="6" t="s">
        <v>10880</v>
      </c>
      <c r="K432" s="12" t="str">
        <f>HYPERLINK("#'KOODISTOT'!B"&amp;MATCH(CONCATENATE(G432,"Type"),KOODISTOT!B:B,0),CONCATENATE(G432,"Type"))</f>
        <v>UsedPricingMethodTypeType</v>
      </c>
      <c r="L432" s="7">
        <v>1</v>
      </c>
      <c r="N432" t="s">
        <v>10621</v>
      </c>
    </row>
    <row r="433" spans="1:14">
      <c r="A433">
        <v>432</v>
      </c>
      <c r="B433">
        <v>104</v>
      </c>
      <c r="C433" s="3" t="s">
        <v>10783</v>
      </c>
      <c r="D433" s="3" t="s">
        <v>10784</v>
      </c>
      <c r="E433" s="3" t="s">
        <v>10814</v>
      </c>
      <c r="F433" s="3" t="s">
        <v>10266</v>
      </c>
      <c r="G433" s="3" t="s">
        <v>10881</v>
      </c>
      <c r="H433" s="6" t="s">
        <v>10882</v>
      </c>
      <c r="N433" t="s">
        <v>10621</v>
      </c>
    </row>
    <row r="434" spans="1:14">
      <c r="A434">
        <v>433</v>
      </c>
      <c r="B434">
        <v>105</v>
      </c>
      <c r="C434" s="3" t="s">
        <v>10783</v>
      </c>
      <c r="D434" s="3" t="s">
        <v>10784</v>
      </c>
      <c r="E434" s="3" t="s">
        <v>10881</v>
      </c>
      <c r="F434" s="3" t="s">
        <v>10266</v>
      </c>
      <c r="G434" s="3" t="s">
        <v>10883</v>
      </c>
      <c r="H434" s="6" t="s">
        <v>10884</v>
      </c>
      <c r="N434" t="s">
        <v>10621</v>
      </c>
    </row>
    <row r="435" spans="1:14">
      <c r="A435">
        <v>434</v>
      </c>
      <c r="B435">
        <v>106</v>
      </c>
      <c r="C435" s="3" t="s">
        <v>10783</v>
      </c>
      <c r="D435" s="3" t="s">
        <v>10784</v>
      </c>
      <c r="E435" s="3" t="s">
        <v>10883</v>
      </c>
      <c r="F435" s="3" t="s">
        <v>10273</v>
      </c>
      <c r="G435" s="3" t="s">
        <v>8927</v>
      </c>
      <c r="H435" s="6" t="s">
        <v>10884</v>
      </c>
      <c r="N435" t="s">
        <v>10621</v>
      </c>
    </row>
    <row r="436" spans="1:14">
      <c r="A436">
        <v>435</v>
      </c>
      <c r="B436">
        <v>107</v>
      </c>
      <c r="C436" s="3" t="s">
        <v>10783</v>
      </c>
      <c r="D436" s="3" t="s">
        <v>10784</v>
      </c>
      <c r="E436" s="3" t="s">
        <v>10885</v>
      </c>
      <c r="F436" s="3" t="s">
        <v>10273</v>
      </c>
      <c r="G436" s="3" t="s">
        <v>10886</v>
      </c>
      <c r="H436" s="6" t="s">
        <v>10887</v>
      </c>
      <c r="N436" t="s">
        <v>10621</v>
      </c>
    </row>
    <row r="437" spans="1:14">
      <c r="A437">
        <v>436</v>
      </c>
      <c r="B437">
        <v>108</v>
      </c>
      <c r="C437" s="3" t="s">
        <v>10783</v>
      </c>
      <c r="D437" s="3" t="s">
        <v>10784</v>
      </c>
      <c r="E437" s="3" t="s">
        <v>10885</v>
      </c>
      <c r="F437" s="3" t="s">
        <v>10273</v>
      </c>
      <c r="G437" s="3" t="s">
        <v>8927</v>
      </c>
      <c r="H437" s="6" t="s">
        <v>10888</v>
      </c>
      <c r="N437" t="s">
        <v>10621</v>
      </c>
    </row>
    <row r="438" spans="1:14">
      <c r="A438">
        <v>437</v>
      </c>
      <c r="B438">
        <v>109</v>
      </c>
      <c r="C438" s="3" t="s">
        <v>10783</v>
      </c>
      <c r="D438" s="3" t="s">
        <v>10784</v>
      </c>
      <c r="E438" s="3" t="s">
        <v>10885</v>
      </c>
      <c r="F438" s="3" t="s">
        <v>10266</v>
      </c>
      <c r="G438" s="3" t="s">
        <v>10816</v>
      </c>
      <c r="H438" s="6" t="s">
        <v>10817</v>
      </c>
      <c r="N438" t="s">
        <v>10621</v>
      </c>
    </row>
    <row r="439" spans="1:14">
      <c r="A439">
        <v>438</v>
      </c>
      <c r="B439">
        <v>110</v>
      </c>
      <c r="C439" s="3" t="s">
        <v>10783</v>
      </c>
      <c r="D439" s="3" t="s">
        <v>10784</v>
      </c>
      <c r="E439" s="3" t="s">
        <v>10885</v>
      </c>
      <c r="F439" s="3" t="s">
        <v>10266</v>
      </c>
      <c r="G439" s="3" t="s">
        <v>10889</v>
      </c>
      <c r="H439" s="6" t="s">
        <v>10890</v>
      </c>
      <c r="N439" t="s">
        <v>10621</v>
      </c>
    </row>
    <row r="440" spans="1:14">
      <c r="A440">
        <v>439</v>
      </c>
      <c r="B440">
        <v>111</v>
      </c>
      <c r="C440" s="3" t="s">
        <v>10783</v>
      </c>
      <c r="D440" s="3" t="s">
        <v>10784</v>
      </c>
      <c r="E440" s="3" t="s">
        <v>10885</v>
      </c>
      <c r="F440" s="3" t="s">
        <v>10266</v>
      </c>
      <c r="G440" s="3" t="s">
        <v>10891</v>
      </c>
      <c r="H440" s="6" t="s">
        <v>10892</v>
      </c>
      <c r="K440" s="12" t="str">
        <f>HYPERLINK("#'KOODISTOT'!B"&amp;MATCH("YesNoType",KOODISTOT!B:B,0),CONCATENATE(G440,"Type"))</f>
        <v>IncludeInOfferType</v>
      </c>
      <c r="L440" s="7">
        <v>1</v>
      </c>
      <c r="N440" t="s">
        <v>10621</v>
      </c>
    </row>
    <row r="441" spans="1:14">
      <c r="A441">
        <v>440</v>
      </c>
      <c r="B441">
        <v>112</v>
      </c>
      <c r="C441" s="3" t="s">
        <v>10783</v>
      </c>
      <c r="D441" s="3" t="s">
        <v>10784</v>
      </c>
      <c r="E441" s="3" t="s">
        <v>10885</v>
      </c>
      <c r="F441" s="3" t="s">
        <v>10266</v>
      </c>
      <c r="G441" s="3" t="s">
        <v>10893</v>
      </c>
      <c r="H441" s="6" t="s">
        <v>10894</v>
      </c>
      <c r="N441" t="s">
        <v>10621</v>
      </c>
    </row>
    <row r="442" spans="1:14">
      <c r="A442">
        <v>441</v>
      </c>
      <c r="B442">
        <v>113</v>
      </c>
      <c r="C442" s="3" t="s">
        <v>10783</v>
      </c>
      <c r="D442" s="3" t="s">
        <v>10784</v>
      </c>
      <c r="E442" s="3" t="s">
        <v>10893</v>
      </c>
      <c r="F442" s="3" t="s">
        <v>10273</v>
      </c>
      <c r="G442" s="3" t="s">
        <v>8927</v>
      </c>
      <c r="H442" s="6" t="s">
        <v>10830</v>
      </c>
      <c r="N442" t="s">
        <v>10621</v>
      </c>
    </row>
    <row r="443" spans="1:14">
      <c r="A443">
        <v>442</v>
      </c>
      <c r="B443">
        <v>114</v>
      </c>
      <c r="C443" s="3" t="s">
        <v>10783</v>
      </c>
      <c r="D443" s="3" t="s">
        <v>10784</v>
      </c>
      <c r="E443" s="3" t="s">
        <v>10893</v>
      </c>
      <c r="F443" s="3" t="s">
        <v>10273</v>
      </c>
      <c r="G443" s="3" t="s">
        <v>10302</v>
      </c>
      <c r="H443" s="6" t="s">
        <v>10831</v>
      </c>
      <c r="K443" s="12" t="str">
        <f>HYPERLINK("#'KOODISTOT'!B"&amp;MATCH("ISO639char2LanguageType",KOODISTOT!B:B,0),"ISO639char2LanguageType")</f>
        <v>ISO639char2LanguageType</v>
      </c>
      <c r="L443" s="7" t="s">
        <v>8350</v>
      </c>
      <c r="N443" t="s">
        <v>10621</v>
      </c>
    </row>
    <row r="444" spans="1:14">
      <c r="A444">
        <v>443</v>
      </c>
      <c r="B444">
        <v>115</v>
      </c>
      <c r="C444" s="3" t="s">
        <v>10783</v>
      </c>
      <c r="D444" s="3" t="s">
        <v>10784</v>
      </c>
      <c r="E444" s="3" t="s">
        <v>10893</v>
      </c>
      <c r="F444" s="3" t="s">
        <v>10266</v>
      </c>
      <c r="G444" s="3" t="s">
        <v>10304</v>
      </c>
      <c r="H444" s="6" t="s">
        <v>10832</v>
      </c>
      <c r="N444" t="s">
        <v>10621</v>
      </c>
    </row>
    <row r="445" spans="1:14">
      <c r="A445">
        <v>444</v>
      </c>
      <c r="B445">
        <v>116</v>
      </c>
      <c r="C445" s="3" t="s">
        <v>10783</v>
      </c>
      <c r="D445" s="3" t="s">
        <v>10784</v>
      </c>
      <c r="E445" s="3" t="s">
        <v>10893</v>
      </c>
      <c r="F445" s="3" t="s">
        <v>10266</v>
      </c>
      <c r="G445" s="3" t="s">
        <v>10306</v>
      </c>
      <c r="H445" s="6" t="s">
        <v>10833</v>
      </c>
      <c r="N445" t="s">
        <v>10621</v>
      </c>
    </row>
    <row r="446" spans="1:14">
      <c r="A446">
        <v>445</v>
      </c>
      <c r="B446">
        <v>117</v>
      </c>
      <c r="C446" s="3" t="s">
        <v>10783</v>
      </c>
      <c r="D446" s="3" t="s">
        <v>10784</v>
      </c>
      <c r="E446" s="3" t="s">
        <v>10893</v>
      </c>
      <c r="F446" s="3" t="s">
        <v>10266</v>
      </c>
      <c r="G446" s="3" t="s">
        <v>10308</v>
      </c>
      <c r="H446" s="6" t="s">
        <v>10834</v>
      </c>
      <c r="N446" t="s">
        <v>10621</v>
      </c>
    </row>
    <row r="447" spans="1:14">
      <c r="A447">
        <v>446</v>
      </c>
      <c r="B447">
        <v>118</v>
      </c>
      <c r="C447" s="3" t="s">
        <v>10783</v>
      </c>
      <c r="D447" s="3" t="s">
        <v>10784</v>
      </c>
      <c r="E447" s="3" t="s">
        <v>10893</v>
      </c>
      <c r="F447" s="3" t="s">
        <v>10266</v>
      </c>
      <c r="G447" s="3" t="s">
        <v>10310</v>
      </c>
      <c r="H447" s="6" t="s">
        <v>10835</v>
      </c>
      <c r="N447" t="s">
        <v>10621</v>
      </c>
    </row>
    <row r="448" spans="1:14">
      <c r="A448">
        <v>447</v>
      </c>
      <c r="B448">
        <v>119</v>
      </c>
      <c r="C448" s="3" t="s">
        <v>10783</v>
      </c>
      <c r="D448" s="3" t="s">
        <v>10784</v>
      </c>
      <c r="E448" s="3" t="s">
        <v>10893</v>
      </c>
      <c r="F448" s="3" t="s">
        <v>10266</v>
      </c>
      <c r="G448" s="3" t="s">
        <v>10312</v>
      </c>
      <c r="H448" s="6" t="s">
        <v>10836</v>
      </c>
      <c r="N448" t="s">
        <v>10621</v>
      </c>
    </row>
    <row r="449" spans="1:14">
      <c r="A449">
        <v>448</v>
      </c>
      <c r="B449">
        <v>120</v>
      </c>
      <c r="C449" s="3" t="s">
        <v>10783</v>
      </c>
      <c r="D449" s="3" t="s">
        <v>10784</v>
      </c>
      <c r="E449" s="3" t="s">
        <v>10893</v>
      </c>
      <c r="F449" s="3" t="s">
        <v>10266</v>
      </c>
      <c r="G449" s="3" t="s">
        <v>10314</v>
      </c>
      <c r="H449" s="6" t="s">
        <v>10837</v>
      </c>
      <c r="N449" t="s">
        <v>10621</v>
      </c>
    </row>
    <row r="450" spans="1:14">
      <c r="A450">
        <v>449</v>
      </c>
      <c r="B450">
        <v>121</v>
      </c>
      <c r="C450" s="3" t="s">
        <v>10783</v>
      </c>
      <c r="D450" s="3" t="s">
        <v>10784</v>
      </c>
      <c r="E450" s="3" t="s">
        <v>10893</v>
      </c>
      <c r="F450" s="3" t="s">
        <v>10266</v>
      </c>
      <c r="G450" s="3" t="s">
        <v>10316</v>
      </c>
      <c r="H450" s="6" t="s">
        <v>10317</v>
      </c>
      <c r="N450" t="s">
        <v>10621</v>
      </c>
    </row>
    <row r="451" spans="1:14">
      <c r="A451">
        <v>450</v>
      </c>
      <c r="B451">
        <v>122</v>
      </c>
      <c r="C451" s="3" t="s">
        <v>10783</v>
      </c>
      <c r="D451" s="3" t="s">
        <v>10784</v>
      </c>
      <c r="E451" s="3" t="s">
        <v>10893</v>
      </c>
      <c r="F451" s="3" t="s">
        <v>10266</v>
      </c>
      <c r="G451" s="3" t="s">
        <v>10318</v>
      </c>
      <c r="H451" s="6" t="s">
        <v>10838</v>
      </c>
      <c r="N451" t="s">
        <v>10621</v>
      </c>
    </row>
    <row r="452" spans="1:14">
      <c r="A452">
        <v>451</v>
      </c>
      <c r="B452">
        <v>123</v>
      </c>
      <c r="C452" s="3" t="s">
        <v>10783</v>
      </c>
      <c r="D452" s="3" t="s">
        <v>10784</v>
      </c>
      <c r="E452" s="3" t="s">
        <v>10893</v>
      </c>
      <c r="F452" s="3" t="s">
        <v>10266</v>
      </c>
      <c r="G452" s="3" t="s">
        <v>10320</v>
      </c>
      <c r="H452" s="6" t="s">
        <v>10321</v>
      </c>
      <c r="N452" t="s">
        <v>10621</v>
      </c>
    </row>
    <row r="453" spans="1:14">
      <c r="A453">
        <v>452</v>
      </c>
      <c r="B453">
        <v>124</v>
      </c>
      <c r="C453" s="3" t="s">
        <v>10783</v>
      </c>
      <c r="D453" s="3" t="s">
        <v>10784</v>
      </c>
      <c r="E453" s="3" t="s">
        <v>10893</v>
      </c>
      <c r="F453" s="3" t="s">
        <v>10266</v>
      </c>
      <c r="G453" s="3" t="s">
        <v>10322</v>
      </c>
      <c r="H453" s="6" t="s">
        <v>10323</v>
      </c>
      <c r="N453" t="s">
        <v>10621</v>
      </c>
    </row>
    <row r="454" spans="1:14">
      <c r="A454">
        <v>453</v>
      </c>
      <c r="B454">
        <v>125</v>
      </c>
      <c r="C454" s="3" t="s">
        <v>10783</v>
      </c>
      <c r="D454" s="3" t="s">
        <v>10784</v>
      </c>
      <c r="E454" s="3" t="s">
        <v>10893</v>
      </c>
      <c r="F454" s="3" t="s">
        <v>10266</v>
      </c>
      <c r="G454" s="3" t="s">
        <v>10839</v>
      </c>
      <c r="H454" s="6" t="s">
        <v>10840</v>
      </c>
      <c r="N454" t="s">
        <v>10621</v>
      </c>
    </row>
    <row r="455" spans="1:14">
      <c r="A455">
        <v>454</v>
      </c>
      <c r="B455">
        <v>126</v>
      </c>
      <c r="C455" s="3" t="s">
        <v>10783</v>
      </c>
      <c r="D455" s="3" t="s">
        <v>10784</v>
      </c>
      <c r="E455" s="3" t="s">
        <v>10893</v>
      </c>
      <c r="F455" s="3" t="s">
        <v>10266</v>
      </c>
      <c r="G455" s="3" t="s">
        <v>10841</v>
      </c>
      <c r="H455" s="6" t="s">
        <v>10842</v>
      </c>
      <c r="N455" t="s">
        <v>10621</v>
      </c>
    </row>
    <row r="456" spans="1:14">
      <c r="A456">
        <v>455</v>
      </c>
      <c r="B456">
        <v>127</v>
      </c>
      <c r="C456" s="3" t="s">
        <v>10783</v>
      </c>
      <c r="D456" s="3" t="s">
        <v>10784</v>
      </c>
      <c r="E456" s="3" t="s">
        <v>10893</v>
      </c>
      <c r="F456" s="3" t="s">
        <v>10266</v>
      </c>
      <c r="G456" s="3" t="s">
        <v>10324</v>
      </c>
      <c r="H456" s="6" t="s">
        <v>10843</v>
      </c>
      <c r="K456" s="12" t="str">
        <f>HYPERLINK("#'KOODISTOT'!B"&amp;MATCH("ISO3166char2CountryType",KOODISTOT!B:B,0),"ISO3166char2CountryType")</f>
        <v>ISO3166char2CountryType</v>
      </c>
      <c r="L456" s="7" t="s">
        <v>9308</v>
      </c>
      <c r="N456" t="s">
        <v>10621</v>
      </c>
    </row>
    <row r="457" spans="1:14">
      <c r="A457">
        <v>456</v>
      </c>
      <c r="B457">
        <v>128</v>
      </c>
      <c r="C457" s="3" t="s">
        <v>10783</v>
      </c>
      <c r="D457" s="3" t="s">
        <v>10784</v>
      </c>
      <c r="E457" s="3" t="s">
        <v>10893</v>
      </c>
      <c r="F457" s="3" t="s">
        <v>10266</v>
      </c>
      <c r="G457" s="3" t="s">
        <v>10326</v>
      </c>
      <c r="H457" s="6" t="s">
        <v>10844</v>
      </c>
      <c r="N457" t="s">
        <v>10621</v>
      </c>
    </row>
    <row r="458" spans="1:14">
      <c r="A458">
        <v>457</v>
      </c>
      <c r="B458">
        <v>129</v>
      </c>
      <c r="C458" s="3" t="s">
        <v>10783</v>
      </c>
      <c r="D458" s="3" t="s">
        <v>10784</v>
      </c>
      <c r="E458" s="3" t="s">
        <v>10893</v>
      </c>
      <c r="F458" s="3" t="s">
        <v>10266</v>
      </c>
      <c r="G458" s="3" t="s">
        <v>10328</v>
      </c>
      <c r="H458" s="6" t="s">
        <v>10329</v>
      </c>
      <c r="N458" t="s">
        <v>10621</v>
      </c>
    </row>
    <row r="459" spans="1:14">
      <c r="A459">
        <v>458</v>
      </c>
      <c r="B459">
        <v>130</v>
      </c>
      <c r="C459" s="3" t="s">
        <v>10783</v>
      </c>
      <c r="D459" s="3" t="s">
        <v>10784</v>
      </c>
      <c r="E459" s="3" t="s">
        <v>10893</v>
      </c>
      <c r="F459" s="3" t="s">
        <v>10266</v>
      </c>
      <c r="G459" s="3" t="s">
        <v>10330</v>
      </c>
      <c r="H459" s="6" t="s">
        <v>10845</v>
      </c>
      <c r="N459" t="s">
        <v>10621</v>
      </c>
    </row>
    <row r="460" spans="1:14">
      <c r="A460">
        <v>459</v>
      </c>
      <c r="B460">
        <v>131</v>
      </c>
      <c r="C460" s="3" t="s">
        <v>10783</v>
      </c>
      <c r="D460" s="3" t="s">
        <v>10784</v>
      </c>
      <c r="E460" s="3" t="s">
        <v>10893</v>
      </c>
      <c r="F460" s="3" t="s">
        <v>10266</v>
      </c>
      <c r="G460" s="3" t="s">
        <v>10332</v>
      </c>
      <c r="H460" s="6" t="s">
        <v>10333</v>
      </c>
      <c r="N460" t="s">
        <v>10621</v>
      </c>
    </row>
    <row r="461" spans="1:14">
      <c r="A461">
        <v>460</v>
      </c>
      <c r="B461">
        <v>132</v>
      </c>
      <c r="C461" s="3" t="s">
        <v>10783</v>
      </c>
      <c r="D461" s="3" t="s">
        <v>10784</v>
      </c>
      <c r="E461" s="3" t="s">
        <v>10893</v>
      </c>
      <c r="F461" s="3" t="s">
        <v>10266</v>
      </c>
      <c r="G461" s="3" t="s">
        <v>10334</v>
      </c>
      <c r="H461" s="6" t="s">
        <v>10335</v>
      </c>
      <c r="N461" t="s">
        <v>10621</v>
      </c>
    </row>
    <row r="462" spans="1:14">
      <c r="A462">
        <v>461</v>
      </c>
      <c r="B462">
        <v>133</v>
      </c>
      <c r="C462" s="3" t="s">
        <v>10783</v>
      </c>
      <c r="D462" s="3" t="s">
        <v>10784</v>
      </c>
      <c r="E462" s="3" t="s">
        <v>10885</v>
      </c>
      <c r="F462" s="3" t="s">
        <v>10266</v>
      </c>
      <c r="G462" s="3" t="s">
        <v>10848</v>
      </c>
      <c r="H462" s="6" t="s">
        <v>10895</v>
      </c>
      <c r="N462" t="s">
        <v>10621</v>
      </c>
    </row>
    <row r="463" spans="1:14">
      <c r="A463">
        <v>462</v>
      </c>
      <c r="B463">
        <v>134</v>
      </c>
      <c r="C463" s="3" t="s">
        <v>10783</v>
      </c>
      <c r="D463" s="3" t="s">
        <v>10784</v>
      </c>
      <c r="E463" s="3" t="s">
        <v>10848</v>
      </c>
      <c r="F463" s="3" t="s">
        <v>10273</v>
      </c>
      <c r="G463" s="3" t="s">
        <v>10850</v>
      </c>
      <c r="H463" s="6" t="s">
        <v>10851</v>
      </c>
      <c r="K463" s="12" t="str">
        <f>HYPERLINK("#'YHDISTEKOODISTOT'!B"&amp;MATCH("YesNoNotKnownType",YHDISTEKOODISTOT!B:B,0),"YesNoNotKnownType")</f>
        <v>YesNoNotKnownType</v>
      </c>
      <c r="L463" s="7">
        <v>1</v>
      </c>
      <c r="M463" s="14" t="s">
        <v>10269</v>
      </c>
      <c r="N463" t="s">
        <v>10621</v>
      </c>
    </row>
    <row r="464" spans="1:14">
      <c r="A464">
        <v>463</v>
      </c>
      <c r="B464">
        <v>135</v>
      </c>
      <c r="C464" s="3" t="s">
        <v>10783</v>
      </c>
      <c r="D464" s="3" t="s">
        <v>10784</v>
      </c>
      <c r="E464" s="3" t="s">
        <v>10848</v>
      </c>
      <c r="F464" s="3" t="s">
        <v>10273</v>
      </c>
      <c r="G464" s="3" t="s">
        <v>10852</v>
      </c>
      <c r="H464" s="6" t="s">
        <v>10853</v>
      </c>
      <c r="K464" s="12" t="str">
        <f>HYPERLINK("#'KOODISTOT'!B"&amp;MATCH(CONCATENATE(G464,"Type"),KOODISTOT!B:B,0),CONCATENATE(G464,"Type"))</f>
        <v>sellerGroupType</v>
      </c>
      <c r="L464" s="7">
        <v>0</v>
      </c>
      <c r="N464" t="s">
        <v>10621</v>
      </c>
    </row>
    <row r="465" spans="1:14">
      <c r="A465">
        <v>464</v>
      </c>
      <c r="B465">
        <v>136</v>
      </c>
      <c r="C465" s="3" t="s">
        <v>10783</v>
      </c>
      <c r="D465" s="3" t="s">
        <v>10784</v>
      </c>
      <c r="E465" s="3" t="s">
        <v>10848</v>
      </c>
      <c r="F465" s="3" t="s">
        <v>10266</v>
      </c>
      <c r="G465" s="3" t="s">
        <v>10854</v>
      </c>
      <c r="H465" s="6" t="s">
        <v>10855</v>
      </c>
      <c r="N465" t="s">
        <v>10621</v>
      </c>
    </row>
    <row r="466" spans="1:14">
      <c r="A466">
        <v>465</v>
      </c>
      <c r="B466">
        <v>137</v>
      </c>
      <c r="C466" s="3" t="s">
        <v>10783</v>
      </c>
      <c r="D466" s="3" t="s">
        <v>10784</v>
      </c>
      <c r="E466" s="3" t="s">
        <v>10854</v>
      </c>
      <c r="F466" s="3" t="s">
        <v>10273</v>
      </c>
      <c r="G466" s="3" t="s">
        <v>8927</v>
      </c>
      <c r="H466" s="6" t="s">
        <v>10830</v>
      </c>
      <c r="N466" t="s">
        <v>10621</v>
      </c>
    </row>
    <row r="467" spans="1:14">
      <c r="A467">
        <v>466</v>
      </c>
      <c r="B467">
        <v>138</v>
      </c>
      <c r="C467" s="3" t="s">
        <v>10783</v>
      </c>
      <c r="D467" s="3" t="s">
        <v>10784</v>
      </c>
      <c r="E467" s="3" t="s">
        <v>10854</v>
      </c>
      <c r="F467" s="3" t="s">
        <v>10273</v>
      </c>
      <c r="G467" s="3" t="s">
        <v>10302</v>
      </c>
      <c r="H467" s="6" t="s">
        <v>10831</v>
      </c>
      <c r="K467" s="12" t="str">
        <f>HYPERLINK("#'KOODISTOT'!B"&amp;MATCH("ISO639char2LanguageType",KOODISTOT!B:B,0),"ISO639char2LanguageType")</f>
        <v>ISO639char2LanguageType</v>
      </c>
      <c r="L467" s="7" t="s">
        <v>8350</v>
      </c>
      <c r="N467" t="s">
        <v>10621</v>
      </c>
    </row>
    <row r="468" spans="1:14">
      <c r="A468">
        <v>467</v>
      </c>
      <c r="B468">
        <v>139</v>
      </c>
      <c r="C468" s="3" t="s">
        <v>10783</v>
      </c>
      <c r="D468" s="3" t="s">
        <v>10784</v>
      </c>
      <c r="E468" s="3" t="s">
        <v>10854</v>
      </c>
      <c r="F468" s="3" t="s">
        <v>10266</v>
      </c>
      <c r="G468" s="3" t="s">
        <v>10304</v>
      </c>
      <c r="H468" s="6" t="s">
        <v>10832</v>
      </c>
      <c r="N468" t="s">
        <v>10621</v>
      </c>
    </row>
    <row r="469" spans="1:14">
      <c r="A469">
        <v>468</v>
      </c>
      <c r="B469">
        <v>140</v>
      </c>
      <c r="C469" s="3" t="s">
        <v>10783</v>
      </c>
      <c r="D469" s="3" t="s">
        <v>10784</v>
      </c>
      <c r="E469" s="3" t="s">
        <v>10854</v>
      </c>
      <c r="F469" s="3" t="s">
        <v>10266</v>
      </c>
      <c r="G469" s="3" t="s">
        <v>10306</v>
      </c>
      <c r="H469" s="6" t="s">
        <v>10833</v>
      </c>
      <c r="N469" t="s">
        <v>10621</v>
      </c>
    </row>
    <row r="470" spans="1:14">
      <c r="A470">
        <v>469</v>
      </c>
      <c r="B470">
        <v>141</v>
      </c>
      <c r="C470" s="3" t="s">
        <v>10783</v>
      </c>
      <c r="D470" s="3" t="s">
        <v>10784</v>
      </c>
      <c r="E470" s="3" t="s">
        <v>10854</v>
      </c>
      <c r="F470" s="3" t="s">
        <v>10266</v>
      </c>
      <c r="G470" s="3" t="s">
        <v>10308</v>
      </c>
      <c r="H470" s="6" t="s">
        <v>10834</v>
      </c>
      <c r="N470" t="s">
        <v>10621</v>
      </c>
    </row>
    <row r="471" spans="1:14">
      <c r="A471">
        <v>470</v>
      </c>
      <c r="B471">
        <v>142</v>
      </c>
      <c r="C471" s="3" t="s">
        <v>10783</v>
      </c>
      <c r="D471" s="3" t="s">
        <v>10784</v>
      </c>
      <c r="E471" s="3" t="s">
        <v>10854</v>
      </c>
      <c r="F471" s="3" t="s">
        <v>10266</v>
      </c>
      <c r="G471" s="3" t="s">
        <v>10310</v>
      </c>
      <c r="H471" s="6" t="s">
        <v>10835</v>
      </c>
      <c r="N471" t="s">
        <v>10621</v>
      </c>
    </row>
    <row r="472" spans="1:14">
      <c r="A472">
        <v>471</v>
      </c>
      <c r="B472">
        <v>143</v>
      </c>
      <c r="C472" s="3" t="s">
        <v>10783</v>
      </c>
      <c r="D472" s="3" t="s">
        <v>10784</v>
      </c>
      <c r="E472" s="3" t="s">
        <v>10854</v>
      </c>
      <c r="F472" s="3" t="s">
        <v>10266</v>
      </c>
      <c r="G472" s="3" t="s">
        <v>10312</v>
      </c>
      <c r="H472" s="6" t="s">
        <v>10836</v>
      </c>
      <c r="N472" t="s">
        <v>10621</v>
      </c>
    </row>
    <row r="473" spans="1:14">
      <c r="A473">
        <v>472</v>
      </c>
      <c r="B473">
        <v>144</v>
      </c>
      <c r="C473" s="3" t="s">
        <v>10783</v>
      </c>
      <c r="D473" s="3" t="s">
        <v>10784</v>
      </c>
      <c r="E473" s="3" t="s">
        <v>10854</v>
      </c>
      <c r="F473" s="3" t="s">
        <v>10266</v>
      </c>
      <c r="G473" s="3" t="s">
        <v>10314</v>
      </c>
      <c r="H473" s="6" t="s">
        <v>10837</v>
      </c>
      <c r="N473" t="s">
        <v>10621</v>
      </c>
    </row>
    <row r="474" spans="1:14">
      <c r="A474">
        <v>473</v>
      </c>
      <c r="B474">
        <v>145</v>
      </c>
      <c r="C474" s="3" t="s">
        <v>10783</v>
      </c>
      <c r="D474" s="3" t="s">
        <v>10784</v>
      </c>
      <c r="E474" s="3" t="s">
        <v>10854</v>
      </c>
      <c r="F474" s="3" t="s">
        <v>10266</v>
      </c>
      <c r="G474" s="3" t="s">
        <v>10316</v>
      </c>
      <c r="H474" s="6" t="s">
        <v>10317</v>
      </c>
      <c r="N474" t="s">
        <v>10621</v>
      </c>
    </row>
    <row r="475" spans="1:14">
      <c r="A475">
        <v>474</v>
      </c>
      <c r="B475">
        <v>146</v>
      </c>
      <c r="C475" s="3" t="s">
        <v>10783</v>
      </c>
      <c r="D475" s="3" t="s">
        <v>10784</v>
      </c>
      <c r="E475" s="3" t="s">
        <v>10854</v>
      </c>
      <c r="F475" s="3" t="s">
        <v>10266</v>
      </c>
      <c r="G475" s="3" t="s">
        <v>10318</v>
      </c>
      <c r="H475" s="6" t="s">
        <v>10838</v>
      </c>
      <c r="N475" t="s">
        <v>10621</v>
      </c>
    </row>
    <row r="476" spans="1:14">
      <c r="A476">
        <v>475</v>
      </c>
      <c r="B476">
        <v>147</v>
      </c>
      <c r="C476" s="3" t="s">
        <v>10783</v>
      </c>
      <c r="D476" s="3" t="s">
        <v>10784</v>
      </c>
      <c r="E476" s="3" t="s">
        <v>10854</v>
      </c>
      <c r="F476" s="3" t="s">
        <v>10266</v>
      </c>
      <c r="G476" s="3" t="s">
        <v>10320</v>
      </c>
      <c r="H476" s="6" t="s">
        <v>10321</v>
      </c>
      <c r="N476" t="s">
        <v>10621</v>
      </c>
    </row>
    <row r="477" spans="1:14">
      <c r="A477">
        <v>476</v>
      </c>
      <c r="B477">
        <v>148</v>
      </c>
      <c r="C477" s="3" t="s">
        <v>10783</v>
      </c>
      <c r="D477" s="3" t="s">
        <v>10784</v>
      </c>
      <c r="E477" s="3" t="s">
        <v>10854</v>
      </c>
      <c r="F477" s="3" t="s">
        <v>10266</v>
      </c>
      <c r="G477" s="3" t="s">
        <v>10322</v>
      </c>
      <c r="H477" s="6" t="s">
        <v>10323</v>
      </c>
      <c r="N477" t="s">
        <v>10621</v>
      </c>
    </row>
    <row r="478" spans="1:14">
      <c r="A478">
        <v>477</v>
      </c>
      <c r="B478">
        <v>149</v>
      </c>
      <c r="C478" s="3" t="s">
        <v>10783</v>
      </c>
      <c r="D478" s="3" t="s">
        <v>10784</v>
      </c>
      <c r="E478" s="3" t="s">
        <v>10854</v>
      </c>
      <c r="F478" s="3" t="s">
        <v>10266</v>
      </c>
      <c r="G478" s="3" t="s">
        <v>10839</v>
      </c>
      <c r="H478" s="6" t="s">
        <v>10840</v>
      </c>
      <c r="N478" t="s">
        <v>10621</v>
      </c>
    </row>
    <row r="479" spans="1:14">
      <c r="A479">
        <v>478</v>
      </c>
      <c r="B479">
        <v>150</v>
      </c>
      <c r="C479" s="3" t="s">
        <v>10783</v>
      </c>
      <c r="D479" s="3" t="s">
        <v>10784</v>
      </c>
      <c r="E479" s="3" t="s">
        <v>10854</v>
      </c>
      <c r="F479" s="3" t="s">
        <v>10266</v>
      </c>
      <c r="G479" s="3" t="s">
        <v>10841</v>
      </c>
      <c r="H479" s="6" t="s">
        <v>10842</v>
      </c>
      <c r="N479" t="s">
        <v>10621</v>
      </c>
    </row>
    <row r="480" spans="1:14">
      <c r="A480">
        <v>479</v>
      </c>
      <c r="B480">
        <v>151</v>
      </c>
      <c r="C480" s="3" t="s">
        <v>10783</v>
      </c>
      <c r="D480" s="3" t="s">
        <v>10784</v>
      </c>
      <c r="E480" s="3" t="s">
        <v>10854</v>
      </c>
      <c r="F480" s="3" t="s">
        <v>10266</v>
      </c>
      <c r="G480" s="3" t="s">
        <v>10324</v>
      </c>
      <c r="H480" s="6" t="s">
        <v>10843</v>
      </c>
      <c r="K480" s="12" t="str">
        <f>HYPERLINK("#'KOODISTOT'!B"&amp;MATCH("ISO3166char2CountryType",KOODISTOT!B:B,0),"ISO3166char2CountryType")</f>
        <v>ISO3166char2CountryType</v>
      </c>
      <c r="L480" s="7" t="s">
        <v>9308</v>
      </c>
      <c r="N480" t="s">
        <v>10621</v>
      </c>
    </row>
    <row r="481" spans="1:14">
      <c r="A481">
        <v>480</v>
      </c>
      <c r="B481">
        <v>152</v>
      </c>
      <c r="C481" s="3" t="s">
        <v>10783</v>
      </c>
      <c r="D481" s="3" t="s">
        <v>10784</v>
      </c>
      <c r="E481" s="3" t="s">
        <v>10854</v>
      </c>
      <c r="F481" s="3" t="s">
        <v>10266</v>
      </c>
      <c r="G481" s="3" t="s">
        <v>10326</v>
      </c>
      <c r="H481" s="6" t="s">
        <v>10844</v>
      </c>
      <c r="N481" t="s">
        <v>10621</v>
      </c>
    </row>
    <row r="482" spans="1:14">
      <c r="A482">
        <v>481</v>
      </c>
      <c r="B482">
        <v>153</v>
      </c>
      <c r="C482" s="3" t="s">
        <v>10783</v>
      </c>
      <c r="D482" s="3" t="s">
        <v>10784</v>
      </c>
      <c r="E482" s="3" t="s">
        <v>10854</v>
      </c>
      <c r="F482" s="3" t="s">
        <v>10266</v>
      </c>
      <c r="G482" s="3" t="s">
        <v>10328</v>
      </c>
      <c r="H482" s="6" t="s">
        <v>10329</v>
      </c>
      <c r="N482" t="s">
        <v>10621</v>
      </c>
    </row>
    <row r="483" spans="1:14">
      <c r="A483">
        <v>482</v>
      </c>
      <c r="B483">
        <v>154</v>
      </c>
      <c r="C483" s="3" t="s">
        <v>10783</v>
      </c>
      <c r="D483" s="3" t="s">
        <v>10784</v>
      </c>
      <c r="E483" s="3" t="s">
        <v>10854</v>
      </c>
      <c r="F483" s="3" t="s">
        <v>10266</v>
      </c>
      <c r="G483" s="3" t="s">
        <v>10330</v>
      </c>
      <c r="H483" s="6" t="s">
        <v>10845</v>
      </c>
      <c r="N483" t="s">
        <v>10621</v>
      </c>
    </row>
    <row r="484" spans="1:14">
      <c r="A484">
        <v>483</v>
      </c>
      <c r="B484">
        <v>155</v>
      </c>
      <c r="C484" s="3" t="s">
        <v>10783</v>
      </c>
      <c r="D484" s="3" t="s">
        <v>10784</v>
      </c>
      <c r="E484" s="3" t="s">
        <v>10854</v>
      </c>
      <c r="F484" s="3" t="s">
        <v>10266</v>
      </c>
      <c r="G484" s="3" t="s">
        <v>10332</v>
      </c>
      <c r="H484" s="6" t="s">
        <v>10333</v>
      </c>
      <c r="N484" t="s">
        <v>10621</v>
      </c>
    </row>
    <row r="485" spans="1:14">
      <c r="A485">
        <v>484</v>
      </c>
      <c r="B485">
        <v>156</v>
      </c>
      <c r="C485" s="3" t="s">
        <v>10783</v>
      </c>
      <c r="D485" s="3" t="s">
        <v>10784</v>
      </c>
      <c r="E485" s="3" t="s">
        <v>10854</v>
      </c>
      <c r="F485" s="3" t="s">
        <v>10266</v>
      </c>
      <c r="G485" s="3" t="s">
        <v>10334</v>
      </c>
      <c r="H485" s="6" t="s">
        <v>10335</v>
      </c>
      <c r="N485" t="s">
        <v>10621</v>
      </c>
    </row>
    <row r="486" spans="1:14">
      <c r="A486">
        <v>485</v>
      </c>
      <c r="B486">
        <v>157</v>
      </c>
      <c r="C486" s="3" t="s">
        <v>10783</v>
      </c>
      <c r="D486" s="3" t="s">
        <v>10784</v>
      </c>
      <c r="E486" s="3" t="s">
        <v>10885</v>
      </c>
      <c r="F486" s="3" t="s">
        <v>10266</v>
      </c>
      <c r="G486" s="3" t="s">
        <v>10896</v>
      </c>
      <c r="H486" s="6" t="s">
        <v>10897</v>
      </c>
      <c r="N486" t="s">
        <v>10621</v>
      </c>
    </row>
    <row r="487" spans="1:14">
      <c r="A487">
        <v>486</v>
      </c>
      <c r="B487">
        <v>158</v>
      </c>
      <c r="C487" s="3" t="s">
        <v>10783</v>
      </c>
      <c r="D487" s="3" t="s">
        <v>10784</v>
      </c>
      <c r="E487" s="3" t="s">
        <v>10896</v>
      </c>
      <c r="F487" s="3" t="s">
        <v>10266</v>
      </c>
      <c r="G487" s="3" t="s">
        <v>10898</v>
      </c>
      <c r="H487" s="6" t="s">
        <v>10899</v>
      </c>
      <c r="K487" s="12" t="str">
        <f>HYPERLINK("#'KOODISTOT'!B"&amp;MATCH(CONCATENATE(G487,"Type"),KOODISTOT!B:B,0),CONCATENATE(G487,"Type"))</f>
        <v>VATStatusType</v>
      </c>
      <c r="L487" s="7">
        <v>2</v>
      </c>
      <c r="N487" t="s">
        <v>10621</v>
      </c>
    </row>
    <row r="488" spans="1:14">
      <c r="A488">
        <v>487</v>
      </c>
      <c r="B488">
        <v>159</v>
      </c>
      <c r="C488" s="3" t="s">
        <v>10783</v>
      </c>
      <c r="D488" s="3" t="s">
        <v>10784</v>
      </c>
      <c r="E488" s="3" t="s">
        <v>10896</v>
      </c>
      <c r="F488" s="3" t="s">
        <v>10266</v>
      </c>
      <c r="G488" s="3" t="s">
        <v>10900</v>
      </c>
      <c r="H488" s="6" t="s">
        <v>10901</v>
      </c>
      <c r="N488" t="s">
        <v>10621</v>
      </c>
    </row>
    <row r="489" spans="1:14">
      <c r="A489">
        <v>488</v>
      </c>
      <c r="B489">
        <v>160</v>
      </c>
      <c r="C489" s="3" t="s">
        <v>10783</v>
      </c>
      <c r="D489" s="3" t="s">
        <v>10784</v>
      </c>
      <c r="E489" s="3" t="s">
        <v>10885</v>
      </c>
      <c r="F489" s="3" t="s">
        <v>10266</v>
      </c>
      <c r="G489" s="3" t="s">
        <v>10272</v>
      </c>
      <c r="H489" s="6" t="s">
        <v>10902</v>
      </c>
      <c r="N489" t="s">
        <v>10621</v>
      </c>
    </row>
    <row r="490" spans="1:14">
      <c r="A490">
        <v>489</v>
      </c>
      <c r="B490">
        <v>161</v>
      </c>
      <c r="C490" s="3" t="s">
        <v>10783</v>
      </c>
      <c r="D490" s="3" t="s">
        <v>10784</v>
      </c>
      <c r="E490" s="3" t="s">
        <v>10272</v>
      </c>
      <c r="F490" s="3" t="s">
        <v>10273</v>
      </c>
      <c r="G490" s="3" t="s">
        <v>8927</v>
      </c>
      <c r="H490" s="6" t="s">
        <v>10903</v>
      </c>
      <c r="N490" t="s">
        <v>10621</v>
      </c>
    </row>
    <row r="491" spans="1:14">
      <c r="A491">
        <v>490</v>
      </c>
      <c r="B491">
        <v>162</v>
      </c>
      <c r="C491" s="3" t="s">
        <v>10783</v>
      </c>
      <c r="D491" s="3" t="s">
        <v>10784</v>
      </c>
      <c r="E491" s="3" t="s">
        <v>10272</v>
      </c>
      <c r="F491" s="3" t="s">
        <v>10266</v>
      </c>
      <c r="G491" s="3" t="s">
        <v>10275</v>
      </c>
      <c r="H491" s="6" t="s">
        <v>10276</v>
      </c>
      <c r="N491" t="s">
        <v>10621</v>
      </c>
    </row>
    <row r="492" spans="1:14">
      <c r="A492">
        <v>491</v>
      </c>
      <c r="B492">
        <v>163</v>
      </c>
      <c r="C492" s="3" t="s">
        <v>10783</v>
      </c>
      <c r="D492" s="3" t="s">
        <v>10784</v>
      </c>
      <c r="E492" s="3" t="s">
        <v>10272</v>
      </c>
      <c r="F492" s="3" t="s">
        <v>10266</v>
      </c>
      <c r="G492" s="3" t="s">
        <v>10277</v>
      </c>
      <c r="H492" s="6" t="s">
        <v>10278</v>
      </c>
      <c r="N492" t="s">
        <v>10621</v>
      </c>
    </row>
    <row r="493" spans="1:14">
      <c r="A493">
        <v>492</v>
      </c>
      <c r="B493">
        <v>164</v>
      </c>
      <c r="C493" s="3" t="s">
        <v>10783</v>
      </c>
      <c r="D493" s="3" t="s">
        <v>10784</v>
      </c>
      <c r="E493" s="3" t="s">
        <v>10272</v>
      </c>
      <c r="F493" s="3" t="s">
        <v>10266</v>
      </c>
      <c r="G493" s="3" t="s">
        <v>10279</v>
      </c>
      <c r="H493" s="6" t="s">
        <v>10280</v>
      </c>
      <c r="N493" t="s">
        <v>10621</v>
      </c>
    </row>
    <row r="494" spans="1:14">
      <c r="A494">
        <v>493</v>
      </c>
      <c r="B494">
        <v>165</v>
      </c>
      <c r="C494" s="3" t="s">
        <v>10783</v>
      </c>
      <c r="D494" s="3" t="s">
        <v>10784</v>
      </c>
      <c r="E494" s="3" t="s">
        <v>10272</v>
      </c>
      <c r="F494" s="3" t="s">
        <v>10266</v>
      </c>
      <c r="G494" s="3" t="s">
        <v>10281</v>
      </c>
      <c r="H494" s="6" t="s">
        <v>10282</v>
      </c>
      <c r="N494" t="s">
        <v>10621</v>
      </c>
    </row>
    <row r="495" spans="1:14">
      <c r="A495">
        <v>494</v>
      </c>
      <c r="B495">
        <v>166</v>
      </c>
      <c r="C495" s="3" t="s">
        <v>10783</v>
      </c>
      <c r="D495" s="3" t="s">
        <v>10784</v>
      </c>
      <c r="E495" s="3" t="s">
        <v>10272</v>
      </c>
      <c r="F495" s="3" t="s">
        <v>10266</v>
      </c>
      <c r="G495" s="3" t="s">
        <v>10283</v>
      </c>
      <c r="H495" s="6" t="s">
        <v>10284</v>
      </c>
      <c r="N495" t="s">
        <v>10621</v>
      </c>
    </row>
    <row r="496" spans="1:14">
      <c r="A496">
        <v>495</v>
      </c>
      <c r="B496">
        <v>167</v>
      </c>
      <c r="C496" s="3" t="s">
        <v>10783</v>
      </c>
      <c r="D496" s="3" t="s">
        <v>10784</v>
      </c>
      <c r="E496" s="3" t="s">
        <v>10272</v>
      </c>
      <c r="F496" s="3" t="s">
        <v>10266</v>
      </c>
      <c r="G496" s="3" t="s">
        <v>10285</v>
      </c>
      <c r="H496" s="6" t="s">
        <v>10286</v>
      </c>
      <c r="N496" t="s">
        <v>10621</v>
      </c>
    </row>
    <row r="497" spans="1:14">
      <c r="A497">
        <v>496</v>
      </c>
      <c r="B497">
        <v>168</v>
      </c>
      <c r="C497" s="3" t="s">
        <v>10783</v>
      </c>
      <c r="D497" s="3" t="s">
        <v>10784</v>
      </c>
      <c r="E497" s="3" t="s">
        <v>10272</v>
      </c>
      <c r="F497" s="3" t="s">
        <v>10266</v>
      </c>
      <c r="G497" s="3" t="s">
        <v>10287</v>
      </c>
      <c r="H497" s="6" t="s">
        <v>10288</v>
      </c>
      <c r="N497" t="s">
        <v>10621</v>
      </c>
    </row>
    <row r="498" spans="1:14">
      <c r="A498">
        <v>497</v>
      </c>
      <c r="B498">
        <v>169</v>
      </c>
      <c r="C498" s="3" t="s">
        <v>10783</v>
      </c>
      <c r="D498" s="3" t="s">
        <v>10784</v>
      </c>
      <c r="E498" s="3" t="s">
        <v>10272</v>
      </c>
      <c r="F498" s="3" t="s">
        <v>10266</v>
      </c>
      <c r="G498" s="3" t="s">
        <v>10289</v>
      </c>
      <c r="H498" s="6" t="s">
        <v>10290</v>
      </c>
      <c r="N498" t="s">
        <v>10621</v>
      </c>
    </row>
    <row r="499" spans="1:14">
      <c r="A499">
        <v>498</v>
      </c>
      <c r="B499">
        <v>170</v>
      </c>
      <c r="C499" s="3" t="s">
        <v>10783</v>
      </c>
      <c r="D499" s="3" t="s">
        <v>10784</v>
      </c>
      <c r="E499" s="3" t="s">
        <v>10272</v>
      </c>
      <c r="F499" s="3" t="s">
        <v>10266</v>
      </c>
      <c r="G499" s="3" t="s">
        <v>10291</v>
      </c>
      <c r="H499" s="6" t="s">
        <v>10292</v>
      </c>
      <c r="N499" t="s">
        <v>10621</v>
      </c>
    </row>
    <row r="500" spans="1:14">
      <c r="A500">
        <v>499</v>
      </c>
      <c r="B500">
        <v>171</v>
      </c>
      <c r="C500" s="3" t="s">
        <v>10783</v>
      </c>
      <c r="D500" s="3" t="s">
        <v>10784</v>
      </c>
      <c r="E500" s="3" t="s">
        <v>10272</v>
      </c>
      <c r="F500" s="3" t="s">
        <v>10266</v>
      </c>
      <c r="G500" s="3" t="s">
        <v>10293</v>
      </c>
      <c r="H500" s="6" t="s">
        <v>10294</v>
      </c>
      <c r="N500" t="s">
        <v>10621</v>
      </c>
    </row>
    <row r="501" spans="1:14">
      <c r="A501">
        <v>500</v>
      </c>
      <c r="B501">
        <v>172</v>
      </c>
      <c r="C501" s="3" t="s">
        <v>10783</v>
      </c>
      <c r="D501" s="3" t="s">
        <v>10784</v>
      </c>
      <c r="E501" s="3" t="s">
        <v>10272</v>
      </c>
      <c r="F501" s="3" t="s">
        <v>10266</v>
      </c>
      <c r="G501" s="3" t="s">
        <v>10295</v>
      </c>
      <c r="H501" s="6" t="s">
        <v>10296</v>
      </c>
      <c r="N501" t="s">
        <v>10621</v>
      </c>
    </row>
    <row r="502" spans="1:14">
      <c r="A502">
        <v>501</v>
      </c>
      <c r="B502">
        <v>173</v>
      </c>
      <c r="C502" s="3" t="s">
        <v>10783</v>
      </c>
      <c r="D502" s="3" t="s">
        <v>10784</v>
      </c>
      <c r="E502" s="3" t="s">
        <v>10272</v>
      </c>
      <c r="F502" s="3" t="s">
        <v>10266</v>
      </c>
      <c r="G502" s="3" t="s">
        <v>10904</v>
      </c>
      <c r="H502" s="6" t="s">
        <v>10905</v>
      </c>
      <c r="N502" t="s">
        <v>10621</v>
      </c>
    </row>
    <row r="503" spans="1:14">
      <c r="A503">
        <v>502</v>
      </c>
      <c r="B503">
        <v>174</v>
      </c>
      <c r="C503" s="3" t="s">
        <v>10783</v>
      </c>
      <c r="D503" s="3" t="s">
        <v>10784</v>
      </c>
      <c r="E503" s="3" t="s">
        <v>10904</v>
      </c>
      <c r="F503" s="3" t="s">
        <v>10266</v>
      </c>
      <c r="G503" s="3" t="s">
        <v>10906</v>
      </c>
      <c r="H503" s="6" t="s">
        <v>10907</v>
      </c>
      <c r="K503" s="12" t="str">
        <f>HYPERLINK("#'KOODISTOT'!B"&amp;MATCH(CONCATENATE(G503,"Type"),KOODISTOT!B:B,0),CONCATENATE(G503,"Type"))</f>
        <v>CertificationSystemType</v>
      </c>
      <c r="L503" s="7">
        <v>2</v>
      </c>
      <c r="N503" t="s">
        <v>10621</v>
      </c>
    </row>
    <row r="504" spans="1:14">
      <c r="A504">
        <v>503</v>
      </c>
      <c r="B504">
        <v>175</v>
      </c>
      <c r="C504" s="3" t="s">
        <v>10783</v>
      </c>
      <c r="D504" s="3" t="s">
        <v>10784</v>
      </c>
      <c r="E504" s="3" t="s">
        <v>10885</v>
      </c>
      <c r="F504" s="3" t="s">
        <v>10266</v>
      </c>
      <c r="G504" s="3" t="s">
        <v>10270</v>
      </c>
      <c r="H504" s="6" t="s">
        <v>10908</v>
      </c>
      <c r="N504" t="s">
        <v>10621</v>
      </c>
    </row>
    <row r="505" spans="1:14">
      <c r="A505">
        <v>504</v>
      </c>
      <c r="B505">
        <v>176</v>
      </c>
      <c r="C505" s="3" t="s">
        <v>10783</v>
      </c>
      <c r="D505" s="3" t="s">
        <v>10784</v>
      </c>
      <c r="E505" s="3" t="s">
        <v>10270</v>
      </c>
      <c r="F505" s="3" t="s">
        <v>10266</v>
      </c>
      <c r="G505" s="3" t="s">
        <v>10272</v>
      </c>
      <c r="H505" s="6" t="s">
        <v>10902</v>
      </c>
      <c r="N505" t="s">
        <v>10621</v>
      </c>
    </row>
    <row r="506" spans="1:14">
      <c r="A506">
        <v>505</v>
      </c>
      <c r="B506">
        <v>177</v>
      </c>
      <c r="C506" s="3" t="s">
        <v>10783</v>
      </c>
      <c r="D506" s="3" t="s">
        <v>10784</v>
      </c>
      <c r="E506" s="3" t="s">
        <v>10272</v>
      </c>
      <c r="F506" s="3" t="s">
        <v>10273</v>
      </c>
      <c r="G506" s="3" t="s">
        <v>8927</v>
      </c>
      <c r="H506" s="6" t="s">
        <v>10903</v>
      </c>
      <c r="N506" t="s">
        <v>10621</v>
      </c>
    </row>
    <row r="507" spans="1:14">
      <c r="A507">
        <v>506</v>
      </c>
      <c r="B507">
        <v>178</v>
      </c>
      <c r="C507" s="3" t="s">
        <v>10783</v>
      </c>
      <c r="D507" s="3" t="s">
        <v>10784</v>
      </c>
      <c r="E507" s="3" t="s">
        <v>10272</v>
      </c>
      <c r="F507" s="3" t="s">
        <v>10266</v>
      </c>
      <c r="G507" s="3" t="s">
        <v>10275</v>
      </c>
      <c r="H507" s="6" t="s">
        <v>10276</v>
      </c>
      <c r="N507" t="s">
        <v>10621</v>
      </c>
    </row>
    <row r="508" spans="1:14">
      <c r="A508">
        <v>507</v>
      </c>
      <c r="B508">
        <v>179</v>
      </c>
      <c r="C508" s="3" t="s">
        <v>10783</v>
      </c>
      <c r="D508" s="3" t="s">
        <v>10784</v>
      </c>
      <c r="E508" s="3" t="s">
        <v>10272</v>
      </c>
      <c r="F508" s="3" t="s">
        <v>10266</v>
      </c>
      <c r="G508" s="3" t="s">
        <v>10277</v>
      </c>
      <c r="H508" s="6" t="s">
        <v>10278</v>
      </c>
      <c r="N508" t="s">
        <v>10621</v>
      </c>
    </row>
    <row r="509" spans="1:14">
      <c r="A509">
        <v>508</v>
      </c>
      <c r="B509">
        <v>180</v>
      </c>
      <c r="C509" s="3" t="s">
        <v>10783</v>
      </c>
      <c r="D509" s="3" t="s">
        <v>10784</v>
      </c>
      <c r="E509" s="3" t="s">
        <v>10272</v>
      </c>
      <c r="F509" s="3" t="s">
        <v>10266</v>
      </c>
      <c r="G509" s="3" t="s">
        <v>10279</v>
      </c>
      <c r="H509" s="6" t="s">
        <v>10280</v>
      </c>
      <c r="N509" t="s">
        <v>10621</v>
      </c>
    </row>
    <row r="510" spans="1:14">
      <c r="A510">
        <v>509</v>
      </c>
      <c r="B510">
        <v>181</v>
      </c>
      <c r="C510" s="3" t="s">
        <v>10783</v>
      </c>
      <c r="D510" s="3" t="s">
        <v>10784</v>
      </c>
      <c r="E510" s="3" t="s">
        <v>10272</v>
      </c>
      <c r="F510" s="3" t="s">
        <v>10266</v>
      </c>
      <c r="G510" s="3" t="s">
        <v>10281</v>
      </c>
      <c r="H510" s="6" t="s">
        <v>10282</v>
      </c>
      <c r="N510" t="s">
        <v>10621</v>
      </c>
    </row>
    <row r="511" spans="1:14">
      <c r="A511">
        <v>510</v>
      </c>
      <c r="B511">
        <v>182</v>
      </c>
      <c r="C511" s="3" t="s">
        <v>10783</v>
      </c>
      <c r="D511" s="3" t="s">
        <v>10784</v>
      </c>
      <c r="E511" s="3" t="s">
        <v>10272</v>
      </c>
      <c r="F511" s="3" t="s">
        <v>10266</v>
      </c>
      <c r="G511" s="3" t="s">
        <v>10283</v>
      </c>
      <c r="H511" s="6" t="s">
        <v>10284</v>
      </c>
      <c r="N511" t="s">
        <v>10621</v>
      </c>
    </row>
    <row r="512" spans="1:14">
      <c r="A512">
        <v>511</v>
      </c>
      <c r="B512">
        <v>183</v>
      </c>
      <c r="C512" s="3" t="s">
        <v>10783</v>
      </c>
      <c r="D512" s="3" t="s">
        <v>10784</v>
      </c>
      <c r="E512" s="3" t="s">
        <v>10272</v>
      </c>
      <c r="F512" s="3" t="s">
        <v>10266</v>
      </c>
      <c r="G512" s="3" t="s">
        <v>10285</v>
      </c>
      <c r="H512" s="6" t="s">
        <v>10286</v>
      </c>
      <c r="N512" t="s">
        <v>10621</v>
      </c>
    </row>
    <row r="513" spans="1:14">
      <c r="A513">
        <v>512</v>
      </c>
      <c r="B513">
        <v>184</v>
      </c>
      <c r="C513" s="3" t="s">
        <v>10783</v>
      </c>
      <c r="D513" s="3" t="s">
        <v>10784</v>
      </c>
      <c r="E513" s="3" t="s">
        <v>10272</v>
      </c>
      <c r="F513" s="3" t="s">
        <v>10266</v>
      </c>
      <c r="G513" s="3" t="s">
        <v>10287</v>
      </c>
      <c r="H513" s="6" t="s">
        <v>10288</v>
      </c>
      <c r="N513" t="s">
        <v>10621</v>
      </c>
    </row>
    <row r="514" spans="1:14">
      <c r="A514">
        <v>513</v>
      </c>
      <c r="B514">
        <v>185</v>
      </c>
      <c r="C514" s="3" t="s">
        <v>10783</v>
      </c>
      <c r="D514" s="3" t="s">
        <v>10784</v>
      </c>
      <c r="E514" s="3" t="s">
        <v>10272</v>
      </c>
      <c r="F514" s="3" t="s">
        <v>10266</v>
      </c>
      <c r="G514" s="3" t="s">
        <v>10289</v>
      </c>
      <c r="H514" s="6" t="s">
        <v>10290</v>
      </c>
      <c r="N514" t="s">
        <v>10621</v>
      </c>
    </row>
    <row r="515" spans="1:14">
      <c r="A515">
        <v>514</v>
      </c>
      <c r="B515">
        <v>186</v>
      </c>
      <c r="C515" s="3" t="s">
        <v>10783</v>
      </c>
      <c r="D515" s="3" t="s">
        <v>10784</v>
      </c>
      <c r="E515" s="3" t="s">
        <v>10272</v>
      </c>
      <c r="F515" s="3" t="s">
        <v>10266</v>
      </c>
      <c r="G515" s="3" t="s">
        <v>10291</v>
      </c>
      <c r="H515" s="6" t="s">
        <v>10292</v>
      </c>
      <c r="N515" t="s">
        <v>10621</v>
      </c>
    </row>
    <row r="516" spans="1:14">
      <c r="A516">
        <v>515</v>
      </c>
      <c r="B516">
        <v>187</v>
      </c>
      <c r="C516" s="3" t="s">
        <v>10783</v>
      </c>
      <c r="D516" s="3" t="s">
        <v>10784</v>
      </c>
      <c r="E516" s="3" t="s">
        <v>10272</v>
      </c>
      <c r="F516" s="3" t="s">
        <v>10266</v>
      </c>
      <c r="G516" s="3" t="s">
        <v>10293</v>
      </c>
      <c r="H516" s="6" t="s">
        <v>10294</v>
      </c>
      <c r="N516" t="s">
        <v>10621</v>
      </c>
    </row>
    <row r="517" spans="1:14">
      <c r="A517">
        <v>516</v>
      </c>
      <c r="B517">
        <v>188</v>
      </c>
      <c r="C517" s="3" t="s">
        <v>10783</v>
      </c>
      <c r="D517" s="3" t="s">
        <v>10784</v>
      </c>
      <c r="E517" s="3" t="s">
        <v>10272</v>
      </c>
      <c r="F517" s="3" t="s">
        <v>10266</v>
      </c>
      <c r="G517" s="3" t="s">
        <v>10295</v>
      </c>
      <c r="H517" s="6" t="s">
        <v>10296</v>
      </c>
      <c r="N517" t="s">
        <v>10621</v>
      </c>
    </row>
    <row r="518" spans="1:14">
      <c r="A518">
        <v>517</v>
      </c>
      <c r="B518">
        <v>189</v>
      </c>
      <c r="C518" s="3" t="s">
        <v>10783</v>
      </c>
      <c r="D518" s="3" t="s">
        <v>10784</v>
      </c>
      <c r="E518" s="3" t="s">
        <v>10272</v>
      </c>
      <c r="F518" s="3" t="s">
        <v>10266</v>
      </c>
      <c r="G518" s="3" t="s">
        <v>10904</v>
      </c>
      <c r="H518" s="6" t="s">
        <v>10905</v>
      </c>
      <c r="N518" t="s">
        <v>10621</v>
      </c>
    </row>
    <row r="519" spans="1:14">
      <c r="A519">
        <v>518</v>
      </c>
      <c r="B519">
        <v>190</v>
      </c>
      <c r="C519" s="3" t="s">
        <v>10783</v>
      </c>
      <c r="D519" s="3" t="s">
        <v>10784</v>
      </c>
      <c r="E519" s="3" t="s">
        <v>10904</v>
      </c>
      <c r="F519" s="3" t="s">
        <v>10266</v>
      </c>
      <c r="G519" s="3" t="s">
        <v>10906</v>
      </c>
      <c r="H519" s="6" t="s">
        <v>10907</v>
      </c>
      <c r="K519" s="12" t="str">
        <f>HYPERLINK("#'KOODISTOT'!B"&amp;MATCH(CONCATENATE(G519,"Type"),KOODISTOT!B:B,0),CONCATENATE(G519,"Type"))</f>
        <v>CertificationSystemType</v>
      </c>
      <c r="L519" s="7">
        <v>2</v>
      </c>
      <c r="N519" t="s">
        <v>10621</v>
      </c>
    </row>
    <row r="520" spans="1:14">
      <c r="A520">
        <v>519</v>
      </c>
      <c r="B520">
        <v>191</v>
      </c>
      <c r="C520" s="3" t="s">
        <v>10783</v>
      </c>
      <c r="D520" s="3" t="s">
        <v>10784</v>
      </c>
      <c r="E520" s="3" t="s">
        <v>10885</v>
      </c>
      <c r="F520" s="3" t="s">
        <v>10266</v>
      </c>
      <c r="G520" s="3" t="s">
        <v>10909</v>
      </c>
      <c r="H520" s="6" t="s">
        <v>10910</v>
      </c>
      <c r="N520" t="s">
        <v>10621</v>
      </c>
    </row>
    <row r="521" spans="1:14">
      <c r="A521">
        <v>520</v>
      </c>
      <c r="B521">
        <v>192</v>
      </c>
      <c r="C521" s="3" t="s">
        <v>10783</v>
      </c>
      <c r="D521" s="3" t="s">
        <v>10784</v>
      </c>
      <c r="E521" s="3" t="s">
        <v>10885</v>
      </c>
      <c r="F521" s="3" t="s">
        <v>10266</v>
      </c>
      <c r="G521" s="3" t="s">
        <v>10911</v>
      </c>
      <c r="H521" s="6" t="s">
        <v>10912</v>
      </c>
      <c r="K521" s="12" t="str">
        <f>HYPERLINK("#'YHDISTEKOODISTOT'!B"&amp;MATCH("YesNoNotKnownType",YHDISTEKOODISTOT!B:B,0),CONCATENATE(G521,"Type"))</f>
        <v>RoadUsingRightType</v>
      </c>
      <c r="L521" s="7">
        <v>1</v>
      </c>
      <c r="M521" s="14" t="s">
        <v>10269</v>
      </c>
      <c r="N521" t="s">
        <v>10621</v>
      </c>
    </row>
    <row r="522" spans="1:14">
      <c r="A522">
        <v>521</v>
      </c>
      <c r="B522">
        <v>193</v>
      </c>
      <c r="C522" s="3" t="s">
        <v>10783</v>
      </c>
      <c r="D522" s="3" t="s">
        <v>10784</v>
      </c>
      <c r="E522" s="3" t="s">
        <v>10885</v>
      </c>
      <c r="F522" s="3" t="s">
        <v>10266</v>
      </c>
      <c r="G522" s="3" t="s">
        <v>10913</v>
      </c>
      <c r="H522" s="6" t="s">
        <v>10914</v>
      </c>
      <c r="N522" t="s">
        <v>10621</v>
      </c>
    </row>
    <row r="523" spans="1:14">
      <c r="A523">
        <v>522</v>
      </c>
      <c r="B523">
        <v>194</v>
      </c>
      <c r="C523" s="3" t="s">
        <v>10783</v>
      </c>
      <c r="D523" s="3" t="s">
        <v>10784</v>
      </c>
      <c r="E523" s="3" t="s">
        <v>10913</v>
      </c>
      <c r="F523" s="3" t="s">
        <v>10266</v>
      </c>
      <c r="G523" s="3" t="s">
        <v>10915</v>
      </c>
      <c r="H523" s="6" t="s">
        <v>10916</v>
      </c>
      <c r="K523" s="12" t="str">
        <f>HYPERLINK("#'KOODISTOT'!B"&amp;MATCH(CONCATENATE(G523,"Type"),KOODISTOT!B:B,0),CONCATENATE(G523,"Type"))</f>
        <v>ForestUseDeclarationResponsibleType</v>
      </c>
      <c r="L523" s="7">
        <v>2</v>
      </c>
      <c r="N523" t="s">
        <v>10621</v>
      </c>
    </row>
    <row r="524" spans="1:14">
      <c r="A524">
        <v>523</v>
      </c>
      <c r="B524">
        <v>195</v>
      </c>
      <c r="C524" s="3" t="s">
        <v>10783</v>
      </c>
      <c r="D524" s="3" t="s">
        <v>10784</v>
      </c>
      <c r="E524" s="3" t="s">
        <v>10913</v>
      </c>
      <c r="F524" s="3" t="s">
        <v>10266</v>
      </c>
      <c r="G524" s="3" t="s">
        <v>10917</v>
      </c>
      <c r="H524" s="6" t="s">
        <v>10918</v>
      </c>
      <c r="N524" t="s">
        <v>10621</v>
      </c>
    </row>
    <row r="525" spans="1:14">
      <c r="A525">
        <v>524</v>
      </c>
      <c r="B525">
        <v>196</v>
      </c>
      <c r="C525" s="3" t="s">
        <v>10783</v>
      </c>
      <c r="D525" s="3" t="s">
        <v>10784</v>
      </c>
      <c r="E525" s="3" t="s">
        <v>10913</v>
      </c>
      <c r="F525" s="3" t="s">
        <v>10266</v>
      </c>
      <c r="G525" s="3" t="s">
        <v>10919</v>
      </c>
      <c r="H525" s="6" t="s">
        <v>10920</v>
      </c>
      <c r="K525" s="12" t="str">
        <f>HYPERLINK("#'YHDISTEKOODISTOT'!B"&amp;MATCH("YesNoNotKnownType",YHDISTEKOODISTOT!B:B,0),CONCATENATE(G525,"Type"))</f>
        <v>SupplyPointType</v>
      </c>
      <c r="L525" s="7">
        <v>1</v>
      </c>
      <c r="M525" s="14" t="s">
        <v>10269</v>
      </c>
      <c r="N525" t="s">
        <v>10621</v>
      </c>
    </row>
    <row r="526" spans="1:14" ht="28.8">
      <c r="A526">
        <v>525</v>
      </c>
      <c r="B526">
        <v>197</v>
      </c>
      <c r="C526" s="3" t="s">
        <v>10783</v>
      </c>
      <c r="D526" s="3" t="s">
        <v>10784</v>
      </c>
      <c r="E526" s="3" t="s">
        <v>10913</v>
      </c>
      <c r="F526" s="3" t="s">
        <v>10266</v>
      </c>
      <c r="G526" s="3" t="s">
        <v>10921</v>
      </c>
      <c r="H526" s="6" t="s">
        <v>10922</v>
      </c>
      <c r="N526" t="s">
        <v>10621</v>
      </c>
    </row>
    <row r="527" spans="1:14">
      <c r="A527">
        <v>526</v>
      </c>
      <c r="B527">
        <v>198</v>
      </c>
      <c r="C527" s="3" t="s">
        <v>10783</v>
      </c>
      <c r="D527" s="3" t="s">
        <v>10784</v>
      </c>
      <c r="E527" s="3" t="s">
        <v>10921</v>
      </c>
      <c r="F527" s="3" t="s">
        <v>10266</v>
      </c>
      <c r="G527" s="3" t="s">
        <v>10923</v>
      </c>
      <c r="H527" s="6" t="s">
        <v>10924</v>
      </c>
      <c r="N527" t="s">
        <v>10621</v>
      </c>
    </row>
    <row r="528" spans="1:14">
      <c r="A528">
        <v>527</v>
      </c>
      <c r="B528">
        <v>199</v>
      </c>
      <c r="C528" s="3" t="s">
        <v>10783</v>
      </c>
      <c r="D528" s="3" t="s">
        <v>10784</v>
      </c>
      <c r="E528" s="3" t="s">
        <v>10923</v>
      </c>
      <c r="F528" s="3" t="s">
        <v>10266</v>
      </c>
      <c r="G528" s="3" t="s">
        <v>10925</v>
      </c>
      <c r="H528" s="6" t="s">
        <v>10926</v>
      </c>
      <c r="K528" s="12" t="str">
        <f>HYPERLINK("#'KOODISTOT'!B"&amp;MATCH(CONCATENATE(G528,"Type"),KOODISTOT!B:B,0),CONCATENATE(G528,"Type"))</f>
        <v>AssortmentClassCodeType</v>
      </c>
      <c r="L528" s="7">
        <v>2</v>
      </c>
      <c r="N528" t="s">
        <v>10621</v>
      </c>
    </row>
    <row r="529" spans="1:14">
      <c r="A529">
        <v>528</v>
      </c>
      <c r="B529">
        <v>200</v>
      </c>
      <c r="C529" s="3" t="s">
        <v>10783</v>
      </c>
      <c r="D529" s="3" t="s">
        <v>10784</v>
      </c>
      <c r="E529" s="3" t="s">
        <v>10923</v>
      </c>
      <c r="F529" s="3" t="s">
        <v>10266</v>
      </c>
      <c r="G529" s="3" t="s">
        <v>10673</v>
      </c>
      <c r="H529" s="6" t="s">
        <v>10927</v>
      </c>
      <c r="N529" t="s">
        <v>10621</v>
      </c>
    </row>
    <row r="530" spans="1:14">
      <c r="A530">
        <v>529</v>
      </c>
      <c r="B530">
        <v>201</v>
      </c>
      <c r="C530" s="3" t="s">
        <v>10783</v>
      </c>
      <c r="D530" s="3" t="s">
        <v>10784</v>
      </c>
      <c r="E530" s="3" t="s">
        <v>10673</v>
      </c>
      <c r="F530" s="3" t="s">
        <v>10266</v>
      </c>
      <c r="G530" s="3" t="s">
        <v>10675</v>
      </c>
      <c r="H530" s="6" t="s">
        <v>10928</v>
      </c>
      <c r="N530" t="s">
        <v>10621</v>
      </c>
    </row>
    <row r="531" spans="1:14">
      <c r="A531">
        <v>530</v>
      </c>
      <c r="B531">
        <v>202</v>
      </c>
      <c r="C531" s="3" t="s">
        <v>10783</v>
      </c>
      <c r="D531" s="3" t="s">
        <v>10784</v>
      </c>
      <c r="E531" s="3" t="s">
        <v>10675</v>
      </c>
      <c r="F531" s="3" t="s">
        <v>10266</v>
      </c>
      <c r="G531" s="3" t="s">
        <v>10929</v>
      </c>
      <c r="H531" s="6" t="s">
        <v>9917</v>
      </c>
      <c r="K531" s="12" t="str">
        <f>HYPERLINK("#'KOODISTOT'!B"&amp;MATCH(CONCATENATE(G531,"Type"),KOODISTOT!B:B,0),CONCATENATE(G531,"Type"))</f>
        <v>AssortmentMainGroupType</v>
      </c>
      <c r="L531" s="7">
        <v>1</v>
      </c>
      <c r="N531" t="s">
        <v>10621</v>
      </c>
    </row>
    <row r="532" spans="1:14">
      <c r="A532">
        <v>531</v>
      </c>
      <c r="B532">
        <v>203</v>
      </c>
      <c r="C532" s="3" t="s">
        <v>10783</v>
      </c>
      <c r="D532" s="3" t="s">
        <v>10784</v>
      </c>
      <c r="E532" s="3" t="s">
        <v>10675</v>
      </c>
      <c r="F532" s="3" t="s">
        <v>10266</v>
      </c>
      <c r="G532" s="3" t="s">
        <v>10462</v>
      </c>
      <c r="H532" s="6" t="s">
        <v>10930</v>
      </c>
      <c r="K532" s="12" t="str">
        <f>HYPERLINK("#'KOODISTOT'!B"&amp;MATCH(CONCATENATE(G532,"Type"),KOODISTOT!B:B,0),CONCATENATE(G532,"Type"))</f>
        <v>TreeSpeciesType</v>
      </c>
      <c r="L532" s="7">
        <v>3</v>
      </c>
      <c r="N532" t="s">
        <v>10621</v>
      </c>
    </row>
    <row r="533" spans="1:14">
      <c r="A533">
        <v>532</v>
      </c>
      <c r="B533">
        <v>204</v>
      </c>
      <c r="C533" s="3" t="s">
        <v>10783</v>
      </c>
      <c r="D533" s="3" t="s">
        <v>10784</v>
      </c>
      <c r="E533" s="3" t="s">
        <v>10675</v>
      </c>
      <c r="F533" s="3" t="s">
        <v>10266</v>
      </c>
      <c r="G533" s="3" t="s">
        <v>10681</v>
      </c>
      <c r="H533" s="6" t="s">
        <v>10931</v>
      </c>
      <c r="K533" s="12" t="str">
        <f>HYPERLINK("#'YHDISTEKOODISTOT'!B"&amp;MATCH(CONCATENATE(G533,"Type"),YHDISTEKOODISTOT!B:B,0),CONCATENATE(G533,"Type"))</f>
        <v>StemTypeType</v>
      </c>
      <c r="L533" s="7">
        <v>6</v>
      </c>
      <c r="N533" t="s">
        <v>10621</v>
      </c>
    </row>
    <row r="534" spans="1:14">
      <c r="A534">
        <v>533</v>
      </c>
      <c r="B534">
        <v>205</v>
      </c>
      <c r="C534" s="3" t="s">
        <v>10783</v>
      </c>
      <c r="D534" s="3" t="s">
        <v>10784</v>
      </c>
      <c r="E534" s="3" t="s">
        <v>10675</v>
      </c>
      <c r="F534" s="3" t="s">
        <v>10266</v>
      </c>
      <c r="G534" s="3" t="s">
        <v>10932</v>
      </c>
      <c r="H534" s="6" t="s">
        <v>10933</v>
      </c>
      <c r="N534" t="s">
        <v>10621</v>
      </c>
    </row>
    <row r="535" spans="1:14">
      <c r="A535">
        <v>534</v>
      </c>
      <c r="B535">
        <v>206</v>
      </c>
      <c r="C535" s="3" t="s">
        <v>10783</v>
      </c>
      <c r="D535" s="3" t="s">
        <v>10784</v>
      </c>
      <c r="E535" s="3" t="s">
        <v>10675</v>
      </c>
      <c r="F535" s="3" t="s">
        <v>10266</v>
      </c>
      <c r="G535" s="3" t="s">
        <v>10934</v>
      </c>
      <c r="H535" s="6" t="s">
        <v>10935</v>
      </c>
      <c r="N535" t="s">
        <v>10621</v>
      </c>
    </row>
    <row r="536" spans="1:14">
      <c r="A536">
        <v>535</v>
      </c>
      <c r="B536">
        <v>207</v>
      </c>
      <c r="C536" s="3" t="s">
        <v>10783</v>
      </c>
      <c r="D536" s="3" t="s">
        <v>10784</v>
      </c>
      <c r="E536" s="3" t="s">
        <v>10675</v>
      </c>
      <c r="F536" s="3" t="s">
        <v>10266</v>
      </c>
      <c r="G536" s="3" t="s">
        <v>10936</v>
      </c>
      <c r="H536" s="6" t="s">
        <v>10937</v>
      </c>
      <c r="N536" t="s">
        <v>10621</v>
      </c>
    </row>
    <row r="537" spans="1:14">
      <c r="A537">
        <v>536</v>
      </c>
      <c r="B537">
        <v>208</v>
      </c>
      <c r="C537" s="3" t="s">
        <v>10783</v>
      </c>
      <c r="D537" s="3" t="s">
        <v>10784</v>
      </c>
      <c r="E537" s="3" t="s">
        <v>10675</v>
      </c>
      <c r="F537" s="3" t="s">
        <v>10266</v>
      </c>
      <c r="G537" s="3" t="s">
        <v>10938</v>
      </c>
      <c r="H537" s="6" t="s">
        <v>10939</v>
      </c>
      <c r="K537" s="12" t="str">
        <f>HYPERLINK("#'KOODISTOT'!B"&amp;MATCH(CONCATENATE(G537,"Type"),KOODISTOT!B:B,0),CONCATENATE(G537,"Type"))</f>
        <v>QuantityUnitType</v>
      </c>
      <c r="L537" s="7">
        <v>1</v>
      </c>
      <c r="N537" t="s">
        <v>10621</v>
      </c>
    </row>
    <row r="538" spans="1:14">
      <c r="A538">
        <v>537</v>
      </c>
      <c r="B538">
        <v>209</v>
      </c>
      <c r="C538" s="3" t="s">
        <v>10783</v>
      </c>
      <c r="D538" s="3" t="s">
        <v>10784</v>
      </c>
      <c r="E538" s="3" t="s">
        <v>10675</v>
      </c>
      <c r="F538" s="3" t="s">
        <v>10266</v>
      </c>
      <c r="G538" s="3" t="s">
        <v>10940</v>
      </c>
      <c r="H538" s="6" t="s">
        <v>10941</v>
      </c>
      <c r="N538" t="s">
        <v>10621</v>
      </c>
    </row>
    <row r="539" spans="1:14">
      <c r="A539">
        <v>538</v>
      </c>
      <c r="B539">
        <v>210</v>
      </c>
      <c r="C539" s="3" t="s">
        <v>10783</v>
      </c>
      <c r="D539" s="3" t="s">
        <v>10784</v>
      </c>
      <c r="E539" s="3" t="s">
        <v>10675</v>
      </c>
      <c r="F539" s="3" t="s">
        <v>10266</v>
      </c>
      <c r="G539" s="3" t="s">
        <v>10942</v>
      </c>
      <c r="H539" s="6" t="s">
        <v>10943</v>
      </c>
      <c r="N539" t="s">
        <v>10621</v>
      </c>
    </row>
    <row r="540" spans="1:14">
      <c r="A540">
        <v>539</v>
      </c>
      <c r="B540">
        <v>211</v>
      </c>
      <c r="C540" s="3" t="s">
        <v>10783</v>
      </c>
      <c r="D540" s="3" t="s">
        <v>10784</v>
      </c>
      <c r="E540" s="3" t="s">
        <v>10675</v>
      </c>
      <c r="F540" s="3" t="s">
        <v>10266</v>
      </c>
      <c r="G540" s="3" t="s">
        <v>10497</v>
      </c>
      <c r="H540" s="6" t="s">
        <v>10944</v>
      </c>
      <c r="K540" s="12" t="str">
        <f>HYPERLINK("#'KOODISTOT'!B"&amp;MATCH(CONCATENATE(G540,"Type"),KOODISTOT!B:B,0),CONCATENATE(G540,"Type"))</f>
        <v>CurrencyType</v>
      </c>
      <c r="L540" s="7" t="s">
        <v>7288</v>
      </c>
      <c r="N540" t="s">
        <v>10621</v>
      </c>
    </row>
    <row r="541" spans="1:14">
      <c r="A541">
        <v>540</v>
      </c>
      <c r="B541">
        <v>212</v>
      </c>
      <c r="C541" s="3" t="s">
        <v>10783</v>
      </c>
      <c r="D541" s="3" t="s">
        <v>10784</v>
      </c>
      <c r="E541" s="3" t="s">
        <v>10675</v>
      </c>
      <c r="F541" s="3" t="s">
        <v>10266</v>
      </c>
      <c r="G541" s="3" t="s">
        <v>10945</v>
      </c>
      <c r="H541" s="6" t="s">
        <v>10946</v>
      </c>
      <c r="N541" t="s">
        <v>10621</v>
      </c>
    </row>
    <row r="542" spans="1:14">
      <c r="A542">
        <v>541</v>
      </c>
      <c r="B542">
        <v>213</v>
      </c>
      <c r="C542" s="3" t="s">
        <v>10783</v>
      </c>
      <c r="D542" s="3" t="s">
        <v>10784</v>
      </c>
      <c r="E542" s="3" t="s">
        <v>10675</v>
      </c>
      <c r="F542" s="3" t="s">
        <v>10266</v>
      </c>
      <c r="G542" s="3" t="s">
        <v>10947</v>
      </c>
      <c r="H542" s="6" t="s">
        <v>10948</v>
      </c>
      <c r="N542" t="s">
        <v>10621</v>
      </c>
    </row>
    <row r="543" spans="1:14">
      <c r="A543">
        <v>542</v>
      </c>
      <c r="B543">
        <v>214</v>
      </c>
      <c r="C543" s="3" t="s">
        <v>10783</v>
      </c>
      <c r="D543" s="3" t="s">
        <v>10784</v>
      </c>
      <c r="E543" s="3" t="s">
        <v>10675</v>
      </c>
      <c r="F543" s="3" t="s">
        <v>10266</v>
      </c>
      <c r="G543" s="3" t="s">
        <v>10949</v>
      </c>
      <c r="H543" s="6" t="s">
        <v>10950</v>
      </c>
      <c r="N543" t="s">
        <v>10621</v>
      </c>
    </row>
    <row r="544" spans="1:14">
      <c r="A544">
        <v>543</v>
      </c>
      <c r="B544">
        <v>215</v>
      </c>
      <c r="C544" s="3" t="s">
        <v>10783</v>
      </c>
      <c r="D544" s="3" t="s">
        <v>10784</v>
      </c>
      <c r="E544" s="3" t="s">
        <v>10675</v>
      </c>
      <c r="F544" s="3" t="s">
        <v>10266</v>
      </c>
      <c r="G544" s="3" t="s">
        <v>10951</v>
      </c>
      <c r="H544" s="6" t="s">
        <v>10952</v>
      </c>
      <c r="N544" t="s">
        <v>10621</v>
      </c>
    </row>
    <row r="545" spans="1:14">
      <c r="A545">
        <v>544</v>
      </c>
      <c r="B545">
        <v>216</v>
      </c>
      <c r="C545" s="3" t="s">
        <v>10783</v>
      </c>
      <c r="D545" s="3" t="s">
        <v>10784</v>
      </c>
      <c r="E545" s="3" t="s">
        <v>10675</v>
      </c>
      <c r="F545" s="3" t="s">
        <v>10266</v>
      </c>
      <c r="G545" s="3" t="s">
        <v>10953</v>
      </c>
      <c r="H545" s="6" t="s">
        <v>10954</v>
      </c>
      <c r="K545" s="12" t="str">
        <f>HYPERLINK("#'KOODISTOT'!B"&amp;MATCH(CONCATENATE(G545,"Type"),KOODISTOT!B:B,0),CONCATENATE(G545,"Type"))</f>
        <v>GradeCodeType</v>
      </c>
      <c r="L545" s="7">
        <v>2</v>
      </c>
      <c r="N545" t="s">
        <v>10621</v>
      </c>
    </row>
    <row r="546" spans="1:14">
      <c r="A546">
        <v>545</v>
      </c>
      <c r="B546">
        <v>217</v>
      </c>
      <c r="C546" s="3" t="s">
        <v>10783</v>
      </c>
      <c r="D546" s="3" t="s">
        <v>10784</v>
      </c>
      <c r="E546" s="3" t="s">
        <v>10675</v>
      </c>
      <c r="F546" s="3" t="s">
        <v>10266</v>
      </c>
      <c r="G546" s="3" t="s">
        <v>10955</v>
      </c>
      <c r="H546" s="6" t="s">
        <v>10956</v>
      </c>
      <c r="N546" t="s">
        <v>10621</v>
      </c>
    </row>
    <row r="547" spans="1:14">
      <c r="A547">
        <v>546</v>
      </c>
      <c r="B547">
        <v>218</v>
      </c>
      <c r="C547" s="3" t="s">
        <v>10783</v>
      </c>
      <c r="D547" s="3" t="s">
        <v>10784</v>
      </c>
      <c r="E547" s="3" t="s">
        <v>10955</v>
      </c>
      <c r="F547" s="3" t="s">
        <v>10266</v>
      </c>
      <c r="G547" s="3" t="s">
        <v>10957</v>
      </c>
      <c r="H547" s="6" t="s">
        <v>10958</v>
      </c>
      <c r="N547" t="s">
        <v>10621</v>
      </c>
    </row>
    <row r="548" spans="1:14">
      <c r="A548">
        <v>547</v>
      </c>
      <c r="B548">
        <v>219</v>
      </c>
      <c r="C548" s="3" t="s">
        <v>10783</v>
      </c>
      <c r="D548" s="3" t="s">
        <v>10784</v>
      </c>
      <c r="E548" s="3" t="s">
        <v>10957</v>
      </c>
      <c r="F548" s="3" t="s">
        <v>10266</v>
      </c>
      <c r="G548" s="3" t="s">
        <v>10959</v>
      </c>
      <c r="H548" s="6" t="s">
        <v>10960</v>
      </c>
      <c r="K548" s="12" t="str">
        <f>HYPERLINK("#'KOODISTOT'!B"&amp;MATCH(CONCATENATE(G548,"Type"),KOODISTOT!B:B,0),CONCATENATE(G548,"Type"))</f>
        <v>WoodLotInformationTypeType</v>
      </c>
      <c r="L548" s="7" t="s">
        <v>7014</v>
      </c>
      <c r="N548" t="s">
        <v>10621</v>
      </c>
    </row>
    <row r="549" spans="1:14">
      <c r="A549">
        <v>548</v>
      </c>
      <c r="B549">
        <v>220</v>
      </c>
      <c r="C549" s="3" t="s">
        <v>10783</v>
      </c>
      <c r="D549" s="3" t="s">
        <v>10784</v>
      </c>
      <c r="E549" s="3" t="s">
        <v>10957</v>
      </c>
      <c r="F549" s="3" t="s">
        <v>10266</v>
      </c>
      <c r="G549" s="3" t="s">
        <v>10961</v>
      </c>
      <c r="H549" s="6" t="s">
        <v>10962</v>
      </c>
      <c r="N549" t="s">
        <v>10621</v>
      </c>
    </row>
    <row r="550" spans="1:14">
      <c r="A550">
        <v>549</v>
      </c>
      <c r="B550">
        <v>221</v>
      </c>
      <c r="C550" s="3" t="s">
        <v>10783</v>
      </c>
      <c r="D550" s="3" t="s">
        <v>10784</v>
      </c>
      <c r="E550" s="3" t="s">
        <v>10957</v>
      </c>
      <c r="F550" s="3" t="s">
        <v>10266</v>
      </c>
      <c r="G550" s="3" t="s">
        <v>10963</v>
      </c>
      <c r="H550" s="6" t="s">
        <v>10964</v>
      </c>
      <c r="N550" t="s">
        <v>10621</v>
      </c>
    </row>
    <row r="551" spans="1:14">
      <c r="A551">
        <v>550</v>
      </c>
      <c r="B551">
        <v>222</v>
      </c>
      <c r="C551" s="3" t="s">
        <v>10783</v>
      </c>
      <c r="D551" s="3" t="s">
        <v>10784</v>
      </c>
      <c r="E551" s="3" t="s">
        <v>10675</v>
      </c>
      <c r="F551" s="3" t="s">
        <v>10266</v>
      </c>
      <c r="G551" s="3" t="s">
        <v>10965</v>
      </c>
      <c r="H551" s="6" t="s">
        <v>10966</v>
      </c>
      <c r="K551" s="12" t="str">
        <f>HYPERLINK("#'KOODISTOT'!B"&amp;MATCH(CONCATENATE(G551,"Type"),KOODISTOT!B:B,0),CONCATENATE(G551,"Type"))</f>
        <v>MeasurementMethodType</v>
      </c>
      <c r="L551" s="7">
        <v>1</v>
      </c>
      <c r="N551" t="s">
        <v>10621</v>
      </c>
    </row>
    <row r="552" spans="1:14">
      <c r="A552">
        <v>551</v>
      </c>
      <c r="B552">
        <v>223</v>
      </c>
      <c r="C552" s="3" t="s">
        <v>10783</v>
      </c>
      <c r="D552" s="3" t="s">
        <v>10784</v>
      </c>
      <c r="E552" s="3" t="s">
        <v>10675</v>
      </c>
      <c r="F552" s="3" t="s">
        <v>10266</v>
      </c>
      <c r="G552" s="3" t="s">
        <v>10967</v>
      </c>
      <c r="H552" s="6" t="s">
        <v>10968</v>
      </c>
      <c r="N552" t="s">
        <v>10621</v>
      </c>
    </row>
    <row r="553" spans="1:14">
      <c r="A553">
        <v>552</v>
      </c>
      <c r="B553">
        <v>224</v>
      </c>
      <c r="C553" s="3" t="s">
        <v>10783</v>
      </c>
      <c r="D553" s="3" t="s">
        <v>10784</v>
      </c>
      <c r="E553" s="3" t="s">
        <v>10913</v>
      </c>
      <c r="F553" s="3" t="s">
        <v>10266</v>
      </c>
      <c r="G553" s="3" t="s">
        <v>5279</v>
      </c>
      <c r="H553" s="6" t="s">
        <v>10969</v>
      </c>
      <c r="N553" t="s">
        <v>10621</v>
      </c>
    </row>
    <row r="554" spans="1:14">
      <c r="A554">
        <v>553</v>
      </c>
      <c r="B554">
        <v>225</v>
      </c>
      <c r="C554" s="3" t="s">
        <v>10783</v>
      </c>
      <c r="D554" s="3" t="s">
        <v>10784</v>
      </c>
      <c r="E554" s="3" t="s">
        <v>5279</v>
      </c>
      <c r="F554" s="3" t="s">
        <v>10266</v>
      </c>
      <c r="G554" s="3" t="s">
        <v>5946</v>
      </c>
      <c r="H554" s="6" t="s">
        <v>10970</v>
      </c>
      <c r="N554" t="s">
        <v>10621</v>
      </c>
    </row>
    <row r="555" spans="1:14">
      <c r="A555">
        <v>554</v>
      </c>
      <c r="B555">
        <v>226</v>
      </c>
      <c r="C555" s="3" t="s">
        <v>10783</v>
      </c>
      <c r="D555" s="3" t="s">
        <v>10784</v>
      </c>
      <c r="E555" s="3" t="s">
        <v>5946</v>
      </c>
      <c r="F555" s="3" t="s">
        <v>10273</v>
      </c>
      <c r="G555" s="3" t="s">
        <v>8927</v>
      </c>
      <c r="H555" s="6" t="s">
        <v>10971</v>
      </c>
      <c r="N555" t="s">
        <v>10621</v>
      </c>
    </row>
    <row r="556" spans="1:14">
      <c r="A556">
        <v>555</v>
      </c>
      <c r="B556">
        <v>227</v>
      </c>
      <c r="C556" s="3" t="s">
        <v>10783</v>
      </c>
      <c r="D556" s="3" t="s">
        <v>10784</v>
      </c>
      <c r="E556" s="3" t="s">
        <v>10913</v>
      </c>
      <c r="F556" s="3" t="s">
        <v>10266</v>
      </c>
      <c r="G556" s="3" t="s">
        <v>10972</v>
      </c>
      <c r="H556" s="6" t="s">
        <v>10973</v>
      </c>
      <c r="N556" t="s">
        <v>10621</v>
      </c>
    </row>
    <row r="557" spans="1:14">
      <c r="A557">
        <v>556</v>
      </c>
      <c r="B557">
        <v>228</v>
      </c>
      <c r="C557" s="3" t="s">
        <v>10783</v>
      </c>
      <c r="D557" s="3" t="s">
        <v>10784</v>
      </c>
      <c r="E557" s="3" t="s">
        <v>10972</v>
      </c>
      <c r="F557" s="3" t="s">
        <v>10266</v>
      </c>
      <c r="G557" s="3" t="s">
        <v>10974</v>
      </c>
      <c r="H557" s="6" t="s">
        <v>10975</v>
      </c>
      <c r="N557" t="s">
        <v>10621</v>
      </c>
    </row>
    <row r="558" spans="1:14">
      <c r="A558">
        <v>557</v>
      </c>
      <c r="B558">
        <v>229</v>
      </c>
      <c r="C558" s="3" t="s">
        <v>10783</v>
      </c>
      <c r="D558" s="3" t="s">
        <v>10784</v>
      </c>
      <c r="E558" s="3" t="s">
        <v>10974</v>
      </c>
      <c r="F558" s="3" t="s">
        <v>10273</v>
      </c>
      <c r="G558" s="3" t="s">
        <v>8927</v>
      </c>
      <c r="H558" s="6" t="s">
        <v>10976</v>
      </c>
      <c r="N558" t="s">
        <v>10621</v>
      </c>
    </row>
    <row r="559" spans="1:14">
      <c r="A559">
        <v>558</v>
      </c>
      <c r="B559">
        <v>230</v>
      </c>
      <c r="C559" s="3" t="s">
        <v>10783</v>
      </c>
      <c r="D559" s="3" t="s">
        <v>10784</v>
      </c>
      <c r="E559" s="3" t="s">
        <v>10974</v>
      </c>
      <c r="F559" s="3" t="s">
        <v>10266</v>
      </c>
      <c r="G559" s="3" t="s">
        <v>10977</v>
      </c>
      <c r="H559" s="6" t="s">
        <v>10978</v>
      </c>
      <c r="K559" s="12" t="str">
        <f>HYPERLINK("#'KOODISTOT'!B"&amp;MATCH(CONCATENATE(G559,"Type"),KOODISTOT!B:B,0),CONCATENATE(G559,"Type"))</f>
        <v>DocumentClassType</v>
      </c>
      <c r="L559" s="7">
        <v>5</v>
      </c>
      <c r="N559" t="s">
        <v>10621</v>
      </c>
    </row>
    <row r="560" spans="1:14">
      <c r="A560">
        <v>559</v>
      </c>
      <c r="B560">
        <v>231</v>
      </c>
      <c r="C560" s="3" t="s">
        <v>10783</v>
      </c>
      <c r="D560" s="3" t="s">
        <v>10784</v>
      </c>
      <c r="E560" s="3" t="s">
        <v>10974</v>
      </c>
      <c r="F560" s="3" t="s">
        <v>10266</v>
      </c>
      <c r="G560" s="3" t="s">
        <v>10979</v>
      </c>
      <c r="H560" s="6" t="s">
        <v>10980</v>
      </c>
      <c r="N560" t="s">
        <v>10621</v>
      </c>
    </row>
    <row r="561" spans="1:14">
      <c r="A561">
        <v>560</v>
      </c>
      <c r="B561">
        <v>232</v>
      </c>
      <c r="C561" s="3" t="s">
        <v>10783</v>
      </c>
      <c r="D561" s="3" t="s">
        <v>10784</v>
      </c>
      <c r="E561" s="3" t="s">
        <v>10974</v>
      </c>
      <c r="F561" s="3" t="s">
        <v>10266</v>
      </c>
      <c r="G561" s="3" t="s">
        <v>10981</v>
      </c>
      <c r="H561" s="6" t="s">
        <v>10982</v>
      </c>
      <c r="N561" t="s">
        <v>10621</v>
      </c>
    </row>
    <row r="562" spans="1:14">
      <c r="A562">
        <v>561</v>
      </c>
      <c r="B562">
        <v>233</v>
      </c>
      <c r="C562" s="3" t="s">
        <v>10783</v>
      </c>
      <c r="D562" s="3" t="s">
        <v>10784</v>
      </c>
      <c r="E562" s="3" t="s">
        <v>10974</v>
      </c>
      <c r="F562" s="3" t="s">
        <v>10266</v>
      </c>
      <c r="G562" s="3" t="s">
        <v>10983</v>
      </c>
      <c r="H562" s="6" t="s">
        <v>10984</v>
      </c>
      <c r="N562" t="s">
        <v>10621</v>
      </c>
    </row>
    <row r="563" spans="1:14">
      <c r="A563">
        <v>562</v>
      </c>
      <c r="B563">
        <v>234</v>
      </c>
      <c r="C563" s="3" t="s">
        <v>10783</v>
      </c>
      <c r="D563" s="3" t="s">
        <v>10784</v>
      </c>
      <c r="E563" s="3" t="s">
        <v>10974</v>
      </c>
      <c r="F563" s="3" t="s">
        <v>10266</v>
      </c>
      <c r="G563" s="3" t="s">
        <v>10985</v>
      </c>
      <c r="N563" t="s">
        <v>10621</v>
      </c>
    </row>
    <row r="564" spans="1:14">
      <c r="A564">
        <v>563</v>
      </c>
      <c r="B564">
        <v>235</v>
      </c>
      <c r="C564" s="3" t="s">
        <v>10783</v>
      </c>
      <c r="D564" s="3" t="s">
        <v>10784</v>
      </c>
      <c r="E564" s="3" t="s">
        <v>10985</v>
      </c>
      <c r="F564" s="3" t="s">
        <v>10273</v>
      </c>
      <c r="G564" s="3" t="s">
        <v>10986</v>
      </c>
      <c r="H564" s="6" t="s">
        <v>10987</v>
      </c>
      <c r="N564" t="s">
        <v>10621</v>
      </c>
    </row>
    <row r="565" spans="1:14">
      <c r="A565">
        <v>564</v>
      </c>
      <c r="B565">
        <v>236</v>
      </c>
      <c r="C565" s="3" t="s">
        <v>10783</v>
      </c>
      <c r="D565" s="3" t="s">
        <v>10784</v>
      </c>
      <c r="E565" s="3" t="s">
        <v>10885</v>
      </c>
      <c r="F565" s="3" t="s">
        <v>10266</v>
      </c>
      <c r="G565" s="3" t="s">
        <v>10343</v>
      </c>
      <c r="H565" s="6" t="s">
        <v>10988</v>
      </c>
      <c r="N565" t="s">
        <v>10621</v>
      </c>
    </row>
    <row r="566" spans="1:14">
      <c r="A566">
        <v>565</v>
      </c>
      <c r="B566">
        <v>237</v>
      </c>
      <c r="C566" s="3" t="s">
        <v>10783</v>
      </c>
      <c r="D566" s="3" t="s">
        <v>10784</v>
      </c>
      <c r="E566" s="3" t="s">
        <v>10343</v>
      </c>
      <c r="F566" s="3" t="s">
        <v>10266</v>
      </c>
      <c r="G566" s="3" t="s">
        <v>10347</v>
      </c>
      <c r="H566" s="6" t="s">
        <v>10989</v>
      </c>
      <c r="N566" t="s">
        <v>10621</v>
      </c>
    </row>
    <row r="567" spans="1:14">
      <c r="A567">
        <v>566</v>
      </c>
      <c r="B567">
        <v>238</v>
      </c>
      <c r="C567" s="3" t="s">
        <v>10783</v>
      </c>
      <c r="D567" s="3" t="s">
        <v>10784</v>
      </c>
      <c r="E567" s="3" t="s">
        <v>10347</v>
      </c>
      <c r="F567" s="3" t="s">
        <v>10273</v>
      </c>
      <c r="G567" s="3" t="s">
        <v>8927</v>
      </c>
      <c r="H567" s="6" t="s">
        <v>10990</v>
      </c>
      <c r="N567" t="s">
        <v>10621</v>
      </c>
    </row>
    <row r="568" spans="1:14">
      <c r="A568">
        <v>567</v>
      </c>
      <c r="B568">
        <v>239</v>
      </c>
      <c r="C568" s="3" t="s">
        <v>10783</v>
      </c>
      <c r="D568" s="3" t="s">
        <v>10784</v>
      </c>
      <c r="E568" s="3" t="s">
        <v>10347</v>
      </c>
      <c r="F568" s="3" t="s">
        <v>10273</v>
      </c>
      <c r="G568" s="3" t="s">
        <v>10991</v>
      </c>
      <c r="H568" s="6" t="s">
        <v>10992</v>
      </c>
      <c r="N568" t="s">
        <v>10621</v>
      </c>
    </row>
    <row r="569" spans="1:14">
      <c r="A569">
        <v>568</v>
      </c>
      <c r="B569">
        <v>240</v>
      </c>
      <c r="C569" s="3" t="s">
        <v>10783</v>
      </c>
      <c r="D569" s="3" t="s">
        <v>10784</v>
      </c>
      <c r="E569" s="3" t="s">
        <v>10347</v>
      </c>
      <c r="F569" s="3" t="s">
        <v>10266</v>
      </c>
      <c r="G569" s="3" t="s">
        <v>10354</v>
      </c>
      <c r="H569" s="6" t="s">
        <v>10355</v>
      </c>
      <c r="N569" t="s">
        <v>10621</v>
      </c>
    </row>
    <row r="570" spans="1:14">
      <c r="A570">
        <v>569</v>
      </c>
      <c r="B570">
        <v>241</v>
      </c>
      <c r="C570" s="3" t="s">
        <v>10783</v>
      </c>
      <c r="D570" s="3" t="s">
        <v>10784</v>
      </c>
      <c r="E570" s="3" t="s">
        <v>10354</v>
      </c>
      <c r="F570" s="3" t="s">
        <v>10266</v>
      </c>
      <c r="G570" s="3" t="s">
        <v>10362</v>
      </c>
      <c r="H570" s="6" t="s">
        <v>10363</v>
      </c>
      <c r="N570" t="s">
        <v>10621</v>
      </c>
    </row>
    <row r="571" spans="1:14">
      <c r="A571">
        <v>570</v>
      </c>
      <c r="B571">
        <v>242</v>
      </c>
      <c r="C571" s="3" t="s">
        <v>10783</v>
      </c>
      <c r="D571" s="3" t="s">
        <v>10784</v>
      </c>
      <c r="E571" s="3" t="s">
        <v>10362</v>
      </c>
      <c r="F571" s="3" t="s">
        <v>10266</v>
      </c>
      <c r="G571" s="3" t="s">
        <v>10364</v>
      </c>
      <c r="H571" s="6" t="s">
        <v>10365</v>
      </c>
      <c r="N571" t="s">
        <v>10621</v>
      </c>
    </row>
    <row r="572" spans="1:14">
      <c r="A572">
        <v>571</v>
      </c>
      <c r="B572">
        <v>243</v>
      </c>
      <c r="C572" s="3" t="s">
        <v>10783</v>
      </c>
      <c r="D572" s="3" t="s">
        <v>10784</v>
      </c>
      <c r="E572" s="3" t="s">
        <v>10364</v>
      </c>
      <c r="F572" s="3" t="s">
        <v>10266</v>
      </c>
      <c r="G572" s="3" t="s">
        <v>10366</v>
      </c>
      <c r="H572" s="6" t="s">
        <v>10367</v>
      </c>
      <c r="K572" s="12" t="str">
        <f>HYPERLINK("#'KOODISTOT'!B"&amp;MATCH(CONCATENATE(G572,"Type"),KOODISTOT!B:B,0),CONCATENATE(G572,"Type"))</f>
        <v>IdentifierTypeType</v>
      </c>
      <c r="L572" s="7">
        <v>3</v>
      </c>
      <c r="N572" t="s">
        <v>10621</v>
      </c>
    </row>
    <row r="573" spans="1:14">
      <c r="A573">
        <v>572</v>
      </c>
      <c r="B573">
        <v>244</v>
      </c>
      <c r="C573" s="3" t="s">
        <v>10783</v>
      </c>
      <c r="D573" s="3" t="s">
        <v>10784</v>
      </c>
      <c r="E573" s="3" t="s">
        <v>10364</v>
      </c>
      <c r="F573" s="3" t="s">
        <v>10266</v>
      </c>
      <c r="G573" s="3" t="s">
        <v>10368</v>
      </c>
      <c r="H573" s="6" t="s">
        <v>10369</v>
      </c>
      <c r="N573" t="s">
        <v>10621</v>
      </c>
    </row>
    <row r="574" spans="1:14">
      <c r="A574">
        <v>573</v>
      </c>
      <c r="B574">
        <v>245</v>
      </c>
      <c r="C574" s="3" t="s">
        <v>10783</v>
      </c>
      <c r="D574" s="3" t="s">
        <v>10784</v>
      </c>
      <c r="E574" s="3" t="s">
        <v>10354</v>
      </c>
      <c r="F574" s="3" t="s">
        <v>10266</v>
      </c>
      <c r="G574" s="3" t="s">
        <v>10370</v>
      </c>
      <c r="H574" s="6" t="s">
        <v>10371</v>
      </c>
      <c r="N574" t="s">
        <v>10621</v>
      </c>
    </row>
    <row r="575" spans="1:14">
      <c r="A575">
        <v>574</v>
      </c>
      <c r="B575">
        <v>246</v>
      </c>
      <c r="C575" s="3" t="s">
        <v>10783</v>
      </c>
      <c r="D575" s="3" t="s">
        <v>10784</v>
      </c>
      <c r="E575" s="3" t="s">
        <v>10354</v>
      </c>
      <c r="F575" s="3" t="s">
        <v>10266</v>
      </c>
      <c r="G575" s="3" t="s">
        <v>10372</v>
      </c>
      <c r="H575" s="6" t="s">
        <v>10373</v>
      </c>
      <c r="N575" t="s">
        <v>10621</v>
      </c>
    </row>
    <row r="576" spans="1:14">
      <c r="A576">
        <v>575</v>
      </c>
      <c r="B576">
        <v>247</v>
      </c>
      <c r="C576" s="3" t="s">
        <v>10783</v>
      </c>
      <c r="D576" s="3" t="s">
        <v>10784</v>
      </c>
      <c r="E576" s="3" t="s">
        <v>10354</v>
      </c>
      <c r="F576" s="3" t="s">
        <v>10266</v>
      </c>
      <c r="G576" s="3" t="s">
        <v>10374</v>
      </c>
      <c r="H576" s="6" t="s">
        <v>10375</v>
      </c>
      <c r="K576" s="12" t="str">
        <f>HYPERLINK("#'KOODISTOT'!B"&amp;MATCH(CONCATENATE(G576,"Type"),KOODISTOT!B:B,0),CONCATENATE(G576,"Type"))</f>
        <v>MainGroupType</v>
      </c>
      <c r="L576" s="7">
        <v>1</v>
      </c>
      <c r="N576" t="s">
        <v>10621</v>
      </c>
    </row>
    <row r="577" spans="1:14">
      <c r="A577">
        <v>576</v>
      </c>
      <c r="B577">
        <v>248</v>
      </c>
      <c r="C577" s="3" t="s">
        <v>10783</v>
      </c>
      <c r="D577" s="3" t="s">
        <v>10784</v>
      </c>
      <c r="E577" s="3" t="s">
        <v>10354</v>
      </c>
      <c r="F577" s="3" t="s">
        <v>10266</v>
      </c>
      <c r="G577" s="3" t="s">
        <v>10376</v>
      </c>
      <c r="H577" s="6" t="s">
        <v>10377</v>
      </c>
      <c r="K577" s="12" t="str">
        <f>HYPERLINK("#'KOODISTOT'!B"&amp;MATCH(CONCATENATE(G577,"Type"),KOODISTOT!B:B,0),CONCATENATE(G577,"Type"))</f>
        <v>SubGroupType</v>
      </c>
      <c r="L577" s="7">
        <v>1</v>
      </c>
      <c r="N577" t="s">
        <v>10621</v>
      </c>
    </row>
    <row r="578" spans="1:14">
      <c r="A578">
        <v>577</v>
      </c>
      <c r="B578">
        <v>249</v>
      </c>
      <c r="C578" s="3" t="s">
        <v>10783</v>
      </c>
      <c r="D578" s="3" t="s">
        <v>10784</v>
      </c>
      <c r="E578" s="3" t="s">
        <v>10354</v>
      </c>
      <c r="F578" s="3" t="s">
        <v>10266</v>
      </c>
      <c r="G578" s="3" t="s">
        <v>10378</v>
      </c>
      <c r="H578" s="6" t="s">
        <v>10379</v>
      </c>
      <c r="K578" s="12" t="str">
        <f>HYPERLINK("#'KOODISTOT'!B"&amp;MATCH(CONCATENATE(G578,"Type"),KOODISTOT!B:B,0),CONCATENATE(G578,"Type"))</f>
        <v>FertilityClassType</v>
      </c>
      <c r="L578" s="7">
        <v>3</v>
      </c>
      <c r="N578" t="s">
        <v>10621</v>
      </c>
    </row>
    <row r="579" spans="1:14">
      <c r="A579">
        <v>578</v>
      </c>
      <c r="B579">
        <v>250</v>
      </c>
      <c r="C579" s="3" t="s">
        <v>10783</v>
      </c>
      <c r="D579" s="3" t="s">
        <v>10784</v>
      </c>
      <c r="E579" s="3" t="s">
        <v>10354</v>
      </c>
      <c r="F579" s="3" t="s">
        <v>10266</v>
      </c>
      <c r="G579" s="3" t="s">
        <v>10380</v>
      </c>
      <c r="H579" s="6" t="s">
        <v>10381</v>
      </c>
      <c r="K579" s="12" t="str">
        <f>HYPERLINK("#'KOODISTOT'!B"&amp;MATCH(CONCATENATE(G579,"Type"),KOODISTOT!B:B,0),CONCATENATE(G579,"Type"))</f>
        <v>SoilTypeType</v>
      </c>
      <c r="L579" s="7">
        <v>20</v>
      </c>
      <c r="N579" t="s">
        <v>10621</v>
      </c>
    </row>
    <row r="580" spans="1:14">
      <c r="A580">
        <v>579</v>
      </c>
      <c r="B580">
        <v>251</v>
      </c>
      <c r="C580" s="3" t="s">
        <v>10783</v>
      </c>
      <c r="D580" s="3" t="s">
        <v>10784</v>
      </c>
      <c r="E580" s="3" t="s">
        <v>10354</v>
      </c>
      <c r="F580" s="3" t="s">
        <v>10266</v>
      </c>
      <c r="G580" s="3" t="s">
        <v>10382</v>
      </c>
      <c r="H580" s="6" t="s">
        <v>10383</v>
      </c>
      <c r="K580" s="12" t="str">
        <f>HYPERLINK("#'KOODISTOT'!B"&amp;MATCH(CONCATENATE(G580,"Type"),KOODISTOT!B:B,0),CONCATENATE(G580,"Type"))</f>
        <v>DrainageStateType</v>
      </c>
      <c r="L580" s="7">
        <v>1</v>
      </c>
      <c r="N580" t="s">
        <v>10621</v>
      </c>
    </row>
    <row r="581" spans="1:14">
      <c r="A581">
        <v>580</v>
      </c>
      <c r="B581">
        <v>252</v>
      </c>
      <c r="C581" s="3" t="s">
        <v>10783</v>
      </c>
      <c r="D581" s="3" t="s">
        <v>10784</v>
      </c>
      <c r="E581" s="3" t="s">
        <v>10354</v>
      </c>
      <c r="F581" s="3" t="s">
        <v>10266</v>
      </c>
      <c r="G581" s="3" t="s">
        <v>10384</v>
      </c>
      <c r="H581" s="6" t="s">
        <v>10385</v>
      </c>
      <c r="N581" t="s">
        <v>10621</v>
      </c>
    </row>
    <row r="582" spans="1:14">
      <c r="A582">
        <v>581</v>
      </c>
      <c r="B582">
        <v>253</v>
      </c>
      <c r="C582" s="3" t="s">
        <v>10783</v>
      </c>
      <c r="D582" s="3" t="s">
        <v>10784</v>
      </c>
      <c r="E582" s="3" t="s">
        <v>10354</v>
      </c>
      <c r="F582" s="3" t="s">
        <v>10266</v>
      </c>
      <c r="G582" s="3" t="s">
        <v>10386</v>
      </c>
      <c r="H582" s="6" t="s">
        <v>10387</v>
      </c>
      <c r="N582" t="s">
        <v>10621</v>
      </c>
    </row>
    <row r="583" spans="1:14">
      <c r="A583">
        <v>582</v>
      </c>
      <c r="B583">
        <v>254</v>
      </c>
      <c r="C583" s="3" t="s">
        <v>10783</v>
      </c>
      <c r="D583" s="3" t="s">
        <v>10784</v>
      </c>
      <c r="E583" s="3" t="s">
        <v>10354</v>
      </c>
      <c r="F583" s="3" t="s">
        <v>10266</v>
      </c>
      <c r="G583" s="3" t="s">
        <v>10388</v>
      </c>
      <c r="H583" s="6" t="s">
        <v>10389</v>
      </c>
      <c r="K583" s="12" t="str">
        <f>HYPERLINK("#'KOODISTOT'!B"&amp;MATCH(CONCATENATE(G583,"Type"),KOODISTOT!B:B,0),CONCATENATE(G583,"Type"))</f>
        <v>DevelopmentClassType</v>
      </c>
      <c r="L583" s="7">
        <v>3</v>
      </c>
      <c r="M583" s="15"/>
      <c r="N583" t="s">
        <v>10621</v>
      </c>
    </row>
    <row r="584" spans="1:14">
      <c r="A584">
        <v>583</v>
      </c>
      <c r="B584">
        <v>255</v>
      </c>
      <c r="C584" s="3" t="s">
        <v>10783</v>
      </c>
      <c r="D584" s="3" t="s">
        <v>10784</v>
      </c>
      <c r="E584" s="3" t="s">
        <v>10354</v>
      </c>
      <c r="F584" s="3" t="s">
        <v>10266</v>
      </c>
      <c r="G584" s="3" t="s">
        <v>10390</v>
      </c>
      <c r="H584" s="6" t="s">
        <v>10391</v>
      </c>
      <c r="K584" s="12" t="str">
        <f>HYPERLINK("#'KOODISTOT'!B"&amp;MATCH(CONCATENATE(G584,"Type"),KOODISTOT!B:B,0),CONCATENATE(G584,"Type"))</f>
        <v>StandQualityType</v>
      </c>
      <c r="L584" s="7">
        <v>11</v>
      </c>
      <c r="N584" t="s">
        <v>10621</v>
      </c>
    </row>
    <row r="585" spans="1:14">
      <c r="A585">
        <v>584</v>
      </c>
      <c r="B585">
        <v>256</v>
      </c>
      <c r="C585" s="3" t="s">
        <v>10783</v>
      </c>
      <c r="D585" s="3" t="s">
        <v>10784</v>
      </c>
      <c r="E585" s="3" t="s">
        <v>10354</v>
      </c>
      <c r="F585" s="3" t="s">
        <v>10266</v>
      </c>
      <c r="G585" s="3" t="s">
        <v>10392</v>
      </c>
      <c r="H585" s="6" t="s">
        <v>10393</v>
      </c>
      <c r="K585" s="12" t="str">
        <f>HYPERLINK("#'KOODISTOT'!B"&amp;MATCH("TreeSpeciesType",KOODISTOT!B:B,0),CONCATENATE(G585,"Type"))</f>
        <v>MainTreeSpeciesType</v>
      </c>
      <c r="L585" s="7">
        <v>2</v>
      </c>
      <c r="N585" t="s">
        <v>10621</v>
      </c>
    </row>
    <row r="586" spans="1:14">
      <c r="A586">
        <v>585</v>
      </c>
      <c r="B586">
        <v>257</v>
      </c>
      <c r="C586" s="3" t="s">
        <v>10783</v>
      </c>
      <c r="D586" s="3" t="s">
        <v>10784</v>
      </c>
      <c r="E586" s="3" t="s">
        <v>10354</v>
      </c>
      <c r="F586" s="3" t="s">
        <v>10266</v>
      </c>
      <c r="G586" s="3" t="s">
        <v>10394</v>
      </c>
      <c r="H586" s="6" t="s">
        <v>10395</v>
      </c>
      <c r="K586" s="12" t="str">
        <f>HYPERLINK("#'KOODISTOT'!B"&amp;MATCH(CONCATENATE(G586,"Type"),KOODISTOT!B:B,0),CONCATENATE(G586,"Type"))</f>
        <v>AccessibilityType</v>
      </c>
      <c r="L586" s="7">
        <v>4</v>
      </c>
      <c r="N586" t="s">
        <v>10621</v>
      </c>
    </row>
    <row r="587" spans="1:14">
      <c r="A587">
        <v>586</v>
      </c>
      <c r="B587">
        <v>258</v>
      </c>
      <c r="C587" s="3" t="s">
        <v>10783</v>
      </c>
      <c r="D587" s="3" t="s">
        <v>10784</v>
      </c>
      <c r="E587" s="3" t="s">
        <v>10354</v>
      </c>
      <c r="F587" s="3" t="s">
        <v>10266</v>
      </c>
      <c r="G587" s="3" t="s">
        <v>10396</v>
      </c>
      <c r="H587" s="6" t="s">
        <v>10397</v>
      </c>
      <c r="K587" s="12" t="str">
        <f>HYPERLINK("#'KOODISTOT'!B"&amp;MATCH(CONCATENATE(G587,"Type"),KOODISTOT!B:B,0),CONCATENATE(G587,"Type"))</f>
        <v>CuttingRestrictionType</v>
      </c>
      <c r="L587" s="7">
        <v>0</v>
      </c>
      <c r="N587" t="s">
        <v>10621</v>
      </c>
    </row>
    <row r="588" spans="1:14">
      <c r="A588">
        <v>587</v>
      </c>
      <c r="B588">
        <v>259</v>
      </c>
      <c r="C588" s="3" t="s">
        <v>10783</v>
      </c>
      <c r="D588" s="3" t="s">
        <v>10784</v>
      </c>
      <c r="E588" s="3" t="s">
        <v>10354</v>
      </c>
      <c r="F588" s="3" t="s">
        <v>10266</v>
      </c>
      <c r="G588" s="3" t="s">
        <v>10398</v>
      </c>
      <c r="H588" s="6" t="s">
        <v>10399</v>
      </c>
      <c r="N588" t="s">
        <v>10621</v>
      </c>
    </row>
    <row r="589" spans="1:14">
      <c r="A589">
        <v>588</v>
      </c>
      <c r="B589">
        <v>260</v>
      </c>
      <c r="C589" s="3" t="s">
        <v>10783</v>
      </c>
      <c r="D589" s="3" t="s">
        <v>10784</v>
      </c>
      <c r="E589" s="3" t="s">
        <v>10354</v>
      </c>
      <c r="F589" s="3" t="s">
        <v>10266</v>
      </c>
      <c r="G589" s="3" t="s">
        <v>10400</v>
      </c>
      <c r="H589" s="6" t="s">
        <v>10401</v>
      </c>
      <c r="K589" s="12" t="str">
        <f>HYPERLINK("#'KOODISTOT'!B"&amp;MATCH(CONCATENATE(G589,"Type"),KOODISTOT!B:B,0),CONCATENATE(G589,"Type"))</f>
        <v>SilvicultureRestrictionType</v>
      </c>
      <c r="L589" s="7">
        <v>7</v>
      </c>
      <c r="N589" t="s">
        <v>10621</v>
      </c>
    </row>
    <row r="590" spans="1:14" ht="28.8">
      <c r="A590">
        <v>589</v>
      </c>
      <c r="B590">
        <v>261</v>
      </c>
      <c r="C590" s="3" t="s">
        <v>10783</v>
      </c>
      <c r="D590" s="3" t="s">
        <v>10784</v>
      </c>
      <c r="E590" s="3" t="s">
        <v>10354</v>
      </c>
      <c r="F590" s="3" t="s">
        <v>10266</v>
      </c>
      <c r="G590" s="3" t="s">
        <v>10402</v>
      </c>
      <c r="H590" s="6" t="s">
        <v>10403</v>
      </c>
      <c r="N590" t="s">
        <v>10621</v>
      </c>
    </row>
    <row r="591" spans="1:14" ht="28.8">
      <c r="A591">
        <v>590</v>
      </c>
      <c r="B591">
        <v>262</v>
      </c>
      <c r="C591" s="3" t="s">
        <v>10783</v>
      </c>
      <c r="D591" s="3" t="s">
        <v>10784</v>
      </c>
      <c r="E591" s="3" t="s">
        <v>10354</v>
      </c>
      <c r="F591" s="3" t="s">
        <v>10266</v>
      </c>
      <c r="G591" s="3" t="s">
        <v>10408</v>
      </c>
      <c r="H591" s="6" t="s">
        <v>10409</v>
      </c>
      <c r="N591" t="s">
        <v>10621</v>
      </c>
    </row>
    <row r="592" spans="1:14">
      <c r="A592">
        <v>591</v>
      </c>
      <c r="B592">
        <v>263</v>
      </c>
      <c r="C592" s="3" t="s">
        <v>10783</v>
      </c>
      <c r="D592" s="3" t="s">
        <v>10784</v>
      </c>
      <c r="E592" s="3" t="s">
        <v>10354</v>
      </c>
      <c r="F592" s="3" t="s">
        <v>10266</v>
      </c>
      <c r="G592" s="3" t="s">
        <v>10410</v>
      </c>
      <c r="H592" s="6" t="s">
        <v>10411</v>
      </c>
      <c r="N592" t="s">
        <v>10621</v>
      </c>
    </row>
    <row r="593" spans="1:14">
      <c r="A593">
        <v>592</v>
      </c>
      <c r="B593">
        <v>264</v>
      </c>
      <c r="C593" s="3" t="s">
        <v>10783</v>
      </c>
      <c r="D593" s="3" t="s">
        <v>10784</v>
      </c>
      <c r="E593" s="3" t="s">
        <v>10354</v>
      </c>
      <c r="F593" s="3" t="s">
        <v>10266</v>
      </c>
      <c r="G593" s="3" t="s">
        <v>10412</v>
      </c>
      <c r="H593" s="6" t="s">
        <v>10413</v>
      </c>
      <c r="N593" t="s">
        <v>10621</v>
      </c>
    </row>
    <row r="594" spans="1:14">
      <c r="A594">
        <v>593</v>
      </c>
      <c r="B594">
        <v>265</v>
      </c>
      <c r="C594" s="3" t="s">
        <v>10783</v>
      </c>
      <c r="D594" s="3" t="s">
        <v>10784</v>
      </c>
      <c r="E594" s="3" t="s">
        <v>10354</v>
      </c>
      <c r="F594" s="3" t="s">
        <v>10266</v>
      </c>
      <c r="G594" s="3" t="s">
        <v>10416</v>
      </c>
      <c r="H594" s="6" t="s">
        <v>10417</v>
      </c>
      <c r="N594" t="s">
        <v>10621</v>
      </c>
    </row>
    <row r="595" spans="1:14">
      <c r="A595">
        <v>594</v>
      </c>
      <c r="B595">
        <v>266</v>
      </c>
      <c r="C595" s="3" t="s">
        <v>10783</v>
      </c>
      <c r="D595" s="3" t="s">
        <v>10784</v>
      </c>
      <c r="E595" s="3" t="s">
        <v>10354</v>
      </c>
      <c r="F595" s="3" t="s">
        <v>10266</v>
      </c>
      <c r="G595" s="3" t="s">
        <v>10418</v>
      </c>
      <c r="H595" s="6" t="s">
        <v>10419</v>
      </c>
      <c r="N595" t="s">
        <v>10621</v>
      </c>
    </row>
    <row r="596" spans="1:14">
      <c r="A596">
        <v>595</v>
      </c>
      <c r="B596">
        <v>267</v>
      </c>
      <c r="C596" s="3" t="s">
        <v>10783</v>
      </c>
      <c r="D596" s="3" t="s">
        <v>10784</v>
      </c>
      <c r="E596" s="3" t="s">
        <v>10354</v>
      </c>
      <c r="F596" s="3" t="s">
        <v>10266</v>
      </c>
      <c r="G596" s="3" t="s">
        <v>10420</v>
      </c>
      <c r="H596" s="6" t="s">
        <v>10421</v>
      </c>
      <c r="N596" t="s">
        <v>10621</v>
      </c>
    </row>
    <row r="597" spans="1:14">
      <c r="A597">
        <v>596</v>
      </c>
      <c r="B597">
        <v>268</v>
      </c>
      <c r="C597" s="3" t="s">
        <v>10783</v>
      </c>
      <c r="D597" s="3" t="s">
        <v>10784</v>
      </c>
      <c r="E597" s="3" t="s">
        <v>10420</v>
      </c>
      <c r="F597" s="3" t="s">
        <v>10266</v>
      </c>
      <c r="G597" s="6" t="s">
        <v>10422</v>
      </c>
      <c r="H597" s="6" t="s">
        <v>10423</v>
      </c>
      <c r="N597" t="s">
        <v>10621</v>
      </c>
    </row>
    <row r="598" spans="1:14">
      <c r="A598">
        <v>597</v>
      </c>
      <c r="B598">
        <v>269</v>
      </c>
      <c r="C598" s="3" t="s">
        <v>10783</v>
      </c>
      <c r="D598" s="3" t="s">
        <v>10784</v>
      </c>
      <c r="E598" s="6" t="s">
        <v>10422</v>
      </c>
      <c r="F598" s="3" t="s">
        <v>10266</v>
      </c>
      <c r="G598" s="6" t="s">
        <v>10424</v>
      </c>
      <c r="H598" s="6" t="s">
        <v>10425</v>
      </c>
      <c r="J598" s="7" t="s">
        <v>10345</v>
      </c>
      <c r="N598" t="s">
        <v>10621</v>
      </c>
    </row>
    <row r="599" spans="1:14">
      <c r="A599">
        <v>598</v>
      </c>
      <c r="B599">
        <v>270</v>
      </c>
      <c r="C599" s="3" t="s">
        <v>10783</v>
      </c>
      <c r="D599" s="3" t="s">
        <v>10784</v>
      </c>
      <c r="E599" s="3" t="s">
        <v>10420</v>
      </c>
      <c r="F599" s="3" t="s">
        <v>10266</v>
      </c>
      <c r="G599" s="3" t="s">
        <v>10426</v>
      </c>
      <c r="H599" s="6" t="s">
        <v>10427</v>
      </c>
      <c r="N599" t="s">
        <v>10621</v>
      </c>
    </row>
    <row r="600" spans="1:14">
      <c r="A600">
        <v>599</v>
      </c>
      <c r="B600">
        <v>271</v>
      </c>
      <c r="C600" s="3" t="s">
        <v>10783</v>
      </c>
      <c r="D600" s="3" t="s">
        <v>10784</v>
      </c>
      <c r="E600" s="3" t="s">
        <v>10426</v>
      </c>
      <c r="F600" s="3" t="s">
        <v>10266</v>
      </c>
      <c r="G600" s="3" t="s">
        <v>10428</v>
      </c>
      <c r="H600" s="6" t="s">
        <v>10429</v>
      </c>
      <c r="N600" t="s">
        <v>10621</v>
      </c>
    </row>
    <row r="601" spans="1:14">
      <c r="A601">
        <v>600</v>
      </c>
      <c r="B601">
        <v>272</v>
      </c>
      <c r="C601" s="3" t="s">
        <v>10783</v>
      </c>
      <c r="D601" s="3" t="s">
        <v>10784</v>
      </c>
      <c r="E601" s="3" t="s">
        <v>10428</v>
      </c>
      <c r="F601" s="3" t="s">
        <v>10266</v>
      </c>
      <c r="G601" s="3" t="s">
        <v>10430</v>
      </c>
      <c r="H601" s="6" t="s">
        <v>10431</v>
      </c>
      <c r="J601" s="7" t="s">
        <v>10345</v>
      </c>
      <c r="N601" t="s">
        <v>10621</v>
      </c>
    </row>
    <row r="602" spans="1:14">
      <c r="A602">
        <v>601</v>
      </c>
      <c r="B602">
        <v>273</v>
      </c>
      <c r="C602" s="3" t="s">
        <v>10783</v>
      </c>
      <c r="D602" s="3" t="s">
        <v>10784</v>
      </c>
      <c r="E602" s="3" t="s">
        <v>10428</v>
      </c>
      <c r="F602" s="3" t="s">
        <v>10266</v>
      </c>
      <c r="G602" s="3" t="s">
        <v>10432</v>
      </c>
      <c r="H602" s="6" t="s">
        <v>10433</v>
      </c>
      <c r="J602" s="7" t="s">
        <v>10345</v>
      </c>
      <c r="N602" t="s">
        <v>10621</v>
      </c>
    </row>
    <row r="603" spans="1:14">
      <c r="A603">
        <v>602</v>
      </c>
      <c r="B603">
        <v>274</v>
      </c>
      <c r="C603" s="3" t="s">
        <v>10783</v>
      </c>
      <c r="D603" s="3" t="s">
        <v>10784</v>
      </c>
      <c r="E603" s="3" t="s">
        <v>10354</v>
      </c>
      <c r="F603" s="3" t="s">
        <v>10266</v>
      </c>
      <c r="G603" s="3" t="s">
        <v>10434</v>
      </c>
      <c r="H603" s="6" t="s">
        <v>10435</v>
      </c>
      <c r="N603" t="s">
        <v>10621</v>
      </c>
    </row>
    <row r="604" spans="1:14">
      <c r="A604">
        <v>603</v>
      </c>
      <c r="B604">
        <v>275</v>
      </c>
      <c r="C604" s="3" t="s">
        <v>10783</v>
      </c>
      <c r="D604" s="3" t="s">
        <v>10784</v>
      </c>
      <c r="E604" s="3" t="s">
        <v>10434</v>
      </c>
      <c r="F604" s="3" t="s">
        <v>10266</v>
      </c>
      <c r="G604" s="3" t="s">
        <v>10436</v>
      </c>
      <c r="H604" s="6" t="s">
        <v>10437</v>
      </c>
      <c r="N604" t="s">
        <v>10621</v>
      </c>
    </row>
    <row r="605" spans="1:14" ht="28.8">
      <c r="A605">
        <v>604</v>
      </c>
      <c r="B605">
        <v>276</v>
      </c>
      <c r="C605" s="3" t="s">
        <v>10783</v>
      </c>
      <c r="D605" s="3" t="s">
        <v>10784</v>
      </c>
      <c r="E605" s="3" t="s">
        <v>10436</v>
      </c>
      <c r="F605" s="3" t="s">
        <v>10266</v>
      </c>
      <c r="G605" s="3" t="s">
        <v>10438</v>
      </c>
      <c r="H605" s="6" t="s">
        <v>10439</v>
      </c>
      <c r="N605" t="s">
        <v>10621</v>
      </c>
    </row>
    <row r="606" spans="1:14">
      <c r="A606">
        <v>605</v>
      </c>
      <c r="B606">
        <v>277</v>
      </c>
      <c r="C606" s="3" t="s">
        <v>10783</v>
      </c>
      <c r="D606" s="3" t="s">
        <v>10784</v>
      </c>
      <c r="E606" s="3" t="s">
        <v>10438</v>
      </c>
      <c r="F606" s="3" t="s">
        <v>10266</v>
      </c>
      <c r="G606" s="3" t="s">
        <v>10428</v>
      </c>
      <c r="H606" s="6" t="s">
        <v>10440</v>
      </c>
      <c r="N606" t="s">
        <v>10621</v>
      </c>
    </row>
    <row r="607" spans="1:14">
      <c r="A607">
        <v>606</v>
      </c>
      <c r="B607">
        <v>278</v>
      </c>
      <c r="C607" s="3" t="s">
        <v>10783</v>
      </c>
      <c r="D607" s="3" t="s">
        <v>10784</v>
      </c>
      <c r="E607" s="3" t="s">
        <v>10428</v>
      </c>
      <c r="F607" s="3" t="s">
        <v>10266</v>
      </c>
      <c r="G607" s="3" t="s">
        <v>10430</v>
      </c>
      <c r="H607" s="6" t="s">
        <v>10441</v>
      </c>
      <c r="J607" s="7" t="s">
        <v>10345</v>
      </c>
      <c r="N607" t="s">
        <v>10621</v>
      </c>
    </row>
    <row r="608" spans="1:14">
      <c r="A608">
        <v>607</v>
      </c>
      <c r="B608">
        <v>279</v>
      </c>
      <c r="C608" s="3" t="s">
        <v>10783</v>
      </c>
      <c r="D608" s="3" t="s">
        <v>10784</v>
      </c>
      <c r="E608" s="3" t="s">
        <v>10428</v>
      </c>
      <c r="F608" s="3" t="s">
        <v>10266</v>
      </c>
      <c r="G608" s="3" t="s">
        <v>10432</v>
      </c>
      <c r="H608" s="6" t="s">
        <v>10442</v>
      </c>
      <c r="J608" s="7" t="s">
        <v>10345</v>
      </c>
      <c r="N608" t="s">
        <v>10621</v>
      </c>
    </row>
    <row r="609" spans="1:14">
      <c r="A609">
        <v>608</v>
      </c>
      <c r="B609">
        <v>280</v>
      </c>
      <c r="C609" s="3" t="s">
        <v>10783</v>
      </c>
      <c r="D609" s="3" t="s">
        <v>10784</v>
      </c>
      <c r="E609" s="3" t="s">
        <v>10347</v>
      </c>
      <c r="F609" s="3" t="s">
        <v>10266</v>
      </c>
      <c r="G609" s="3" t="s">
        <v>10443</v>
      </c>
      <c r="H609" s="6" t="s">
        <v>10444</v>
      </c>
      <c r="N609" t="s">
        <v>10621</v>
      </c>
    </row>
    <row r="610" spans="1:14">
      <c r="A610">
        <v>609</v>
      </c>
      <c r="B610">
        <v>281</v>
      </c>
      <c r="C610" s="3" t="s">
        <v>10783</v>
      </c>
      <c r="D610" s="3" t="s">
        <v>10784</v>
      </c>
      <c r="E610" s="3" t="s">
        <v>10443</v>
      </c>
      <c r="F610" s="3" t="s">
        <v>10266</v>
      </c>
      <c r="G610" s="3" t="s">
        <v>10445</v>
      </c>
      <c r="H610" s="6" t="s">
        <v>10446</v>
      </c>
      <c r="N610" t="s">
        <v>10621</v>
      </c>
    </row>
    <row r="611" spans="1:14">
      <c r="A611">
        <v>610</v>
      </c>
      <c r="B611">
        <v>282</v>
      </c>
      <c r="C611" s="3" t="s">
        <v>10783</v>
      </c>
      <c r="D611" s="3" t="s">
        <v>10784</v>
      </c>
      <c r="E611" s="3" t="s">
        <v>10445</v>
      </c>
      <c r="F611" s="3" t="s">
        <v>10273</v>
      </c>
      <c r="G611" s="3" t="s">
        <v>10449</v>
      </c>
      <c r="H611" s="6" t="s">
        <v>10450</v>
      </c>
      <c r="K611" s="12" t="str">
        <f>HYPERLINK("#'KOODISTOT'!B"&amp;MATCH("TreeStandDataMomentType",KOODISTOT!B:B,0),"TreeStandDataMomentType")</f>
        <v>TreeStandDataMomentType</v>
      </c>
      <c r="L611" s="7">
        <v>3</v>
      </c>
      <c r="N611" t="s">
        <v>10621</v>
      </c>
    </row>
    <row r="612" spans="1:14">
      <c r="A612">
        <v>611</v>
      </c>
      <c r="B612">
        <v>283</v>
      </c>
      <c r="C612" s="3" t="s">
        <v>10783</v>
      </c>
      <c r="D612" s="3" t="s">
        <v>10784</v>
      </c>
      <c r="E612" s="3" t="s">
        <v>10445</v>
      </c>
      <c r="F612" s="3" t="s">
        <v>10273</v>
      </c>
      <c r="G612" s="3" t="s">
        <v>10447</v>
      </c>
      <c r="H612" s="6" t="s">
        <v>10448</v>
      </c>
      <c r="N612" t="s">
        <v>10621</v>
      </c>
    </row>
    <row r="613" spans="1:14">
      <c r="A613">
        <v>612</v>
      </c>
      <c r="B613">
        <v>284</v>
      </c>
      <c r="C613" s="3" t="s">
        <v>10783</v>
      </c>
      <c r="D613" s="3" t="s">
        <v>10784</v>
      </c>
      <c r="E613" s="3" t="s">
        <v>10445</v>
      </c>
      <c r="F613" s="3" t="s">
        <v>10266</v>
      </c>
      <c r="G613" s="3" t="s">
        <v>10451</v>
      </c>
      <c r="H613" s="6" t="s">
        <v>10452</v>
      </c>
      <c r="N613" t="s">
        <v>10621</v>
      </c>
    </row>
    <row r="614" spans="1:14">
      <c r="A614">
        <v>613</v>
      </c>
      <c r="B614">
        <v>285</v>
      </c>
      <c r="C614" s="3" t="s">
        <v>10783</v>
      </c>
      <c r="D614" s="3" t="s">
        <v>10784</v>
      </c>
      <c r="E614" s="3" t="s">
        <v>10445</v>
      </c>
      <c r="F614" s="3" t="s">
        <v>10266</v>
      </c>
      <c r="G614" s="3" t="s">
        <v>10453</v>
      </c>
      <c r="H614" s="6" t="s">
        <v>10454</v>
      </c>
      <c r="N614" t="s">
        <v>10621</v>
      </c>
    </row>
    <row r="615" spans="1:14">
      <c r="A615">
        <v>614</v>
      </c>
      <c r="B615">
        <v>286</v>
      </c>
      <c r="C615" s="3" t="s">
        <v>10783</v>
      </c>
      <c r="D615" s="3" t="s">
        <v>10784</v>
      </c>
      <c r="E615" s="3" t="s">
        <v>10453</v>
      </c>
      <c r="F615" s="3" t="s">
        <v>10266</v>
      </c>
      <c r="G615" s="3" t="s">
        <v>10455</v>
      </c>
      <c r="H615" s="6" t="s">
        <v>10456</v>
      </c>
      <c r="N615" t="s">
        <v>10621</v>
      </c>
    </row>
    <row r="616" spans="1:14">
      <c r="A616">
        <v>615</v>
      </c>
      <c r="B616">
        <v>287</v>
      </c>
      <c r="C616" s="3" t="s">
        <v>10783</v>
      </c>
      <c r="D616" s="3" t="s">
        <v>10784</v>
      </c>
      <c r="E616" s="3" t="s">
        <v>10455</v>
      </c>
      <c r="F616" s="3" t="s">
        <v>10273</v>
      </c>
      <c r="G616" s="3" t="s">
        <v>8927</v>
      </c>
      <c r="H616" s="6" t="s">
        <v>10457</v>
      </c>
      <c r="N616" t="s">
        <v>10621</v>
      </c>
    </row>
    <row r="617" spans="1:14">
      <c r="A617">
        <v>616</v>
      </c>
      <c r="B617">
        <v>288</v>
      </c>
      <c r="C617" s="3" t="s">
        <v>10783</v>
      </c>
      <c r="D617" s="3" t="s">
        <v>10784</v>
      </c>
      <c r="E617" s="3" t="s">
        <v>10455</v>
      </c>
      <c r="F617" s="3" t="s">
        <v>10266</v>
      </c>
      <c r="G617" s="3" t="s">
        <v>10356</v>
      </c>
      <c r="H617" s="6" t="s">
        <v>10458</v>
      </c>
      <c r="K617" s="12" t="str">
        <f>HYPERLINK("#'KOODISTOT'!B"&amp;MATCH(CONCATENATE(G617,"Type"),KOODISTOT!B:B,0),CONCATENATE(G617,"Type"))</f>
        <v>ChangeStateType</v>
      </c>
      <c r="L617" s="7">
        <v>0</v>
      </c>
      <c r="N617" t="s">
        <v>10621</v>
      </c>
    </row>
    <row r="618" spans="1:14">
      <c r="A618">
        <v>617</v>
      </c>
      <c r="B618">
        <v>289</v>
      </c>
      <c r="C618" s="3" t="s">
        <v>10783</v>
      </c>
      <c r="D618" s="3" t="s">
        <v>10784</v>
      </c>
      <c r="E618" s="3" t="s">
        <v>10455</v>
      </c>
      <c r="F618" s="3" t="s">
        <v>10266</v>
      </c>
      <c r="G618" s="3" t="s">
        <v>10358</v>
      </c>
      <c r="H618" s="6" t="s">
        <v>10459</v>
      </c>
      <c r="N618" t="s">
        <v>10621</v>
      </c>
    </row>
    <row r="619" spans="1:14">
      <c r="A619">
        <v>618</v>
      </c>
      <c r="B619">
        <v>290</v>
      </c>
      <c r="C619" s="3" t="s">
        <v>10783</v>
      </c>
      <c r="D619" s="3" t="s">
        <v>10784</v>
      </c>
      <c r="E619" s="3" t="s">
        <v>10455</v>
      </c>
      <c r="F619" s="3" t="s">
        <v>10266</v>
      </c>
      <c r="G619" s="3" t="s">
        <v>10460</v>
      </c>
      <c r="H619" s="6" t="s">
        <v>10461</v>
      </c>
      <c r="N619" t="s">
        <v>10621</v>
      </c>
    </row>
    <row r="620" spans="1:14">
      <c r="A620">
        <v>619</v>
      </c>
      <c r="B620">
        <v>291</v>
      </c>
      <c r="C620" s="3" t="s">
        <v>10783</v>
      </c>
      <c r="D620" s="3" t="s">
        <v>10784</v>
      </c>
      <c r="E620" s="3" t="s">
        <v>10455</v>
      </c>
      <c r="F620" s="3" t="s">
        <v>10266</v>
      </c>
      <c r="G620" s="3" t="s">
        <v>10462</v>
      </c>
      <c r="H620" s="6" t="s">
        <v>10463</v>
      </c>
      <c r="K620" s="12" t="str">
        <f>HYPERLINK("#'KOODISTOT'!B"&amp;MATCH(CONCATENATE(G620,"Type"),KOODISTOT!B:B,0),CONCATENATE(G620,"Type"))</f>
        <v>TreeSpeciesType</v>
      </c>
      <c r="L620" s="7">
        <v>3</v>
      </c>
      <c r="N620" t="s">
        <v>10621</v>
      </c>
    </row>
    <row r="621" spans="1:14">
      <c r="A621">
        <v>620</v>
      </c>
      <c r="B621">
        <v>292</v>
      </c>
      <c r="C621" s="3" t="s">
        <v>10783</v>
      </c>
      <c r="D621" s="3" t="s">
        <v>10784</v>
      </c>
      <c r="E621" s="3" t="s">
        <v>10455</v>
      </c>
      <c r="F621" s="3" t="s">
        <v>10266</v>
      </c>
      <c r="G621" s="3" t="s">
        <v>10464</v>
      </c>
      <c r="H621" s="6" t="s">
        <v>10465</v>
      </c>
      <c r="K621" s="12" t="str">
        <f>HYPERLINK("#'KOODISTOT'!B"&amp;MATCH(CONCATENATE(G621,"Type"),KOODISTOT!B:B,0),CONCATENATE(G621,"Type"))</f>
        <v>StoreyType</v>
      </c>
      <c r="L621" s="7">
        <v>1</v>
      </c>
      <c r="N621" t="s">
        <v>10621</v>
      </c>
    </row>
    <row r="622" spans="1:14">
      <c r="A622">
        <v>621</v>
      </c>
      <c r="B622">
        <v>293</v>
      </c>
      <c r="C622" s="3" t="s">
        <v>10783</v>
      </c>
      <c r="D622" s="3" t="s">
        <v>10784</v>
      </c>
      <c r="E622" s="3" t="s">
        <v>10455</v>
      </c>
      <c r="F622" s="3" t="s">
        <v>10266</v>
      </c>
      <c r="G622" s="3" t="s">
        <v>10466</v>
      </c>
      <c r="H622" s="6" t="s">
        <v>10467</v>
      </c>
      <c r="N622" t="s">
        <v>10621</v>
      </c>
    </row>
    <row r="623" spans="1:14">
      <c r="A623">
        <v>622</v>
      </c>
      <c r="B623">
        <v>294</v>
      </c>
      <c r="C623" s="3" t="s">
        <v>10783</v>
      </c>
      <c r="D623" s="3" t="s">
        <v>10784</v>
      </c>
      <c r="E623" s="3" t="s">
        <v>10455</v>
      </c>
      <c r="F623" s="3" t="s">
        <v>10266</v>
      </c>
      <c r="G623" s="3" t="s">
        <v>10468</v>
      </c>
      <c r="H623" s="6" t="s">
        <v>10469</v>
      </c>
      <c r="N623" t="s">
        <v>10621</v>
      </c>
    </row>
    <row r="624" spans="1:14">
      <c r="A624">
        <v>623</v>
      </c>
      <c r="B624">
        <v>295</v>
      </c>
      <c r="C624" s="3" t="s">
        <v>10783</v>
      </c>
      <c r="D624" s="3" t="s">
        <v>10784</v>
      </c>
      <c r="E624" s="3" t="s">
        <v>10455</v>
      </c>
      <c r="F624" s="3" t="s">
        <v>10266</v>
      </c>
      <c r="G624" s="3" t="s">
        <v>10470</v>
      </c>
      <c r="H624" s="6" t="s">
        <v>10471</v>
      </c>
      <c r="N624" t="s">
        <v>10621</v>
      </c>
    </row>
    <row r="625" spans="1:14">
      <c r="A625">
        <v>624</v>
      </c>
      <c r="B625">
        <v>296</v>
      </c>
      <c r="C625" s="3" t="s">
        <v>10783</v>
      </c>
      <c r="D625" s="3" t="s">
        <v>10784</v>
      </c>
      <c r="E625" s="3" t="s">
        <v>10455</v>
      </c>
      <c r="F625" s="3" t="s">
        <v>10266</v>
      </c>
      <c r="G625" s="3" t="s">
        <v>10472</v>
      </c>
      <c r="H625" s="6" t="s">
        <v>10473</v>
      </c>
      <c r="N625" t="s">
        <v>10621</v>
      </c>
    </row>
    <row r="626" spans="1:14">
      <c r="A626">
        <v>625</v>
      </c>
      <c r="B626">
        <v>297</v>
      </c>
      <c r="C626" s="3" t="s">
        <v>10783</v>
      </c>
      <c r="D626" s="3" t="s">
        <v>10784</v>
      </c>
      <c r="E626" s="3" t="s">
        <v>10455</v>
      </c>
      <c r="F626" s="3" t="s">
        <v>10266</v>
      </c>
      <c r="G626" s="3" t="s">
        <v>10474</v>
      </c>
      <c r="H626" s="6" t="s">
        <v>10475</v>
      </c>
      <c r="N626" t="s">
        <v>10621</v>
      </c>
    </row>
    <row r="627" spans="1:14">
      <c r="A627">
        <v>626</v>
      </c>
      <c r="B627">
        <v>298</v>
      </c>
      <c r="C627" s="3" t="s">
        <v>10783</v>
      </c>
      <c r="D627" s="3" t="s">
        <v>10784</v>
      </c>
      <c r="E627" s="3" t="s">
        <v>10455</v>
      </c>
      <c r="F627" s="3" t="s">
        <v>10266</v>
      </c>
      <c r="G627" s="3" t="s">
        <v>10476</v>
      </c>
      <c r="H627" s="6" t="s">
        <v>10477</v>
      </c>
      <c r="N627" t="s">
        <v>10621</v>
      </c>
    </row>
    <row r="628" spans="1:14">
      <c r="A628">
        <v>627</v>
      </c>
      <c r="B628">
        <v>299</v>
      </c>
      <c r="C628" s="3" t="s">
        <v>10783</v>
      </c>
      <c r="D628" s="3" t="s">
        <v>10784</v>
      </c>
      <c r="E628" s="3" t="s">
        <v>10455</v>
      </c>
      <c r="F628" s="3" t="s">
        <v>10266</v>
      </c>
      <c r="G628" s="3" t="s">
        <v>10478</v>
      </c>
      <c r="H628" s="6" t="s">
        <v>10479</v>
      </c>
      <c r="N628" t="s">
        <v>10621</v>
      </c>
    </row>
    <row r="629" spans="1:14">
      <c r="A629">
        <v>628</v>
      </c>
      <c r="B629">
        <v>300</v>
      </c>
      <c r="C629" s="3" t="s">
        <v>10783</v>
      </c>
      <c r="D629" s="3" t="s">
        <v>10784</v>
      </c>
      <c r="E629" s="3" t="s">
        <v>10455</v>
      </c>
      <c r="F629" s="3" t="s">
        <v>10266</v>
      </c>
      <c r="G629" s="3" t="s">
        <v>10480</v>
      </c>
      <c r="H629" s="6" t="s">
        <v>10481</v>
      </c>
      <c r="N629" t="s">
        <v>10621</v>
      </c>
    </row>
    <row r="630" spans="1:14">
      <c r="A630">
        <v>629</v>
      </c>
      <c r="B630">
        <v>301</v>
      </c>
      <c r="C630" s="3" t="s">
        <v>10783</v>
      </c>
      <c r="D630" s="3" t="s">
        <v>10784</v>
      </c>
      <c r="E630" s="3" t="s">
        <v>10455</v>
      </c>
      <c r="F630" s="3" t="s">
        <v>10266</v>
      </c>
      <c r="G630" s="3" t="s">
        <v>10482</v>
      </c>
      <c r="H630" s="6" t="s">
        <v>10483</v>
      </c>
      <c r="N630" t="s">
        <v>10621</v>
      </c>
    </row>
    <row r="631" spans="1:14">
      <c r="A631">
        <v>630</v>
      </c>
      <c r="B631">
        <v>302</v>
      </c>
      <c r="C631" s="3" t="s">
        <v>10783</v>
      </c>
      <c r="D631" s="3" t="s">
        <v>10784</v>
      </c>
      <c r="E631" s="3" t="s">
        <v>10455</v>
      </c>
      <c r="F631" s="3" t="s">
        <v>10266</v>
      </c>
      <c r="G631" s="3" t="s">
        <v>10484</v>
      </c>
      <c r="H631" s="6" t="s">
        <v>10485</v>
      </c>
      <c r="N631" t="s">
        <v>10621</v>
      </c>
    </row>
    <row r="632" spans="1:14">
      <c r="A632">
        <v>631</v>
      </c>
      <c r="B632">
        <v>303</v>
      </c>
      <c r="C632" s="3" t="s">
        <v>10783</v>
      </c>
      <c r="D632" s="3" t="s">
        <v>10784</v>
      </c>
      <c r="E632" s="3" t="s">
        <v>10455</v>
      </c>
      <c r="F632" s="3" t="s">
        <v>10266</v>
      </c>
      <c r="G632" s="3" t="s">
        <v>10486</v>
      </c>
      <c r="H632" s="6" t="s">
        <v>10487</v>
      </c>
      <c r="N632" t="s">
        <v>10621</v>
      </c>
    </row>
    <row r="633" spans="1:14">
      <c r="A633">
        <v>632</v>
      </c>
      <c r="B633">
        <v>304</v>
      </c>
      <c r="C633" s="3" t="s">
        <v>10783</v>
      </c>
      <c r="D633" s="3" t="s">
        <v>10784</v>
      </c>
      <c r="E633" s="3" t="s">
        <v>10455</v>
      </c>
      <c r="F633" s="3" t="s">
        <v>10266</v>
      </c>
      <c r="G633" s="3" t="s">
        <v>10488</v>
      </c>
      <c r="H633" s="6" t="s">
        <v>10489</v>
      </c>
      <c r="N633" t="s">
        <v>10621</v>
      </c>
    </row>
    <row r="634" spans="1:14">
      <c r="A634">
        <v>633</v>
      </c>
      <c r="B634">
        <v>305</v>
      </c>
      <c r="C634" s="3" t="s">
        <v>10783</v>
      </c>
      <c r="D634" s="3" t="s">
        <v>10784</v>
      </c>
      <c r="E634" s="3" t="s">
        <v>10455</v>
      </c>
      <c r="F634" s="3" t="s">
        <v>10266</v>
      </c>
      <c r="G634" s="3" t="s">
        <v>10490</v>
      </c>
      <c r="H634" s="6" t="s">
        <v>10491</v>
      </c>
      <c r="N634" t="s">
        <v>10621</v>
      </c>
    </row>
    <row r="635" spans="1:14">
      <c r="A635">
        <v>634</v>
      </c>
      <c r="B635">
        <v>306</v>
      </c>
      <c r="C635" s="3" t="s">
        <v>10783</v>
      </c>
      <c r="D635" s="3" t="s">
        <v>10784</v>
      </c>
      <c r="E635" s="3" t="s">
        <v>10455</v>
      </c>
      <c r="F635" s="3" t="s">
        <v>10266</v>
      </c>
      <c r="G635" s="3" t="s">
        <v>10492</v>
      </c>
      <c r="H635" s="6" t="s">
        <v>10493</v>
      </c>
      <c r="N635" t="s">
        <v>10621</v>
      </c>
    </row>
    <row r="636" spans="1:14">
      <c r="A636">
        <v>635</v>
      </c>
      <c r="B636">
        <v>307</v>
      </c>
      <c r="C636" s="3" t="s">
        <v>10783</v>
      </c>
      <c r="D636" s="3" t="s">
        <v>10784</v>
      </c>
      <c r="E636" s="3" t="s">
        <v>10455</v>
      </c>
      <c r="F636" s="3" t="s">
        <v>10266</v>
      </c>
      <c r="G636" s="3" t="s">
        <v>10412</v>
      </c>
      <c r="H636" s="6" t="s">
        <v>10494</v>
      </c>
      <c r="N636" t="s">
        <v>10621</v>
      </c>
    </row>
    <row r="637" spans="1:14">
      <c r="A637">
        <v>636</v>
      </c>
      <c r="B637">
        <v>308</v>
      </c>
      <c r="C637" s="3" t="s">
        <v>10783</v>
      </c>
      <c r="D637" s="3" t="s">
        <v>10784</v>
      </c>
      <c r="E637" s="3" t="s">
        <v>10455</v>
      </c>
      <c r="F637" s="3" t="s">
        <v>10266</v>
      </c>
      <c r="G637" s="3" t="s">
        <v>10495</v>
      </c>
      <c r="H637" s="6" t="s">
        <v>10496</v>
      </c>
      <c r="N637" t="s">
        <v>10621</v>
      </c>
    </row>
    <row r="638" spans="1:14">
      <c r="A638">
        <v>637</v>
      </c>
      <c r="B638">
        <v>309</v>
      </c>
      <c r="C638" s="3" t="s">
        <v>10783</v>
      </c>
      <c r="D638" s="3" t="s">
        <v>10784</v>
      </c>
      <c r="E638" s="3" t="s">
        <v>10455</v>
      </c>
      <c r="F638" s="3" t="s">
        <v>10266</v>
      </c>
      <c r="G638" s="3" t="s">
        <v>10497</v>
      </c>
      <c r="H638" s="6" t="s">
        <v>10498</v>
      </c>
      <c r="K638" s="12" t="str">
        <f>HYPERLINK("#'KOODISTOT'!B"&amp;MATCH(CONCATENATE(G638,"Type"),KOODISTOT!B:B,0),CONCATENATE(G638,"Type"))</f>
        <v>CurrencyType</v>
      </c>
      <c r="L638" s="7" t="s">
        <v>7288</v>
      </c>
      <c r="N638" t="s">
        <v>10621</v>
      </c>
    </row>
    <row r="639" spans="1:14">
      <c r="A639">
        <v>638</v>
      </c>
      <c r="B639">
        <v>310</v>
      </c>
      <c r="C639" s="3" t="s">
        <v>10783</v>
      </c>
      <c r="D639" s="3" t="s">
        <v>10784</v>
      </c>
      <c r="E639" s="3" t="s">
        <v>10455</v>
      </c>
      <c r="F639" s="3" t="s">
        <v>10266</v>
      </c>
      <c r="G639" s="3" t="s">
        <v>10499</v>
      </c>
      <c r="H639" s="6" t="s">
        <v>10500</v>
      </c>
      <c r="N639" t="s">
        <v>10621</v>
      </c>
    </row>
    <row r="640" spans="1:14" ht="28.8">
      <c r="A640">
        <v>639</v>
      </c>
      <c r="B640">
        <v>311</v>
      </c>
      <c r="C640" s="3" t="s">
        <v>10783</v>
      </c>
      <c r="D640" s="3" t="s">
        <v>10784</v>
      </c>
      <c r="E640" s="3" t="s">
        <v>10445</v>
      </c>
      <c r="F640" s="3" t="s">
        <v>10266</v>
      </c>
      <c r="G640" s="3" t="s">
        <v>10501</v>
      </c>
      <c r="H640" s="6" t="s">
        <v>10502</v>
      </c>
      <c r="N640" t="s">
        <v>10621</v>
      </c>
    </row>
    <row r="641" spans="1:14" ht="28.8">
      <c r="A641">
        <v>640</v>
      </c>
      <c r="B641">
        <v>312</v>
      </c>
      <c r="C641" s="3" t="s">
        <v>10783</v>
      </c>
      <c r="D641" s="3" t="s">
        <v>10784</v>
      </c>
      <c r="E641" s="3" t="s">
        <v>10501</v>
      </c>
      <c r="F641" s="3" t="s">
        <v>10266</v>
      </c>
      <c r="G641" s="3" t="s">
        <v>10503</v>
      </c>
      <c r="H641" s="6" t="s">
        <v>10504</v>
      </c>
      <c r="N641" t="s">
        <v>10621</v>
      </c>
    </row>
    <row r="642" spans="1:14">
      <c r="A642">
        <v>641</v>
      </c>
      <c r="B642">
        <v>313</v>
      </c>
      <c r="C642" s="3" t="s">
        <v>10783</v>
      </c>
      <c r="D642" s="3" t="s">
        <v>10784</v>
      </c>
      <c r="E642" s="3" t="s">
        <v>10503</v>
      </c>
      <c r="F642" s="3" t="s">
        <v>10273</v>
      </c>
      <c r="G642" s="3" t="s">
        <v>8927</v>
      </c>
      <c r="H642" s="6" t="s">
        <v>10505</v>
      </c>
      <c r="N642" t="s">
        <v>10621</v>
      </c>
    </row>
    <row r="643" spans="1:14">
      <c r="A643">
        <v>642</v>
      </c>
      <c r="B643">
        <v>314</v>
      </c>
      <c r="C643" s="3" t="s">
        <v>10783</v>
      </c>
      <c r="D643" s="3" t="s">
        <v>10784</v>
      </c>
      <c r="E643" s="3" t="s">
        <v>10503</v>
      </c>
      <c r="F643" s="3" t="s">
        <v>10266</v>
      </c>
      <c r="G643" s="3" t="s">
        <v>10356</v>
      </c>
      <c r="H643" s="6" t="s">
        <v>10506</v>
      </c>
      <c r="K643" s="12" t="str">
        <f>HYPERLINK("#'KOODISTOT'!B"&amp;MATCH(CONCATENATE(G643,"Type"),KOODISTOT!B:B,0),CONCATENATE(G643,"Type"))</f>
        <v>ChangeStateType</v>
      </c>
      <c r="L643" s="7">
        <v>10</v>
      </c>
      <c r="N643" t="s">
        <v>10621</v>
      </c>
    </row>
    <row r="644" spans="1:14">
      <c r="A644">
        <v>643</v>
      </c>
      <c r="B644">
        <v>315</v>
      </c>
      <c r="C644" s="3" t="s">
        <v>10783</v>
      </c>
      <c r="D644" s="3" t="s">
        <v>10784</v>
      </c>
      <c r="E644" s="3" t="s">
        <v>10503</v>
      </c>
      <c r="F644" s="3" t="s">
        <v>10266</v>
      </c>
      <c r="G644" s="3" t="s">
        <v>10358</v>
      </c>
      <c r="H644" s="6" t="s">
        <v>10507</v>
      </c>
      <c r="N644" t="s">
        <v>10621</v>
      </c>
    </row>
    <row r="645" spans="1:14">
      <c r="A645">
        <v>644</v>
      </c>
      <c r="B645">
        <v>316</v>
      </c>
      <c r="C645" s="3" t="s">
        <v>10783</v>
      </c>
      <c r="D645" s="3" t="s">
        <v>10784</v>
      </c>
      <c r="E645" s="3" t="s">
        <v>10503</v>
      </c>
      <c r="F645" s="3" t="s">
        <v>10266</v>
      </c>
      <c r="G645" s="3" t="s">
        <v>10508</v>
      </c>
      <c r="H645" s="6" t="s">
        <v>10509</v>
      </c>
      <c r="K645" s="12" t="str">
        <f>HYPERLINK("#'KOODISTOT'!B"&amp;MATCH(CONCATENATE(G645,"Type"),KOODISTOT!B:B,0),CONCATENATE(G645,"Type"))</f>
        <v>DeadTreeTypeType</v>
      </c>
      <c r="L645" s="7">
        <v>5</v>
      </c>
      <c r="N645" t="s">
        <v>10621</v>
      </c>
    </row>
    <row r="646" spans="1:14">
      <c r="A646">
        <v>645</v>
      </c>
      <c r="B646">
        <v>317</v>
      </c>
      <c r="C646" s="3" t="s">
        <v>10783</v>
      </c>
      <c r="D646" s="3" t="s">
        <v>10784</v>
      </c>
      <c r="E646" s="3" t="s">
        <v>10503</v>
      </c>
      <c r="F646" s="3" t="s">
        <v>10266</v>
      </c>
      <c r="G646" s="3" t="s">
        <v>10462</v>
      </c>
      <c r="H646" s="6" t="s">
        <v>10510</v>
      </c>
      <c r="K646" s="12" t="str">
        <f>HYPERLINK("#'KOODISTOT'!B"&amp;MATCH(CONCATENATE(G646,"Type"),KOODISTOT!B:B,0),CONCATENATE(G646,"Type"))</f>
        <v>TreeSpeciesType</v>
      </c>
      <c r="L646" s="7">
        <v>1</v>
      </c>
      <c r="N646" t="s">
        <v>10621</v>
      </c>
    </row>
    <row r="647" spans="1:14">
      <c r="A647">
        <v>646</v>
      </c>
      <c r="B647">
        <v>318</v>
      </c>
      <c r="C647" s="3" t="s">
        <v>10783</v>
      </c>
      <c r="D647" s="3" t="s">
        <v>10784</v>
      </c>
      <c r="E647" s="3" t="s">
        <v>10503</v>
      </c>
      <c r="F647" s="3" t="s">
        <v>10266</v>
      </c>
      <c r="G647" s="3" t="s">
        <v>10472</v>
      </c>
      <c r="H647" s="6" t="s">
        <v>10511</v>
      </c>
      <c r="N647" t="s">
        <v>10621</v>
      </c>
    </row>
    <row r="648" spans="1:14">
      <c r="A648">
        <v>647</v>
      </c>
      <c r="B648">
        <v>319</v>
      </c>
      <c r="C648" s="3" t="s">
        <v>10783</v>
      </c>
      <c r="D648" s="3" t="s">
        <v>10784</v>
      </c>
      <c r="E648" s="3" t="s">
        <v>10503</v>
      </c>
      <c r="F648" s="3" t="s">
        <v>10266</v>
      </c>
      <c r="G648" s="3" t="s">
        <v>10476</v>
      </c>
      <c r="H648" s="6" t="s">
        <v>10512</v>
      </c>
      <c r="N648" t="s">
        <v>10621</v>
      </c>
    </row>
    <row r="649" spans="1:14" ht="28.8">
      <c r="A649">
        <v>648</v>
      </c>
      <c r="B649">
        <v>320</v>
      </c>
      <c r="C649" s="3" t="s">
        <v>10783</v>
      </c>
      <c r="D649" s="3" t="s">
        <v>10784</v>
      </c>
      <c r="E649" s="3" t="s">
        <v>10445</v>
      </c>
      <c r="F649" s="3" t="s">
        <v>10266</v>
      </c>
      <c r="G649" s="3" t="s">
        <v>10513</v>
      </c>
      <c r="H649" s="6" t="s">
        <v>10514</v>
      </c>
      <c r="N649" t="s">
        <v>10621</v>
      </c>
    </row>
    <row r="650" spans="1:14">
      <c r="A650">
        <v>649</v>
      </c>
      <c r="B650">
        <v>321</v>
      </c>
      <c r="C650" s="3" t="s">
        <v>10783</v>
      </c>
      <c r="D650" s="3" t="s">
        <v>10784</v>
      </c>
      <c r="E650" s="3" t="s">
        <v>10513</v>
      </c>
      <c r="F650" s="3" t="s">
        <v>10273</v>
      </c>
      <c r="G650" s="3" t="s">
        <v>8927</v>
      </c>
      <c r="H650" s="6" t="s">
        <v>10515</v>
      </c>
      <c r="N650" t="s">
        <v>10621</v>
      </c>
    </row>
    <row r="651" spans="1:14">
      <c r="A651">
        <v>650</v>
      </c>
      <c r="B651">
        <v>322</v>
      </c>
      <c r="C651" s="3" t="s">
        <v>10783</v>
      </c>
      <c r="D651" s="3" t="s">
        <v>10784</v>
      </c>
      <c r="E651" s="3" t="s">
        <v>10513</v>
      </c>
      <c r="F651" s="3" t="s">
        <v>10266</v>
      </c>
      <c r="G651" s="3" t="s">
        <v>10356</v>
      </c>
      <c r="H651" s="6" t="s">
        <v>10516</v>
      </c>
      <c r="K651" s="12" t="str">
        <f>HYPERLINK("#'KOODISTOT'!B"&amp;MATCH(CONCATENATE(G651,"Type"),KOODISTOT!B:B,0),CONCATENATE(G651,"Type"))</f>
        <v>ChangeStateType</v>
      </c>
      <c r="L651" s="7">
        <v>2</v>
      </c>
      <c r="N651" t="s">
        <v>10621</v>
      </c>
    </row>
    <row r="652" spans="1:14">
      <c r="A652">
        <v>651</v>
      </c>
      <c r="B652">
        <v>323</v>
      </c>
      <c r="C652" s="3" t="s">
        <v>10783</v>
      </c>
      <c r="D652" s="3" t="s">
        <v>10784</v>
      </c>
      <c r="E652" s="3" t="s">
        <v>10513</v>
      </c>
      <c r="F652" s="3" t="s">
        <v>10266</v>
      </c>
      <c r="G652" s="3" t="s">
        <v>10358</v>
      </c>
      <c r="H652" s="6" t="s">
        <v>10517</v>
      </c>
      <c r="N652" t="s">
        <v>10621</v>
      </c>
    </row>
    <row r="653" spans="1:14">
      <c r="A653">
        <v>652</v>
      </c>
      <c r="B653">
        <v>324</v>
      </c>
      <c r="C653" s="3" t="s">
        <v>10783</v>
      </c>
      <c r="D653" s="3" t="s">
        <v>10784</v>
      </c>
      <c r="E653" s="3" t="s">
        <v>10513</v>
      </c>
      <c r="F653" s="3" t="s">
        <v>10266</v>
      </c>
      <c r="G653" s="3" t="s">
        <v>10518</v>
      </c>
      <c r="H653" s="6" t="s">
        <v>10519</v>
      </c>
      <c r="N653" t="s">
        <v>10621</v>
      </c>
    </row>
    <row r="654" spans="1:14">
      <c r="A654">
        <v>653</v>
      </c>
      <c r="B654">
        <v>325</v>
      </c>
      <c r="C654" s="3" t="s">
        <v>10783</v>
      </c>
      <c r="D654" s="3" t="s">
        <v>10784</v>
      </c>
      <c r="E654" s="3" t="s">
        <v>10513</v>
      </c>
      <c r="F654" s="3" t="s">
        <v>10266</v>
      </c>
      <c r="G654" s="3" t="s">
        <v>10468</v>
      </c>
      <c r="H654" s="6" t="s">
        <v>10520</v>
      </c>
      <c r="N654" t="s">
        <v>10621</v>
      </c>
    </row>
    <row r="655" spans="1:14">
      <c r="A655">
        <v>654</v>
      </c>
      <c r="B655">
        <v>326</v>
      </c>
      <c r="C655" s="3" t="s">
        <v>10783</v>
      </c>
      <c r="D655" s="3" t="s">
        <v>10784</v>
      </c>
      <c r="E655" s="3" t="s">
        <v>10513</v>
      </c>
      <c r="F655" s="3" t="s">
        <v>10266</v>
      </c>
      <c r="G655" s="3" t="s">
        <v>10470</v>
      </c>
      <c r="H655" s="6" t="s">
        <v>10521</v>
      </c>
      <c r="N655" t="s">
        <v>10621</v>
      </c>
    </row>
    <row r="656" spans="1:14">
      <c r="A656">
        <v>655</v>
      </c>
      <c r="B656">
        <v>327</v>
      </c>
      <c r="C656" s="3" t="s">
        <v>10783</v>
      </c>
      <c r="D656" s="3" t="s">
        <v>10784</v>
      </c>
      <c r="E656" s="3" t="s">
        <v>10513</v>
      </c>
      <c r="F656" s="3" t="s">
        <v>10266</v>
      </c>
      <c r="G656" s="3" t="s">
        <v>10472</v>
      </c>
      <c r="H656" s="6" t="s">
        <v>10522</v>
      </c>
      <c r="N656" t="s">
        <v>10621</v>
      </c>
    </row>
    <row r="657" spans="1:14">
      <c r="A657">
        <v>656</v>
      </c>
      <c r="B657">
        <v>328</v>
      </c>
      <c r="C657" s="3" t="s">
        <v>10783</v>
      </c>
      <c r="D657" s="3" t="s">
        <v>10784</v>
      </c>
      <c r="E657" s="3" t="s">
        <v>10513</v>
      </c>
      <c r="F657" s="3" t="s">
        <v>10266</v>
      </c>
      <c r="G657" s="3" t="s">
        <v>10474</v>
      </c>
      <c r="H657" s="6" t="s">
        <v>10523</v>
      </c>
      <c r="N657" t="s">
        <v>10621</v>
      </c>
    </row>
    <row r="658" spans="1:14">
      <c r="A658">
        <v>657</v>
      </c>
      <c r="B658">
        <v>329</v>
      </c>
      <c r="C658" s="3" t="s">
        <v>10783</v>
      </c>
      <c r="D658" s="3" t="s">
        <v>10784</v>
      </c>
      <c r="E658" s="3" t="s">
        <v>10513</v>
      </c>
      <c r="F658" s="3" t="s">
        <v>10266</v>
      </c>
      <c r="G658" s="3" t="s">
        <v>10476</v>
      </c>
      <c r="H658" s="6" t="s">
        <v>10524</v>
      </c>
      <c r="N658" t="s">
        <v>10621</v>
      </c>
    </row>
    <row r="659" spans="1:14">
      <c r="A659">
        <v>658</v>
      </c>
      <c r="B659">
        <v>330</v>
      </c>
      <c r="C659" s="3" t="s">
        <v>10783</v>
      </c>
      <c r="D659" s="3" t="s">
        <v>10784</v>
      </c>
      <c r="E659" s="3" t="s">
        <v>10513</v>
      </c>
      <c r="F659" s="3" t="s">
        <v>10266</v>
      </c>
      <c r="G659" s="3" t="s">
        <v>10480</v>
      </c>
      <c r="H659" s="6" t="s">
        <v>10525</v>
      </c>
      <c r="N659" t="s">
        <v>10621</v>
      </c>
    </row>
    <row r="660" spans="1:14">
      <c r="A660">
        <v>659</v>
      </c>
      <c r="B660">
        <v>331</v>
      </c>
      <c r="C660" s="3" t="s">
        <v>10783</v>
      </c>
      <c r="D660" s="3" t="s">
        <v>10784</v>
      </c>
      <c r="E660" s="3" t="s">
        <v>10513</v>
      </c>
      <c r="F660" s="3" t="s">
        <v>10266</v>
      </c>
      <c r="G660" s="3" t="s">
        <v>10482</v>
      </c>
      <c r="H660" s="6" t="s">
        <v>10526</v>
      </c>
      <c r="N660" t="s">
        <v>10621</v>
      </c>
    </row>
    <row r="661" spans="1:14">
      <c r="A661">
        <v>660</v>
      </c>
      <c r="B661">
        <v>332</v>
      </c>
      <c r="C661" s="3" t="s">
        <v>10783</v>
      </c>
      <c r="D661" s="3" t="s">
        <v>10784</v>
      </c>
      <c r="E661" s="3" t="s">
        <v>10513</v>
      </c>
      <c r="F661" s="3" t="s">
        <v>10266</v>
      </c>
      <c r="G661" s="3" t="s">
        <v>10484</v>
      </c>
      <c r="H661" s="6" t="s">
        <v>10527</v>
      </c>
      <c r="N661" t="s">
        <v>10621</v>
      </c>
    </row>
    <row r="662" spans="1:14">
      <c r="A662">
        <v>661</v>
      </c>
      <c r="B662">
        <v>333</v>
      </c>
      <c r="C662" s="3" t="s">
        <v>10783</v>
      </c>
      <c r="D662" s="3" t="s">
        <v>10784</v>
      </c>
      <c r="E662" s="3" t="s">
        <v>10513</v>
      </c>
      <c r="F662" s="3" t="s">
        <v>10266</v>
      </c>
      <c r="G662" s="3" t="s">
        <v>10486</v>
      </c>
      <c r="H662" s="6" t="s">
        <v>10528</v>
      </c>
      <c r="N662" t="s">
        <v>10621</v>
      </c>
    </row>
    <row r="663" spans="1:14">
      <c r="A663">
        <v>662</v>
      </c>
      <c r="B663">
        <v>334</v>
      </c>
      <c r="C663" s="3" t="s">
        <v>10783</v>
      </c>
      <c r="D663" s="3" t="s">
        <v>10784</v>
      </c>
      <c r="E663" s="3" t="s">
        <v>10513</v>
      </c>
      <c r="F663" s="3" t="s">
        <v>10266</v>
      </c>
      <c r="G663" s="3" t="s">
        <v>10488</v>
      </c>
      <c r="H663" s="6" t="s">
        <v>10529</v>
      </c>
      <c r="N663" t="s">
        <v>10621</v>
      </c>
    </row>
    <row r="664" spans="1:14">
      <c r="A664">
        <v>663</v>
      </c>
      <c r="B664">
        <v>335</v>
      </c>
      <c r="C664" s="3" t="s">
        <v>10783</v>
      </c>
      <c r="D664" s="3" t="s">
        <v>10784</v>
      </c>
      <c r="E664" s="3" t="s">
        <v>10513</v>
      </c>
      <c r="F664" s="3" t="s">
        <v>10266</v>
      </c>
      <c r="G664" s="3" t="s">
        <v>10490</v>
      </c>
      <c r="H664" s="6" t="s">
        <v>10530</v>
      </c>
      <c r="N664" t="s">
        <v>10621</v>
      </c>
    </row>
    <row r="665" spans="1:14">
      <c r="A665">
        <v>664</v>
      </c>
      <c r="B665">
        <v>336</v>
      </c>
      <c r="C665" s="3" t="s">
        <v>10783</v>
      </c>
      <c r="D665" s="3" t="s">
        <v>10784</v>
      </c>
      <c r="E665" s="3" t="s">
        <v>10513</v>
      </c>
      <c r="F665" s="3" t="s">
        <v>10266</v>
      </c>
      <c r="G665" s="3" t="s">
        <v>10492</v>
      </c>
      <c r="H665" s="6" t="s">
        <v>10531</v>
      </c>
      <c r="N665" t="s">
        <v>10621</v>
      </c>
    </row>
    <row r="666" spans="1:14">
      <c r="A666">
        <v>665</v>
      </c>
      <c r="B666">
        <v>337</v>
      </c>
      <c r="C666" s="3" t="s">
        <v>10783</v>
      </c>
      <c r="D666" s="3" t="s">
        <v>10784</v>
      </c>
      <c r="E666" s="3" t="s">
        <v>10513</v>
      </c>
      <c r="F666" s="3" t="s">
        <v>10266</v>
      </c>
      <c r="G666" s="3" t="s">
        <v>10495</v>
      </c>
      <c r="H666" s="6" t="s">
        <v>10532</v>
      </c>
      <c r="N666" t="s">
        <v>10621</v>
      </c>
    </row>
    <row r="667" spans="1:14">
      <c r="A667">
        <v>666</v>
      </c>
      <c r="B667">
        <v>338</v>
      </c>
      <c r="C667" s="3" t="s">
        <v>10783</v>
      </c>
      <c r="D667" s="3" t="s">
        <v>10784</v>
      </c>
      <c r="E667" s="3" t="s">
        <v>10513</v>
      </c>
      <c r="F667" s="3" t="s">
        <v>10266</v>
      </c>
      <c r="G667" s="3" t="s">
        <v>10497</v>
      </c>
      <c r="H667" s="6" t="s">
        <v>10533</v>
      </c>
      <c r="K667" s="12" t="str">
        <f>HYPERLINK("#'KOODISTOT'!B"&amp;MATCH(CONCATENATE(G667,"Type"),KOODISTOT!B:B,0),CONCATENATE(G667,"Type"))</f>
        <v>CurrencyType</v>
      </c>
      <c r="L667" s="7" t="s">
        <v>7288</v>
      </c>
      <c r="N667" t="s">
        <v>10621</v>
      </c>
    </row>
    <row r="668" spans="1:14">
      <c r="A668">
        <v>667</v>
      </c>
      <c r="B668">
        <v>339</v>
      </c>
      <c r="C668" s="3" t="s">
        <v>10783</v>
      </c>
      <c r="D668" s="3" t="s">
        <v>10784</v>
      </c>
      <c r="E668" s="3" t="s">
        <v>10513</v>
      </c>
      <c r="F668" s="3" t="s">
        <v>10266</v>
      </c>
      <c r="G668" s="3" t="s">
        <v>10499</v>
      </c>
      <c r="H668" s="6" t="s">
        <v>10534</v>
      </c>
      <c r="N668" t="s">
        <v>10621</v>
      </c>
    </row>
    <row r="669" spans="1:14">
      <c r="A669">
        <v>668</v>
      </c>
      <c r="B669">
        <v>340</v>
      </c>
      <c r="C669" s="3" t="s">
        <v>10783</v>
      </c>
      <c r="D669" s="3" t="s">
        <v>10784</v>
      </c>
      <c r="E669" s="3" t="s">
        <v>10513</v>
      </c>
      <c r="F669" s="3" t="s">
        <v>10266</v>
      </c>
      <c r="G669" s="3" t="s">
        <v>10388</v>
      </c>
      <c r="H669" s="6" t="s">
        <v>10535</v>
      </c>
      <c r="K669" s="12" t="str">
        <f>HYPERLINK("#'KOODISTOT'!B"&amp;MATCH(CONCATENATE(G669,"Type"),KOODISTOT!B:B,0),CONCATENATE(G669,"Type"))</f>
        <v>DevelopmentClassType</v>
      </c>
      <c r="L669" s="11" t="s">
        <v>11069</v>
      </c>
      <c r="M669" s="15"/>
      <c r="N669" t="s">
        <v>10621</v>
      </c>
    </row>
    <row r="670" spans="1:14">
      <c r="A670">
        <v>669</v>
      </c>
      <c r="B670">
        <v>341</v>
      </c>
      <c r="C670" s="3" t="s">
        <v>10783</v>
      </c>
      <c r="D670" s="3" t="s">
        <v>10784</v>
      </c>
      <c r="E670" s="3" t="s">
        <v>10513</v>
      </c>
      <c r="F670" s="3" t="s">
        <v>10266</v>
      </c>
      <c r="G670" s="3" t="s">
        <v>10392</v>
      </c>
      <c r="H670" s="6" t="s">
        <v>10536</v>
      </c>
      <c r="K670" s="12" t="str">
        <f>HYPERLINK("#'KOODISTOT'!B"&amp;MATCH("TreeSpeciesType",KOODISTOT!B:B,0),CONCATENATE(G670,"Type"))</f>
        <v>MainTreeSpeciesType</v>
      </c>
      <c r="L670" s="7">
        <v>5</v>
      </c>
      <c r="N670" t="s">
        <v>10621</v>
      </c>
    </row>
    <row r="671" spans="1:14">
      <c r="A671">
        <v>670</v>
      </c>
      <c r="B671">
        <v>342</v>
      </c>
      <c r="C671" s="3" t="s">
        <v>10783</v>
      </c>
      <c r="D671" s="3" t="s">
        <v>10784</v>
      </c>
      <c r="E671" s="3" t="s">
        <v>10445</v>
      </c>
      <c r="F671" s="3" t="s">
        <v>10266</v>
      </c>
      <c r="G671" s="3" t="s">
        <v>10537</v>
      </c>
      <c r="H671" s="6" t="s">
        <v>10538</v>
      </c>
      <c r="N671" t="s">
        <v>10621</v>
      </c>
    </row>
    <row r="672" spans="1:14">
      <c r="A672">
        <v>671</v>
      </c>
      <c r="B672">
        <v>343</v>
      </c>
      <c r="C672" s="3" t="s">
        <v>10783</v>
      </c>
      <c r="D672" s="3" t="s">
        <v>10784</v>
      </c>
      <c r="E672" s="3" t="s">
        <v>10537</v>
      </c>
      <c r="F672" s="3" t="s">
        <v>10266</v>
      </c>
      <c r="G672" s="3" t="s">
        <v>10539</v>
      </c>
      <c r="H672" s="6" t="s">
        <v>10540</v>
      </c>
      <c r="N672" t="s">
        <v>10621</v>
      </c>
    </row>
    <row r="673" spans="1:14">
      <c r="A673">
        <v>672</v>
      </c>
      <c r="B673">
        <v>344</v>
      </c>
      <c r="C673" s="3" t="s">
        <v>10783</v>
      </c>
      <c r="D673" s="3" t="s">
        <v>10784</v>
      </c>
      <c r="E673" s="3" t="s">
        <v>10539</v>
      </c>
      <c r="F673" s="3" t="s">
        <v>10273</v>
      </c>
      <c r="G673" s="3" t="s">
        <v>8927</v>
      </c>
      <c r="H673" s="6" t="s">
        <v>10541</v>
      </c>
      <c r="N673" t="s">
        <v>10621</v>
      </c>
    </row>
    <row r="674" spans="1:14">
      <c r="A674">
        <v>673</v>
      </c>
      <c r="B674">
        <v>345</v>
      </c>
      <c r="C674" s="3" t="s">
        <v>10783</v>
      </c>
      <c r="D674" s="3" t="s">
        <v>10784</v>
      </c>
      <c r="E674" s="3" t="s">
        <v>10539</v>
      </c>
      <c r="F674" s="3" t="s">
        <v>10266</v>
      </c>
      <c r="G674" s="3" t="s">
        <v>10356</v>
      </c>
      <c r="H674" s="6" t="s">
        <v>10542</v>
      </c>
      <c r="K674" s="12" t="str">
        <f>HYPERLINK("#'KOODISTOT'!B"&amp;MATCH(CONCATENATE(G674,"Type"),KOODISTOT!B:B,0),CONCATENATE(G674,"Type"))</f>
        <v>ChangeStateType</v>
      </c>
      <c r="L674" s="7">
        <v>1</v>
      </c>
      <c r="N674" t="s">
        <v>10621</v>
      </c>
    </row>
    <row r="675" spans="1:14">
      <c r="A675">
        <v>674</v>
      </c>
      <c r="B675">
        <v>346</v>
      </c>
      <c r="C675" s="3" t="s">
        <v>10783</v>
      </c>
      <c r="D675" s="3" t="s">
        <v>10784</v>
      </c>
      <c r="E675" s="3" t="s">
        <v>10539</v>
      </c>
      <c r="F675" s="3" t="s">
        <v>10266</v>
      </c>
      <c r="G675" s="3" t="s">
        <v>10358</v>
      </c>
      <c r="H675" s="6" t="s">
        <v>10543</v>
      </c>
      <c r="N675" t="s">
        <v>10621</v>
      </c>
    </row>
    <row r="676" spans="1:14">
      <c r="A676">
        <v>675</v>
      </c>
      <c r="B676">
        <v>347</v>
      </c>
      <c r="C676" s="3" t="s">
        <v>10783</v>
      </c>
      <c r="D676" s="3" t="s">
        <v>10784</v>
      </c>
      <c r="E676" s="3" t="s">
        <v>10539</v>
      </c>
      <c r="F676" s="3" t="s">
        <v>10266</v>
      </c>
      <c r="G676" s="3" t="s">
        <v>10544</v>
      </c>
      <c r="H676" s="6" t="s">
        <v>10545</v>
      </c>
      <c r="N676" t="s">
        <v>10621</v>
      </c>
    </row>
    <row r="677" spans="1:14">
      <c r="A677">
        <v>676</v>
      </c>
      <c r="B677">
        <v>348</v>
      </c>
      <c r="C677" s="3" t="s">
        <v>10783</v>
      </c>
      <c r="D677" s="3" t="s">
        <v>10784</v>
      </c>
      <c r="E677" s="3" t="s">
        <v>10539</v>
      </c>
      <c r="F677" s="3" t="s">
        <v>10266</v>
      </c>
      <c r="G677" s="3" t="s">
        <v>10460</v>
      </c>
      <c r="H677" s="6" t="s">
        <v>10546</v>
      </c>
      <c r="N677" t="s">
        <v>10621</v>
      </c>
    </row>
    <row r="678" spans="1:14">
      <c r="A678">
        <v>677</v>
      </c>
      <c r="B678">
        <v>349</v>
      </c>
      <c r="C678" s="3" t="s">
        <v>10783</v>
      </c>
      <c r="D678" s="3" t="s">
        <v>10784</v>
      </c>
      <c r="E678" s="3" t="s">
        <v>10539</v>
      </c>
      <c r="F678" s="3" t="s">
        <v>10266</v>
      </c>
      <c r="G678" s="3" t="s">
        <v>10462</v>
      </c>
      <c r="H678" s="6" t="s">
        <v>10547</v>
      </c>
      <c r="K678" s="12" t="str">
        <f>HYPERLINK("#'KOODISTOT'!B"&amp;MATCH(CONCATENATE(G678,"Type"),KOODISTOT!B:B,0),CONCATENATE(G678,"Type"))</f>
        <v>TreeSpeciesType</v>
      </c>
      <c r="L678" s="7">
        <v>8</v>
      </c>
      <c r="N678" t="s">
        <v>10621</v>
      </c>
    </row>
    <row r="679" spans="1:14">
      <c r="A679">
        <v>678</v>
      </c>
      <c r="B679">
        <v>350</v>
      </c>
      <c r="C679" s="3" t="s">
        <v>10783</v>
      </c>
      <c r="D679" s="3" t="s">
        <v>10784</v>
      </c>
      <c r="E679" s="3" t="s">
        <v>10539</v>
      </c>
      <c r="F679" s="3" t="s">
        <v>10266</v>
      </c>
      <c r="G679" s="3" t="s">
        <v>10548</v>
      </c>
      <c r="H679" s="6" t="s">
        <v>10549</v>
      </c>
      <c r="K679" s="12" t="str">
        <f>HYPERLINK("#'KOODISTOT'!B"&amp;MATCH(CONCATENATE(G679,"Type"),KOODISTOT!B:B,0),CONCATENATE(G679,"Type"))</f>
        <v>TreeClassType</v>
      </c>
      <c r="L679" s="7">
        <v>9</v>
      </c>
      <c r="N679" t="s">
        <v>10621</v>
      </c>
    </row>
    <row r="680" spans="1:14">
      <c r="A680">
        <v>679</v>
      </c>
      <c r="B680">
        <v>351</v>
      </c>
      <c r="C680" s="3" t="s">
        <v>10783</v>
      </c>
      <c r="D680" s="3" t="s">
        <v>10784</v>
      </c>
      <c r="E680" s="3" t="s">
        <v>10539</v>
      </c>
      <c r="F680" s="3" t="s">
        <v>10266</v>
      </c>
      <c r="G680" s="3" t="s">
        <v>10464</v>
      </c>
      <c r="H680" s="6" t="s">
        <v>10550</v>
      </c>
      <c r="K680" s="12" t="str">
        <f>HYPERLINK("#'KOODISTOT'!B"&amp;MATCH(CONCATENATE(G680,"Type"),KOODISTOT!B:B,0),CONCATENATE(G680,"Type"))</f>
        <v>StoreyType</v>
      </c>
      <c r="L680" s="7">
        <v>5</v>
      </c>
      <c r="N680" t="s">
        <v>10621</v>
      </c>
    </row>
    <row r="681" spans="1:14">
      <c r="A681">
        <v>680</v>
      </c>
      <c r="B681">
        <v>352</v>
      </c>
      <c r="C681" s="3" t="s">
        <v>10783</v>
      </c>
      <c r="D681" s="3" t="s">
        <v>10784</v>
      </c>
      <c r="E681" s="3" t="s">
        <v>10539</v>
      </c>
      <c r="F681" s="3" t="s">
        <v>10266</v>
      </c>
      <c r="G681" s="3" t="s">
        <v>10466</v>
      </c>
      <c r="H681" s="6" t="s">
        <v>10551</v>
      </c>
      <c r="N681" t="s">
        <v>10621</v>
      </c>
    </row>
    <row r="682" spans="1:14">
      <c r="A682">
        <v>681</v>
      </c>
      <c r="B682">
        <v>353</v>
      </c>
      <c r="C682" s="3" t="s">
        <v>10783</v>
      </c>
      <c r="D682" s="3" t="s">
        <v>10784</v>
      </c>
      <c r="E682" s="3" t="s">
        <v>10539</v>
      </c>
      <c r="F682" s="3" t="s">
        <v>10266</v>
      </c>
      <c r="G682" s="3" t="s">
        <v>10552</v>
      </c>
      <c r="H682" s="6" t="s">
        <v>10553</v>
      </c>
      <c r="N682" t="s">
        <v>10621</v>
      </c>
    </row>
    <row r="683" spans="1:14">
      <c r="A683">
        <v>682</v>
      </c>
      <c r="B683">
        <v>354</v>
      </c>
      <c r="C683" s="3" t="s">
        <v>10783</v>
      </c>
      <c r="D683" s="3" t="s">
        <v>10784</v>
      </c>
      <c r="E683" s="3" t="s">
        <v>10539</v>
      </c>
      <c r="F683" s="3" t="s">
        <v>10266</v>
      </c>
      <c r="G683" s="3" t="s">
        <v>10554</v>
      </c>
      <c r="H683" s="6" t="s">
        <v>10555</v>
      </c>
      <c r="N683" t="s">
        <v>10621</v>
      </c>
    </row>
    <row r="684" spans="1:14">
      <c r="A684">
        <v>683</v>
      </c>
      <c r="B684">
        <v>355</v>
      </c>
      <c r="C684" s="3" t="s">
        <v>10783</v>
      </c>
      <c r="D684" s="3" t="s">
        <v>10784</v>
      </c>
      <c r="E684" s="3" t="s">
        <v>10539</v>
      </c>
      <c r="F684" s="3" t="s">
        <v>10266</v>
      </c>
      <c r="G684" s="3" t="s">
        <v>10556</v>
      </c>
      <c r="H684" s="6" t="s">
        <v>10557</v>
      </c>
      <c r="N684" t="s">
        <v>10621</v>
      </c>
    </row>
    <row r="685" spans="1:14">
      <c r="A685">
        <v>684</v>
      </c>
      <c r="B685">
        <v>356</v>
      </c>
      <c r="C685" s="3" t="s">
        <v>10783</v>
      </c>
      <c r="D685" s="3" t="s">
        <v>10784</v>
      </c>
      <c r="E685" s="3" t="s">
        <v>10539</v>
      </c>
      <c r="F685" s="3" t="s">
        <v>10266</v>
      </c>
      <c r="G685" s="3" t="s">
        <v>10476</v>
      </c>
      <c r="H685" s="6" t="s">
        <v>10558</v>
      </c>
      <c r="N685" t="s">
        <v>10621</v>
      </c>
    </row>
    <row r="686" spans="1:14">
      <c r="A686">
        <v>685</v>
      </c>
      <c r="B686">
        <v>357</v>
      </c>
      <c r="C686" s="3" t="s">
        <v>10783</v>
      </c>
      <c r="D686" s="3" t="s">
        <v>10784</v>
      </c>
      <c r="E686" s="3" t="s">
        <v>10539</v>
      </c>
      <c r="F686" s="3" t="s">
        <v>10266</v>
      </c>
      <c r="G686" s="3" t="s">
        <v>10478</v>
      </c>
      <c r="H686" s="6" t="s">
        <v>10559</v>
      </c>
      <c r="N686" t="s">
        <v>10621</v>
      </c>
    </row>
    <row r="687" spans="1:14">
      <c r="A687">
        <v>686</v>
      </c>
      <c r="B687">
        <v>358</v>
      </c>
      <c r="C687" s="3" t="s">
        <v>10783</v>
      </c>
      <c r="D687" s="3" t="s">
        <v>10784</v>
      </c>
      <c r="E687" s="3" t="s">
        <v>10539</v>
      </c>
      <c r="F687" s="3" t="s">
        <v>10266</v>
      </c>
      <c r="G687" s="3" t="s">
        <v>10480</v>
      </c>
      <c r="H687" s="6" t="s">
        <v>10560</v>
      </c>
      <c r="N687" t="s">
        <v>10621</v>
      </c>
    </row>
    <row r="688" spans="1:14">
      <c r="A688">
        <v>687</v>
      </c>
      <c r="B688">
        <v>359</v>
      </c>
      <c r="C688" s="3" t="s">
        <v>10783</v>
      </c>
      <c r="D688" s="3" t="s">
        <v>10784</v>
      </c>
      <c r="E688" s="3" t="s">
        <v>10539</v>
      </c>
      <c r="F688" s="3" t="s">
        <v>10266</v>
      </c>
      <c r="G688" s="3" t="s">
        <v>10482</v>
      </c>
      <c r="H688" s="6" t="s">
        <v>10561</v>
      </c>
      <c r="N688" t="s">
        <v>10621</v>
      </c>
    </row>
    <row r="689" spans="1:14">
      <c r="A689">
        <v>688</v>
      </c>
      <c r="B689">
        <v>360</v>
      </c>
      <c r="C689" s="3" t="s">
        <v>10783</v>
      </c>
      <c r="D689" s="3" t="s">
        <v>10784</v>
      </c>
      <c r="E689" s="3" t="s">
        <v>10445</v>
      </c>
      <c r="F689" s="3" t="s">
        <v>10266</v>
      </c>
      <c r="G689" s="3" t="s">
        <v>10562</v>
      </c>
      <c r="H689" s="6" t="s">
        <v>10563</v>
      </c>
      <c r="N689" t="s">
        <v>10621</v>
      </c>
    </row>
    <row r="690" spans="1:14">
      <c r="A690">
        <v>689</v>
      </c>
      <c r="B690">
        <v>361</v>
      </c>
      <c r="C690" s="3" t="s">
        <v>10783</v>
      </c>
      <c r="D690" s="3" t="s">
        <v>10784</v>
      </c>
      <c r="E690" s="3" t="s">
        <v>10562</v>
      </c>
      <c r="F690" s="3" t="s">
        <v>10266</v>
      </c>
      <c r="G690" s="3" t="s">
        <v>10564</v>
      </c>
      <c r="H690" s="6" t="s">
        <v>10565</v>
      </c>
      <c r="N690" t="s">
        <v>10621</v>
      </c>
    </row>
    <row r="691" spans="1:14">
      <c r="A691">
        <v>690</v>
      </c>
      <c r="B691">
        <v>362</v>
      </c>
      <c r="C691" s="3" t="s">
        <v>10783</v>
      </c>
      <c r="D691" s="3" t="s">
        <v>10784</v>
      </c>
      <c r="E691" s="3" t="s">
        <v>10564</v>
      </c>
      <c r="F691" s="3" t="s">
        <v>10273</v>
      </c>
      <c r="G691" s="3" t="s">
        <v>8927</v>
      </c>
      <c r="H691" s="6" t="s">
        <v>10566</v>
      </c>
      <c r="N691" t="s">
        <v>10621</v>
      </c>
    </row>
    <row r="692" spans="1:14">
      <c r="A692">
        <v>691</v>
      </c>
      <c r="B692">
        <v>363</v>
      </c>
      <c r="C692" s="3" t="s">
        <v>10783</v>
      </c>
      <c r="D692" s="3" t="s">
        <v>10784</v>
      </c>
      <c r="E692" s="3" t="s">
        <v>10564</v>
      </c>
      <c r="F692" s="3" t="s">
        <v>10266</v>
      </c>
      <c r="G692" s="3" t="s">
        <v>10356</v>
      </c>
      <c r="H692" s="6" t="s">
        <v>10567</v>
      </c>
      <c r="K692" s="12" t="str">
        <f>HYPERLINK("#'KOODISTOT'!B"&amp;MATCH(CONCATENATE(G692,"Type"),KOODISTOT!B:B,0),CONCATENATE(G692,"Type"))</f>
        <v>ChangeStateType</v>
      </c>
      <c r="L692" s="7">
        <v>3</v>
      </c>
      <c r="N692" t="s">
        <v>10621</v>
      </c>
    </row>
    <row r="693" spans="1:14">
      <c r="A693">
        <v>692</v>
      </c>
      <c r="B693">
        <v>364</v>
      </c>
      <c r="C693" s="3" t="s">
        <v>10783</v>
      </c>
      <c r="D693" s="3" t="s">
        <v>10784</v>
      </c>
      <c r="E693" s="3" t="s">
        <v>10564</v>
      </c>
      <c r="F693" s="3" t="s">
        <v>10266</v>
      </c>
      <c r="G693" s="3" t="s">
        <v>10358</v>
      </c>
      <c r="H693" s="6" t="s">
        <v>10568</v>
      </c>
      <c r="N693" t="s">
        <v>10621</v>
      </c>
    </row>
    <row r="694" spans="1:14">
      <c r="A694">
        <v>693</v>
      </c>
      <c r="B694">
        <v>365</v>
      </c>
      <c r="C694" s="3" t="s">
        <v>10783</v>
      </c>
      <c r="D694" s="3" t="s">
        <v>10784</v>
      </c>
      <c r="E694" s="3" t="s">
        <v>10564</v>
      </c>
      <c r="F694" s="3" t="s">
        <v>10266</v>
      </c>
      <c r="G694" s="3" t="s">
        <v>10460</v>
      </c>
      <c r="H694" s="6" t="s">
        <v>10569</v>
      </c>
      <c r="N694" t="s">
        <v>10621</v>
      </c>
    </row>
    <row r="695" spans="1:14">
      <c r="A695">
        <v>694</v>
      </c>
      <c r="B695">
        <v>366</v>
      </c>
      <c r="C695" s="3" t="s">
        <v>10783</v>
      </c>
      <c r="D695" s="3" t="s">
        <v>10784</v>
      </c>
      <c r="E695" s="3" t="s">
        <v>10564</v>
      </c>
      <c r="F695" s="3" t="s">
        <v>10266</v>
      </c>
      <c r="G695" s="3" t="s">
        <v>10462</v>
      </c>
      <c r="H695" s="6" t="s">
        <v>10570</v>
      </c>
      <c r="K695" s="12" t="str">
        <f>HYPERLINK("#'KOODISTOT'!B"&amp;MATCH(CONCATENATE(G695,"Type"),KOODISTOT!B:B,0),CONCATENATE(G695,"Type"))</f>
        <v>TreeSpeciesType</v>
      </c>
      <c r="L695" s="7">
        <v>20</v>
      </c>
      <c r="N695" t="s">
        <v>10621</v>
      </c>
    </row>
    <row r="696" spans="1:14">
      <c r="A696">
        <v>695</v>
      </c>
      <c r="B696">
        <v>367</v>
      </c>
      <c r="C696" s="3" t="s">
        <v>10783</v>
      </c>
      <c r="D696" s="3" t="s">
        <v>10784</v>
      </c>
      <c r="E696" s="3" t="s">
        <v>10564</v>
      </c>
      <c r="F696" s="3" t="s">
        <v>10266</v>
      </c>
      <c r="G696" s="3" t="s">
        <v>10464</v>
      </c>
      <c r="H696" s="6" t="s">
        <v>10571</v>
      </c>
      <c r="K696" s="12" t="str">
        <f>HYPERLINK("#'KOODISTOT'!B"&amp;MATCH(CONCATENATE(G696,"Type"),KOODISTOT!B:B,0),CONCATENATE(G696,"Type"))</f>
        <v>StoreyType</v>
      </c>
      <c r="L696" s="7">
        <v>6</v>
      </c>
      <c r="N696" t="s">
        <v>10621</v>
      </c>
    </row>
    <row r="697" spans="1:14">
      <c r="A697">
        <v>696</v>
      </c>
      <c r="B697">
        <v>368</v>
      </c>
      <c r="C697" s="3" t="s">
        <v>10783</v>
      </c>
      <c r="D697" s="3" t="s">
        <v>10784</v>
      </c>
      <c r="E697" s="3" t="s">
        <v>10564</v>
      </c>
      <c r="F697" s="3" t="s">
        <v>10266</v>
      </c>
      <c r="G697" s="3" t="s">
        <v>10466</v>
      </c>
      <c r="H697" s="6" t="s">
        <v>10572</v>
      </c>
      <c r="N697" t="s">
        <v>10621</v>
      </c>
    </row>
    <row r="698" spans="1:14">
      <c r="A698">
        <v>697</v>
      </c>
      <c r="B698">
        <v>369</v>
      </c>
      <c r="C698" s="3" t="s">
        <v>10783</v>
      </c>
      <c r="D698" s="3" t="s">
        <v>10784</v>
      </c>
      <c r="E698" s="3" t="s">
        <v>10564</v>
      </c>
      <c r="F698" s="3" t="s">
        <v>10266</v>
      </c>
      <c r="G698" s="3" t="s">
        <v>10468</v>
      </c>
      <c r="H698" s="6" t="s">
        <v>10573</v>
      </c>
      <c r="N698" t="s">
        <v>10621</v>
      </c>
    </row>
    <row r="699" spans="1:14">
      <c r="A699">
        <v>698</v>
      </c>
      <c r="B699">
        <v>370</v>
      </c>
      <c r="C699" s="3" t="s">
        <v>10783</v>
      </c>
      <c r="D699" s="3" t="s">
        <v>10784</v>
      </c>
      <c r="E699" s="3" t="s">
        <v>10564</v>
      </c>
      <c r="F699" s="3" t="s">
        <v>10266</v>
      </c>
      <c r="G699" s="3" t="s">
        <v>10574</v>
      </c>
      <c r="H699" s="6" t="s">
        <v>10575</v>
      </c>
      <c r="N699" t="s">
        <v>10621</v>
      </c>
    </row>
    <row r="700" spans="1:14">
      <c r="A700">
        <v>699</v>
      </c>
      <c r="B700">
        <v>371</v>
      </c>
      <c r="C700" s="3" t="s">
        <v>10783</v>
      </c>
      <c r="D700" s="3" t="s">
        <v>10784</v>
      </c>
      <c r="E700" s="3" t="s">
        <v>10574</v>
      </c>
      <c r="F700" s="3" t="s">
        <v>10266</v>
      </c>
      <c r="G700" s="3" t="s">
        <v>10576</v>
      </c>
      <c r="H700" s="6" t="s">
        <v>10577</v>
      </c>
      <c r="N700" t="s">
        <v>10621</v>
      </c>
    </row>
    <row r="701" spans="1:14">
      <c r="A701">
        <v>700</v>
      </c>
      <c r="B701">
        <v>372</v>
      </c>
      <c r="C701" s="3" t="s">
        <v>10783</v>
      </c>
      <c r="D701" s="3" t="s">
        <v>10784</v>
      </c>
      <c r="E701" s="3" t="s">
        <v>10574</v>
      </c>
      <c r="F701" s="3" t="s">
        <v>10266</v>
      </c>
      <c r="G701" s="3" t="s">
        <v>10578</v>
      </c>
      <c r="H701" s="6" t="s">
        <v>10579</v>
      </c>
      <c r="N701" t="s">
        <v>10621</v>
      </c>
    </row>
    <row r="702" spans="1:14">
      <c r="A702">
        <v>701</v>
      </c>
      <c r="B702">
        <v>373</v>
      </c>
      <c r="C702" s="3" t="s">
        <v>10783</v>
      </c>
      <c r="D702" s="3" t="s">
        <v>10784</v>
      </c>
      <c r="E702" s="3" t="s">
        <v>10574</v>
      </c>
      <c r="F702" s="3" t="s">
        <v>10266</v>
      </c>
      <c r="G702" s="3" t="s">
        <v>10580</v>
      </c>
      <c r="H702" s="6" t="s">
        <v>10581</v>
      </c>
      <c r="N702" t="s">
        <v>10621</v>
      </c>
    </row>
    <row r="703" spans="1:14">
      <c r="A703">
        <v>702</v>
      </c>
      <c r="B703">
        <v>374</v>
      </c>
      <c r="C703" s="3" t="s">
        <v>10783</v>
      </c>
      <c r="D703" s="3" t="s">
        <v>10784</v>
      </c>
      <c r="E703" s="3" t="s">
        <v>10564</v>
      </c>
      <c r="F703" s="3" t="s">
        <v>10266</v>
      </c>
      <c r="G703" s="3" t="s">
        <v>10582</v>
      </c>
      <c r="H703" s="6" t="s">
        <v>10583</v>
      </c>
      <c r="N703" t="s">
        <v>10621</v>
      </c>
    </row>
    <row r="704" spans="1:14" ht="28.8">
      <c r="A704">
        <v>703</v>
      </c>
      <c r="B704">
        <v>375</v>
      </c>
      <c r="C704" s="3" t="s">
        <v>10783</v>
      </c>
      <c r="D704" s="3" t="s">
        <v>10784</v>
      </c>
      <c r="E704" s="3" t="s">
        <v>10582</v>
      </c>
      <c r="F704" s="3" t="s">
        <v>10266</v>
      </c>
      <c r="G704" s="3" t="s">
        <v>10584</v>
      </c>
      <c r="H704" s="6" t="s">
        <v>10585</v>
      </c>
      <c r="N704" t="s">
        <v>10621</v>
      </c>
    </row>
    <row r="705" spans="1:14" ht="28.8">
      <c r="A705">
        <v>704</v>
      </c>
      <c r="B705">
        <v>376</v>
      </c>
      <c r="C705" s="3" t="s">
        <v>10783</v>
      </c>
      <c r="D705" s="3" t="s">
        <v>10784</v>
      </c>
      <c r="E705" s="3" t="s">
        <v>10582</v>
      </c>
      <c r="F705" s="3" t="s">
        <v>10266</v>
      </c>
      <c r="G705" s="3" t="s">
        <v>10586</v>
      </c>
      <c r="H705" s="6" t="s">
        <v>10587</v>
      </c>
      <c r="N705" t="s">
        <v>10621</v>
      </c>
    </row>
    <row r="706" spans="1:14">
      <c r="A706">
        <v>705</v>
      </c>
      <c r="B706">
        <v>377</v>
      </c>
      <c r="C706" s="3" t="s">
        <v>10783</v>
      </c>
      <c r="D706" s="3" t="s">
        <v>10784</v>
      </c>
      <c r="E706" s="3" t="s">
        <v>10582</v>
      </c>
      <c r="F706" s="3" t="s">
        <v>10266</v>
      </c>
      <c r="G706" s="3" t="s">
        <v>10578</v>
      </c>
      <c r="H706" s="6" t="s">
        <v>10588</v>
      </c>
      <c r="N706" t="s">
        <v>10621</v>
      </c>
    </row>
    <row r="707" spans="1:14">
      <c r="A707">
        <v>706</v>
      </c>
      <c r="B707">
        <v>378</v>
      </c>
      <c r="C707" s="3" t="s">
        <v>10783</v>
      </c>
      <c r="D707" s="3" t="s">
        <v>10784</v>
      </c>
      <c r="E707" s="3" t="s">
        <v>10582</v>
      </c>
      <c r="F707" s="3" t="s">
        <v>10266</v>
      </c>
      <c r="G707" s="3" t="s">
        <v>10580</v>
      </c>
      <c r="H707" s="6" t="s">
        <v>10589</v>
      </c>
      <c r="N707" t="s">
        <v>10621</v>
      </c>
    </row>
    <row r="708" spans="1:14">
      <c r="A708">
        <v>707</v>
      </c>
      <c r="B708">
        <v>379</v>
      </c>
      <c r="C708" s="3" t="s">
        <v>10783</v>
      </c>
      <c r="D708" s="3" t="s">
        <v>10784</v>
      </c>
      <c r="E708" s="3" t="s">
        <v>10564</v>
      </c>
      <c r="F708" s="3" t="s">
        <v>10266</v>
      </c>
      <c r="G708" s="3" t="s">
        <v>5898</v>
      </c>
      <c r="H708" s="6" t="s">
        <v>10590</v>
      </c>
      <c r="N708" t="s">
        <v>10621</v>
      </c>
    </row>
    <row r="709" spans="1:14">
      <c r="A709">
        <v>708</v>
      </c>
      <c r="B709">
        <v>380</v>
      </c>
      <c r="C709" s="3" t="s">
        <v>10783</v>
      </c>
      <c r="D709" s="3" t="s">
        <v>10784</v>
      </c>
      <c r="E709" s="3" t="s">
        <v>5898</v>
      </c>
      <c r="F709" s="3" t="s">
        <v>10266</v>
      </c>
      <c r="G709" s="3" t="s">
        <v>10591</v>
      </c>
      <c r="H709" s="6" t="s">
        <v>10592</v>
      </c>
      <c r="N709" t="s">
        <v>10621</v>
      </c>
    </row>
    <row r="710" spans="1:14">
      <c r="A710">
        <v>709</v>
      </c>
      <c r="B710">
        <v>381</v>
      </c>
      <c r="C710" s="3" t="s">
        <v>10783</v>
      </c>
      <c r="D710" s="3" t="s">
        <v>10784</v>
      </c>
      <c r="E710" s="3" t="s">
        <v>5898</v>
      </c>
      <c r="F710" s="3" t="s">
        <v>10266</v>
      </c>
      <c r="G710" s="3" t="s">
        <v>10593</v>
      </c>
      <c r="H710" s="6" t="s">
        <v>10594</v>
      </c>
      <c r="N710" t="s">
        <v>10621</v>
      </c>
    </row>
    <row r="711" spans="1:14">
      <c r="A711">
        <v>710</v>
      </c>
      <c r="B711">
        <v>382</v>
      </c>
      <c r="C711" s="3" t="s">
        <v>10783</v>
      </c>
      <c r="D711" s="3" t="s">
        <v>10784</v>
      </c>
      <c r="E711" s="3" t="s">
        <v>10564</v>
      </c>
      <c r="F711" s="3" t="s">
        <v>10266</v>
      </c>
      <c r="G711" s="3" t="s">
        <v>10595</v>
      </c>
      <c r="H711" s="6" t="s">
        <v>10596</v>
      </c>
      <c r="N711" t="s">
        <v>10621</v>
      </c>
    </row>
    <row r="712" spans="1:14">
      <c r="A712">
        <v>711</v>
      </c>
      <c r="B712">
        <v>383</v>
      </c>
      <c r="C712" s="3" t="s">
        <v>10783</v>
      </c>
      <c r="D712" s="3" t="s">
        <v>10784</v>
      </c>
      <c r="E712" s="3" t="s">
        <v>10595</v>
      </c>
      <c r="F712" s="3" t="s">
        <v>10266</v>
      </c>
      <c r="G712" s="3" t="s">
        <v>10597</v>
      </c>
      <c r="H712" s="6" t="s">
        <v>10598</v>
      </c>
      <c r="N712" t="s">
        <v>10621</v>
      </c>
    </row>
    <row r="713" spans="1:14">
      <c r="A713">
        <v>712</v>
      </c>
      <c r="B713">
        <v>384</v>
      </c>
      <c r="C713" s="3" t="s">
        <v>10783</v>
      </c>
      <c r="D713" s="3" t="s">
        <v>10784</v>
      </c>
      <c r="E713" s="3" t="s">
        <v>10595</v>
      </c>
      <c r="F713" s="3" t="s">
        <v>10266</v>
      </c>
      <c r="G713" s="3" t="s">
        <v>10599</v>
      </c>
      <c r="H713" s="6" t="s">
        <v>10600</v>
      </c>
      <c r="N713" t="s">
        <v>10621</v>
      </c>
    </row>
    <row r="714" spans="1:14">
      <c r="A714">
        <v>713</v>
      </c>
      <c r="B714">
        <v>385</v>
      </c>
      <c r="C714" s="3" t="s">
        <v>10783</v>
      </c>
      <c r="D714" s="3" t="s">
        <v>10784</v>
      </c>
      <c r="E714" s="3" t="s">
        <v>10595</v>
      </c>
      <c r="F714" s="3" t="s">
        <v>10266</v>
      </c>
      <c r="G714" s="3" t="s">
        <v>10601</v>
      </c>
      <c r="H714" s="6" t="s">
        <v>10602</v>
      </c>
      <c r="N714" t="s">
        <v>10621</v>
      </c>
    </row>
    <row r="715" spans="1:14">
      <c r="A715">
        <v>714</v>
      </c>
      <c r="B715">
        <v>386</v>
      </c>
      <c r="C715" s="3" t="s">
        <v>10783</v>
      </c>
      <c r="D715" s="3" t="s">
        <v>10784</v>
      </c>
      <c r="E715" s="3" t="s">
        <v>10595</v>
      </c>
      <c r="F715" s="3" t="s">
        <v>10266</v>
      </c>
      <c r="G715" s="3" t="s">
        <v>10603</v>
      </c>
      <c r="H715" s="6" t="s">
        <v>10604</v>
      </c>
      <c r="N715" t="s">
        <v>10621</v>
      </c>
    </row>
    <row r="716" spans="1:14">
      <c r="A716">
        <v>715</v>
      </c>
      <c r="B716">
        <v>387</v>
      </c>
      <c r="C716" s="3" t="s">
        <v>10783</v>
      </c>
      <c r="D716" s="3" t="s">
        <v>10784</v>
      </c>
      <c r="E716" s="3" t="s">
        <v>10564</v>
      </c>
      <c r="F716" s="3" t="s">
        <v>10266</v>
      </c>
      <c r="G716" s="3" t="s">
        <v>10605</v>
      </c>
      <c r="H716" s="6" t="s">
        <v>10606</v>
      </c>
      <c r="N716" t="s">
        <v>10621</v>
      </c>
    </row>
    <row r="717" spans="1:14">
      <c r="A717">
        <v>716</v>
      </c>
      <c r="B717">
        <v>388</v>
      </c>
      <c r="C717" s="3" t="s">
        <v>10783</v>
      </c>
      <c r="D717" s="3" t="s">
        <v>10784</v>
      </c>
      <c r="E717" s="3" t="s">
        <v>10605</v>
      </c>
      <c r="F717" s="3" t="s">
        <v>10266</v>
      </c>
      <c r="G717" s="3" t="s">
        <v>10576</v>
      </c>
      <c r="H717" s="6" t="s">
        <v>10607</v>
      </c>
      <c r="N717" t="s">
        <v>10621</v>
      </c>
    </row>
    <row r="718" spans="1:14">
      <c r="A718">
        <v>717</v>
      </c>
      <c r="B718">
        <v>389</v>
      </c>
      <c r="C718" s="3" t="s">
        <v>10783</v>
      </c>
      <c r="D718" s="3" t="s">
        <v>10784</v>
      </c>
      <c r="E718" s="3" t="s">
        <v>10605</v>
      </c>
      <c r="F718" s="3" t="s">
        <v>10266</v>
      </c>
      <c r="G718" s="3" t="s">
        <v>10578</v>
      </c>
      <c r="H718" s="6" t="s">
        <v>10608</v>
      </c>
      <c r="N718" t="s">
        <v>10621</v>
      </c>
    </row>
    <row r="719" spans="1:14" ht="28.8">
      <c r="A719">
        <v>718</v>
      </c>
      <c r="B719">
        <v>390</v>
      </c>
      <c r="C719" s="3" t="s">
        <v>10783</v>
      </c>
      <c r="D719" s="3" t="s">
        <v>10784</v>
      </c>
      <c r="E719" s="3" t="s">
        <v>10564</v>
      </c>
      <c r="F719" s="3" t="s">
        <v>10266</v>
      </c>
      <c r="G719" s="3" t="s">
        <v>10609</v>
      </c>
      <c r="H719" s="6" t="s">
        <v>10610</v>
      </c>
      <c r="N719" t="s">
        <v>10621</v>
      </c>
    </row>
    <row r="720" spans="1:14" ht="28.8">
      <c r="A720">
        <v>719</v>
      </c>
      <c r="B720">
        <v>391</v>
      </c>
      <c r="C720" s="3" t="s">
        <v>10783</v>
      </c>
      <c r="D720" s="3" t="s">
        <v>10784</v>
      </c>
      <c r="E720" s="3" t="s">
        <v>10609</v>
      </c>
      <c r="F720" s="3" t="s">
        <v>10266</v>
      </c>
      <c r="G720" s="3" t="s">
        <v>10611</v>
      </c>
      <c r="H720" s="6" t="s">
        <v>10612</v>
      </c>
      <c r="N720" t="s">
        <v>10621</v>
      </c>
    </row>
    <row r="721" spans="1:14" ht="28.8">
      <c r="A721">
        <v>720</v>
      </c>
      <c r="B721">
        <v>392</v>
      </c>
      <c r="C721" s="3" t="s">
        <v>10783</v>
      </c>
      <c r="D721" s="3" t="s">
        <v>10784</v>
      </c>
      <c r="E721" s="3" t="s">
        <v>10611</v>
      </c>
      <c r="F721" s="3" t="s">
        <v>10266</v>
      </c>
      <c r="G721" s="3" t="s">
        <v>10554</v>
      </c>
      <c r="H721" s="6" t="s">
        <v>10613</v>
      </c>
      <c r="N721" t="s">
        <v>10621</v>
      </c>
    </row>
    <row r="722" spans="1:14" ht="28.8">
      <c r="A722">
        <v>721</v>
      </c>
      <c r="B722">
        <v>393</v>
      </c>
      <c r="C722" s="3" t="s">
        <v>10783</v>
      </c>
      <c r="D722" s="3" t="s">
        <v>10784</v>
      </c>
      <c r="E722" s="3" t="s">
        <v>10611</v>
      </c>
      <c r="F722" s="3" t="s">
        <v>10266</v>
      </c>
      <c r="G722" s="3" t="s">
        <v>10614</v>
      </c>
      <c r="H722" s="6" t="s">
        <v>10615</v>
      </c>
      <c r="N722" t="s">
        <v>10621</v>
      </c>
    </row>
    <row r="723" spans="1:14">
      <c r="A723">
        <v>722</v>
      </c>
      <c r="B723">
        <v>394</v>
      </c>
      <c r="C723" s="3" t="s">
        <v>10783</v>
      </c>
      <c r="D723" s="3" t="s">
        <v>10784</v>
      </c>
      <c r="E723" s="3" t="s">
        <v>10616</v>
      </c>
      <c r="F723" s="3" t="s">
        <v>10266</v>
      </c>
      <c r="G723" s="9" t="s">
        <v>10618</v>
      </c>
      <c r="H723" s="6" t="s">
        <v>10619</v>
      </c>
      <c r="N723" t="s">
        <v>10621</v>
      </c>
    </row>
    <row r="724" spans="1:14">
      <c r="A724">
        <v>723</v>
      </c>
      <c r="B724">
        <v>395</v>
      </c>
      <c r="C724" s="3" t="s">
        <v>10783</v>
      </c>
      <c r="D724" s="3" t="s">
        <v>10784</v>
      </c>
      <c r="E724" s="9" t="s">
        <v>10618</v>
      </c>
      <c r="F724" s="3" t="s">
        <v>10273</v>
      </c>
      <c r="G724" s="3" t="s">
        <v>8927</v>
      </c>
      <c r="H724" s="6" t="s">
        <v>10620</v>
      </c>
      <c r="N724" t="s">
        <v>10621</v>
      </c>
    </row>
    <row r="725" spans="1:14">
      <c r="A725">
        <v>724</v>
      </c>
      <c r="B725">
        <v>396</v>
      </c>
      <c r="C725" s="3" t="s">
        <v>10783</v>
      </c>
      <c r="D725" s="3" t="s">
        <v>10784</v>
      </c>
      <c r="E725" s="9" t="s">
        <v>10618</v>
      </c>
      <c r="F725" s="3" t="s">
        <v>10273</v>
      </c>
      <c r="G725" s="3" t="s">
        <v>10622</v>
      </c>
      <c r="H725" s="6" t="s">
        <v>10623</v>
      </c>
      <c r="K725" s="12" t="str">
        <f>HYPERLINK("#'KOODISTOT'!B"&amp;MATCH(CONCATENATE(G725,"Type"),KOODISTOT!B:B,0),CONCATENATE(G725,"Type"))</f>
        <v>mainTypeType</v>
      </c>
      <c r="L725" s="7">
        <v>1</v>
      </c>
      <c r="N725" t="s">
        <v>10621</v>
      </c>
    </row>
    <row r="726" spans="1:14">
      <c r="A726">
        <v>725</v>
      </c>
      <c r="B726">
        <v>397</v>
      </c>
      <c r="C726" s="3" t="s">
        <v>10783</v>
      </c>
      <c r="D726" s="3" t="s">
        <v>10784</v>
      </c>
      <c r="E726" s="9" t="s">
        <v>10618</v>
      </c>
      <c r="F726" s="3" t="s">
        <v>10266</v>
      </c>
      <c r="G726" s="6" t="s">
        <v>10356</v>
      </c>
      <c r="H726" s="6" t="s">
        <v>10624</v>
      </c>
      <c r="K726" s="12" t="str">
        <f>HYPERLINK("#'KOODISTOT'!B"&amp;MATCH(CONCATENATE(G726,"Type"),KOODISTOT!B:B,0),CONCATENATE(G726,"Type"))</f>
        <v>ChangeStateType</v>
      </c>
      <c r="L726" s="7">
        <v>0</v>
      </c>
      <c r="N726" t="s">
        <v>10621</v>
      </c>
    </row>
    <row r="727" spans="1:14">
      <c r="A727">
        <v>726</v>
      </c>
      <c r="B727">
        <v>398</v>
      </c>
      <c r="C727" s="3" t="s">
        <v>10783</v>
      </c>
      <c r="D727" s="3" t="s">
        <v>10784</v>
      </c>
      <c r="E727" s="9" t="s">
        <v>10618</v>
      </c>
      <c r="F727" s="3" t="s">
        <v>10266</v>
      </c>
      <c r="G727" s="6" t="s">
        <v>10358</v>
      </c>
      <c r="H727" s="6" t="s">
        <v>10625</v>
      </c>
      <c r="N727" t="s">
        <v>10621</v>
      </c>
    </row>
    <row r="728" spans="1:14">
      <c r="A728">
        <v>727</v>
      </c>
      <c r="B728">
        <v>399</v>
      </c>
      <c r="C728" s="3" t="s">
        <v>10783</v>
      </c>
      <c r="D728" s="3" t="s">
        <v>10784</v>
      </c>
      <c r="E728" s="9" t="s">
        <v>10618</v>
      </c>
      <c r="F728" s="3" t="s">
        <v>10266</v>
      </c>
      <c r="G728" s="3" t="s">
        <v>10362</v>
      </c>
      <c r="H728" s="6" t="s">
        <v>10626</v>
      </c>
      <c r="N728" t="s">
        <v>10621</v>
      </c>
    </row>
    <row r="729" spans="1:14">
      <c r="A729">
        <v>728</v>
      </c>
      <c r="B729">
        <v>400</v>
      </c>
      <c r="C729" s="3" t="s">
        <v>10783</v>
      </c>
      <c r="D729" s="3" t="s">
        <v>10784</v>
      </c>
      <c r="E729" s="3" t="s">
        <v>10362</v>
      </c>
      <c r="F729" s="3" t="s">
        <v>10266</v>
      </c>
      <c r="G729" s="9" t="s">
        <v>10364</v>
      </c>
      <c r="H729" s="6" t="s">
        <v>10627</v>
      </c>
      <c r="N729" t="s">
        <v>10621</v>
      </c>
    </row>
    <row r="730" spans="1:14">
      <c r="A730">
        <v>729</v>
      </c>
      <c r="B730">
        <v>401</v>
      </c>
      <c r="C730" s="3" t="s">
        <v>10783</v>
      </c>
      <c r="D730" s="3" t="s">
        <v>10784</v>
      </c>
      <c r="E730" s="9" t="s">
        <v>10364</v>
      </c>
      <c r="F730" s="3" t="s">
        <v>10266</v>
      </c>
      <c r="G730" s="9" t="s">
        <v>10366</v>
      </c>
      <c r="H730" s="6" t="s">
        <v>10628</v>
      </c>
      <c r="K730" s="12" t="str">
        <f>HYPERLINK("#'KOODISTOT'!B"&amp;MATCH(CONCATENATE(G730,"Type"),KOODISTOT!B:B,0),CONCATENATE(G730,"Type"))</f>
        <v>IdentifierTypeType</v>
      </c>
      <c r="L730" s="7">
        <v>4</v>
      </c>
      <c r="N730" t="s">
        <v>10621</v>
      </c>
    </row>
    <row r="731" spans="1:14">
      <c r="A731">
        <v>730</v>
      </c>
      <c r="B731">
        <v>402</v>
      </c>
      <c r="C731" s="3" t="s">
        <v>10783</v>
      </c>
      <c r="D731" s="3" t="s">
        <v>10784</v>
      </c>
      <c r="E731" s="9" t="s">
        <v>10364</v>
      </c>
      <c r="F731" s="3" t="s">
        <v>10266</v>
      </c>
      <c r="G731" s="9" t="s">
        <v>10368</v>
      </c>
      <c r="H731" s="6" t="s">
        <v>10629</v>
      </c>
      <c r="N731" t="s">
        <v>10621</v>
      </c>
    </row>
    <row r="732" spans="1:14">
      <c r="A732">
        <v>731</v>
      </c>
      <c r="B732">
        <v>403</v>
      </c>
      <c r="C732" s="3" t="s">
        <v>10783</v>
      </c>
      <c r="D732" s="3" t="s">
        <v>10784</v>
      </c>
      <c r="E732" s="9" t="s">
        <v>10618</v>
      </c>
      <c r="F732" s="3" t="s">
        <v>10266</v>
      </c>
      <c r="G732" s="3" t="s">
        <v>10630</v>
      </c>
      <c r="H732" s="6" t="s">
        <v>10631</v>
      </c>
      <c r="K732" s="12" t="str">
        <f>HYPERLINK("#'YHDISTEKOODISTOT'!B"&amp;MATCH("OperationTypeType",YHDISTEKOODISTOT!B:B,0),"OperationTypeType")</f>
        <v>OperationTypeType</v>
      </c>
      <c r="L732" s="7">
        <v>9</v>
      </c>
      <c r="M732" s="14" t="s">
        <v>10269</v>
      </c>
      <c r="N732" t="s">
        <v>10621</v>
      </c>
    </row>
    <row r="733" spans="1:14">
      <c r="A733">
        <v>732</v>
      </c>
      <c r="B733">
        <v>404</v>
      </c>
      <c r="C733" s="3" t="s">
        <v>10783</v>
      </c>
      <c r="D733" s="3" t="s">
        <v>10784</v>
      </c>
      <c r="E733" s="9" t="s">
        <v>10618</v>
      </c>
      <c r="F733" s="3" t="s">
        <v>10266</v>
      </c>
      <c r="G733" s="3" t="s">
        <v>10632</v>
      </c>
      <c r="H733" s="6" t="s">
        <v>10633</v>
      </c>
      <c r="N733" t="s">
        <v>10621</v>
      </c>
    </row>
    <row r="734" spans="1:14">
      <c r="A734">
        <v>733</v>
      </c>
      <c r="B734">
        <v>405</v>
      </c>
      <c r="C734" s="3" t="s">
        <v>10783</v>
      </c>
      <c r="D734" s="3" t="s">
        <v>10784</v>
      </c>
      <c r="E734" s="3" t="s">
        <v>10632</v>
      </c>
      <c r="F734" s="3" t="s">
        <v>10266</v>
      </c>
      <c r="G734" s="3" t="s">
        <v>10634</v>
      </c>
      <c r="H734" s="6" t="s">
        <v>10635</v>
      </c>
      <c r="K734" s="12" t="str">
        <f>HYPERLINK("#'KOODISTOT'!B"&amp;MATCH(CONCATENATE(G734,"Type"),KOODISTOT!B:B,0),CONCATENATE(G734,"Type"))</f>
        <v>ProposalTypeType</v>
      </c>
      <c r="L734" s="7">
        <v>1</v>
      </c>
      <c r="N734" t="s">
        <v>10621</v>
      </c>
    </row>
    <row r="735" spans="1:14">
      <c r="A735">
        <v>734</v>
      </c>
      <c r="B735">
        <v>406</v>
      </c>
      <c r="C735" s="3" t="s">
        <v>10783</v>
      </c>
      <c r="D735" s="3" t="s">
        <v>10784</v>
      </c>
      <c r="E735" s="3" t="s">
        <v>10632</v>
      </c>
      <c r="F735" s="3" t="s">
        <v>10266</v>
      </c>
      <c r="G735" s="3" t="s">
        <v>10636</v>
      </c>
      <c r="H735" s="6" t="s">
        <v>10637</v>
      </c>
      <c r="N735" t="s">
        <v>10621</v>
      </c>
    </row>
    <row r="736" spans="1:14">
      <c r="A736">
        <v>735</v>
      </c>
      <c r="B736">
        <v>407</v>
      </c>
      <c r="C736" s="3" t="s">
        <v>10783</v>
      </c>
      <c r="D736" s="3" t="s">
        <v>10784</v>
      </c>
      <c r="E736" s="3" t="s">
        <v>10632</v>
      </c>
      <c r="F736" s="3" t="s">
        <v>10266</v>
      </c>
      <c r="G736" s="3" t="s">
        <v>10638</v>
      </c>
      <c r="H736" s="6" t="s">
        <v>10639</v>
      </c>
      <c r="K736" s="12" t="str">
        <f>HYPERLINK("#'KOODISTOT'!B"&amp;MATCH(CONCATENATE(G736,"Type"),KOODISTOT!B:B,0),CONCATENATE(G736,"Type"))</f>
        <v>OperationUrgencyType</v>
      </c>
      <c r="L736" s="7">
        <v>3</v>
      </c>
      <c r="N736" t="s">
        <v>10621</v>
      </c>
    </row>
    <row r="737" spans="1:14">
      <c r="A737">
        <v>736</v>
      </c>
      <c r="B737">
        <v>408</v>
      </c>
      <c r="C737" s="3" t="s">
        <v>10783</v>
      </c>
      <c r="D737" s="3" t="s">
        <v>10784</v>
      </c>
      <c r="E737" s="3" t="s">
        <v>10632</v>
      </c>
      <c r="F737" s="3" t="s">
        <v>10266</v>
      </c>
      <c r="G737" s="3" t="s">
        <v>10640</v>
      </c>
      <c r="H737" s="6" t="s">
        <v>10641</v>
      </c>
      <c r="N737" t="s">
        <v>10621</v>
      </c>
    </row>
    <row r="738" spans="1:14">
      <c r="A738">
        <v>737</v>
      </c>
      <c r="B738">
        <v>409</v>
      </c>
      <c r="C738" s="3" t="s">
        <v>10783</v>
      </c>
      <c r="D738" s="3" t="s">
        <v>10784</v>
      </c>
      <c r="E738" s="3" t="s">
        <v>10632</v>
      </c>
      <c r="F738" s="3" t="s">
        <v>10266</v>
      </c>
      <c r="G738" s="3" t="s">
        <v>10642</v>
      </c>
      <c r="H738" s="6" t="s">
        <v>10643</v>
      </c>
      <c r="N738" t="s">
        <v>10621</v>
      </c>
    </row>
    <row r="739" spans="1:14">
      <c r="A739">
        <v>738</v>
      </c>
      <c r="B739">
        <v>410</v>
      </c>
      <c r="C739" s="3" t="s">
        <v>10783</v>
      </c>
      <c r="D739" s="3" t="s">
        <v>10784</v>
      </c>
      <c r="E739" s="3" t="s">
        <v>10632</v>
      </c>
      <c r="F739" s="3" t="s">
        <v>10266</v>
      </c>
      <c r="G739" s="3" t="s">
        <v>10644</v>
      </c>
      <c r="H739" s="6" t="s">
        <v>10645</v>
      </c>
      <c r="N739" t="s">
        <v>10621</v>
      </c>
    </row>
    <row r="740" spans="1:14">
      <c r="A740">
        <v>739</v>
      </c>
      <c r="B740">
        <v>411</v>
      </c>
      <c r="C740" s="3" t="s">
        <v>10783</v>
      </c>
      <c r="D740" s="3" t="s">
        <v>10784</v>
      </c>
      <c r="E740" s="3" t="s">
        <v>10632</v>
      </c>
      <c r="F740" s="3" t="s">
        <v>10266</v>
      </c>
      <c r="G740" s="3" t="s">
        <v>10646</v>
      </c>
      <c r="H740" s="6" t="s">
        <v>10647</v>
      </c>
      <c r="N740" t="s">
        <v>10621</v>
      </c>
    </row>
    <row r="741" spans="1:14">
      <c r="A741">
        <v>740</v>
      </c>
      <c r="B741">
        <v>412</v>
      </c>
      <c r="C741" s="3" t="s">
        <v>10783</v>
      </c>
      <c r="D741" s="3" t="s">
        <v>10784</v>
      </c>
      <c r="E741" s="3" t="s">
        <v>10632</v>
      </c>
      <c r="F741" s="3" t="s">
        <v>10266</v>
      </c>
      <c r="G741" s="3" t="s">
        <v>10648</v>
      </c>
      <c r="H741" s="6" t="s">
        <v>10649</v>
      </c>
      <c r="N741" t="s">
        <v>10621</v>
      </c>
    </row>
    <row r="742" spans="1:14" ht="28.8">
      <c r="A742">
        <v>741</v>
      </c>
      <c r="B742">
        <v>413</v>
      </c>
      <c r="C742" s="3" t="s">
        <v>10783</v>
      </c>
      <c r="D742" s="3" t="s">
        <v>10784</v>
      </c>
      <c r="E742" s="3" t="s">
        <v>10632</v>
      </c>
      <c r="F742" s="3" t="s">
        <v>10266</v>
      </c>
      <c r="G742" s="3" t="s">
        <v>10650</v>
      </c>
      <c r="H742" s="6" t="s">
        <v>10651</v>
      </c>
      <c r="N742" t="s">
        <v>10621</v>
      </c>
    </row>
    <row r="743" spans="1:14">
      <c r="A743">
        <v>742</v>
      </c>
      <c r="B743">
        <v>414</v>
      </c>
      <c r="C743" s="3" t="s">
        <v>10783</v>
      </c>
      <c r="D743" s="3" t="s">
        <v>10784</v>
      </c>
      <c r="E743" s="9" t="s">
        <v>10618</v>
      </c>
      <c r="F743" s="3" t="s">
        <v>10266</v>
      </c>
      <c r="G743" s="3" t="s">
        <v>10652</v>
      </c>
      <c r="H743" s="6" t="s">
        <v>10653</v>
      </c>
      <c r="N743" t="s">
        <v>10621</v>
      </c>
    </row>
    <row r="744" spans="1:14">
      <c r="A744">
        <v>743</v>
      </c>
      <c r="B744">
        <v>415</v>
      </c>
      <c r="C744" s="3" t="s">
        <v>10783</v>
      </c>
      <c r="D744" s="3" t="s">
        <v>10784</v>
      </c>
      <c r="E744" s="3" t="s">
        <v>10652</v>
      </c>
      <c r="F744" s="3" t="s">
        <v>10266</v>
      </c>
      <c r="G744" s="9" t="s">
        <v>10654</v>
      </c>
      <c r="H744" s="6" t="s">
        <v>10655</v>
      </c>
      <c r="N744" t="s">
        <v>10621</v>
      </c>
    </row>
    <row r="745" spans="1:14">
      <c r="A745">
        <v>744</v>
      </c>
      <c r="B745">
        <v>416</v>
      </c>
      <c r="C745" s="3" t="s">
        <v>10783</v>
      </c>
      <c r="D745" s="3" t="s">
        <v>10784</v>
      </c>
      <c r="E745" s="3" t="s">
        <v>10652</v>
      </c>
      <c r="F745" s="3" t="s">
        <v>10266</v>
      </c>
      <c r="G745" s="9" t="s">
        <v>10656</v>
      </c>
      <c r="H745" s="6" t="s">
        <v>10657</v>
      </c>
      <c r="N745" t="s">
        <v>10621</v>
      </c>
    </row>
    <row r="746" spans="1:14">
      <c r="A746">
        <v>745</v>
      </c>
      <c r="B746">
        <v>417</v>
      </c>
      <c r="C746" s="3" t="s">
        <v>10783</v>
      </c>
      <c r="D746" s="3" t="s">
        <v>10784</v>
      </c>
      <c r="E746" s="9" t="s">
        <v>10618</v>
      </c>
      <c r="F746" s="3" t="s">
        <v>10266</v>
      </c>
      <c r="G746" s="3" t="s">
        <v>10658</v>
      </c>
      <c r="H746" s="6" t="s">
        <v>10659</v>
      </c>
      <c r="N746" t="s">
        <v>10621</v>
      </c>
    </row>
    <row r="747" spans="1:14">
      <c r="A747">
        <v>746</v>
      </c>
      <c r="B747">
        <v>418</v>
      </c>
      <c r="C747" s="3" t="s">
        <v>10783</v>
      </c>
      <c r="D747" s="3" t="s">
        <v>10784</v>
      </c>
      <c r="E747" s="9" t="s">
        <v>10618</v>
      </c>
      <c r="F747" s="3" t="s">
        <v>10266</v>
      </c>
      <c r="G747" s="3" t="s">
        <v>10412</v>
      </c>
      <c r="H747" s="6" t="s">
        <v>10660</v>
      </c>
      <c r="N747" t="s">
        <v>10621</v>
      </c>
    </row>
    <row r="748" spans="1:14">
      <c r="A748">
        <v>747</v>
      </c>
      <c r="B748">
        <v>419</v>
      </c>
      <c r="C748" s="3" t="s">
        <v>10783</v>
      </c>
      <c r="D748" s="3" t="s">
        <v>10784</v>
      </c>
      <c r="E748" s="9" t="s">
        <v>10618</v>
      </c>
      <c r="F748" s="3" t="s">
        <v>10266</v>
      </c>
      <c r="G748" s="3" t="s">
        <v>10661</v>
      </c>
      <c r="H748" s="6" t="s">
        <v>10662</v>
      </c>
      <c r="N748" t="s">
        <v>10621</v>
      </c>
    </row>
    <row r="749" spans="1:14">
      <c r="A749">
        <v>748</v>
      </c>
      <c r="B749">
        <v>420</v>
      </c>
      <c r="C749" s="3" t="s">
        <v>10783</v>
      </c>
      <c r="D749" s="3" t="s">
        <v>10784</v>
      </c>
      <c r="E749" s="3" t="s">
        <v>10661</v>
      </c>
      <c r="F749" s="3" t="s">
        <v>10266</v>
      </c>
      <c r="G749" s="3" t="s">
        <v>10663</v>
      </c>
      <c r="H749" s="6" t="s">
        <v>10664</v>
      </c>
      <c r="N749" t="s">
        <v>10621</v>
      </c>
    </row>
    <row r="750" spans="1:14">
      <c r="A750">
        <v>749</v>
      </c>
      <c r="B750">
        <v>421</v>
      </c>
      <c r="C750" s="3" t="s">
        <v>10783</v>
      </c>
      <c r="D750" s="3" t="s">
        <v>10784</v>
      </c>
      <c r="E750" s="3" t="s">
        <v>10663</v>
      </c>
      <c r="F750" s="3" t="s">
        <v>10273</v>
      </c>
      <c r="G750" s="3" t="s">
        <v>8927</v>
      </c>
      <c r="H750" s="6" t="s">
        <v>10665</v>
      </c>
      <c r="N750" t="s">
        <v>10621</v>
      </c>
    </row>
    <row r="751" spans="1:14">
      <c r="A751">
        <v>750</v>
      </c>
      <c r="B751">
        <v>422</v>
      </c>
      <c r="C751" s="3" t="s">
        <v>10783</v>
      </c>
      <c r="D751" s="3" t="s">
        <v>10784</v>
      </c>
      <c r="E751" s="3" t="s">
        <v>10663</v>
      </c>
      <c r="F751" s="3" t="s">
        <v>10266</v>
      </c>
      <c r="G751" s="9" t="s">
        <v>10356</v>
      </c>
      <c r="H751" s="6" t="s">
        <v>10666</v>
      </c>
      <c r="K751" s="12" t="str">
        <f>HYPERLINK("#'KOODISTOT'!B"&amp;MATCH(CONCATENATE(G751,"Type"),KOODISTOT!B:B,0),CONCATENATE(G751,"Type"))</f>
        <v>ChangeStateType</v>
      </c>
      <c r="L751" s="7">
        <v>0</v>
      </c>
      <c r="N751" t="s">
        <v>10621</v>
      </c>
    </row>
    <row r="752" spans="1:14">
      <c r="A752">
        <v>751</v>
      </c>
      <c r="B752">
        <v>423</v>
      </c>
      <c r="C752" s="3" t="s">
        <v>10783</v>
      </c>
      <c r="D752" s="3" t="s">
        <v>10784</v>
      </c>
      <c r="E752" s="3" t="s">
        <v>10663</v>
      </c>
      <c r="F752" s="3" t="s">
        <v>10266</v>
      </c>
      <c r="G752" s="9" t="s">
        <v>10358</v>
      </c>
      <c r="H752" s="6" t="s">
        <v>10667</v>
      </c>
      <c r="N752" t="s">
        <v>10621</v>
      </c>
    </row>
    <row r="753" spans="1:14">
      <c r="A753">
        <v>752</v>
      </c>
      <c r="B753">
        <v>424</v>
      </c>
      <c r="C753" s="3" t="s">
        <v>10783</v>
      </c>
      <c r="D753" s="3" t="s">
        <v>10784</v>
      </c>
      <c r="E753" s="3" t="s">
        <v>10663</v>
      </c>
      <c r="F753" s="3" t="s">
        <v>10266</v>
      </c>
      <c r="G753" s="9" t="s">
        <v>10668</v>
      </c>
      <c r="H753" s="6" t="s">
        <v>10669</v>
      </c>
      <c r="K753" s="12" t="str">
        <f>HYPERLINK("#'YHDISTEKOODISTOT'!B"&amp;MATCH("SpecificationCodeType",YHDISTEKOODISTOT!B:B,0),"SpecificationCodeType")</f>
        <v>SpecificationCodeType</v>
      </c>
      <c r="L753" s="7">
        <v>0</v>
      </c>
      <c r="M753" s="14" t="s">
        <v>10269</v>
      </c>
      <c r="N753" t="s">
        <v>10621</v>
      </c>
    </row>
    <row r="754" spans="1:14">
      <c r="A754">
        <v>753</v>
      </c>
      <c r="B754">
        <v>425</v>
      </c>
      <c r="C754" s="3" t="s">
        <v>10783</v>
      </c>
      <c r="D754" s="3" t="s">
        <v>10784</v>
      </c>
      <c r="E754" s="9" t="s">
        <v>10618</v>
      </c>
      <c r="F754" s="3" t="s">
        <v>10266</v>
      </c>
      <c r="G754" s="3" t="s">
        <v>5946</v>
      </c>
      <c r="H754" s="6" t="s">
        <v>10670</v>
      </c>
      <c r="N754" t="s">
        <v>10621</v>
      </c>
    </row>
    <row r="755" spans="1:14">
      <c r="A755">
        <v>754</v>
      </c>
      <c r="B755">
        <v>426</v>
      </c>
      <c r="C755" s="3" t="s">
        <v>10783</v>
      </c>
      <c r="D755" s="3" t="s">
        <v>10784</v>
      </c>
      <c r="E755" s="3" t="s">
        <v>5946</v>
      </c>
      <c r="F755" s="3" t="s">
        <v>10266</v>
      </c>
      <c r="G755" s="9" t="s">
        <v>10671</v>
      </c>
      <c r="H755" s="6" t="s">
        <v>10672</v>
      </c>
      <c r="N755" t="s">
        <v>10621</v>
      </c>
    </row>
    <row r="756" spans="1:14">
      <c r="A756">
        <v>755</v>
      </c>
      <c r="B756">
        <v>427</v>
      </c>
      <c r="C756" s="3" t="s">
        <v>10783</v>
      </c>
      <c r="D756" s="3" t="s">
        <v>10784</v>
      </c>
      <c r="E756" s="3" t="s">
        <v>5946</v>
      </c>
      <c r="F756" s="3" t="s">
        <v>10266</v>
      </c>
      <c r="G756" s="9" t="s">
        <v>10673</v>
      </c>
      <c r="H756" s="6" t="s">
        <v>10674</v>
      </c>
      <c r="N756" t="s">
        <v>10621</v>
      </c>
    </row>
    <row r="757" spans="1:14">
      <c r="A757">
        <v>756</v>
      </c>
      <c r="B757">
        <v>428</v>
      </c>
      <c r="C757" s="3" t="s">
        <v>10783</v>
      </c>
      <c r="D757" s="3" t="s">
        <v>10784</v>
      </c>
      <c r="E757" s="9" t="s">
        <v>10673</v>
      </c>
      <c r="F757" s="3" t="s">
        <v>10266</v>
      </c>
      <c r="G757" s="9" t="s">
        <v>10675</v>
      </c>
      <c r="H757" s="6" t="s">
        <v>10676</v>
      </c>
      <c r="N757" t="s">
        <v>10621</v>
      </c>
    </row>
    <row r="758" spans="1:14">
      <c r="A758">
        <v>757</v>
      </c>
      <c r="B758">
        <v>429</v>
      </c>
      <c r="C758" s="3" t="s">
        <v>10783</v>
      </c>
      <c r="D758" s="3" t="s">
        <v>10784</v>
      </c>
      <c r="E758" s="9" t="s">
        <v>10675</v>
      </c>
      <c r="F758" s="3" t="s">
        <v>10273</v>
      </c>
      <c r="G758" s="9" t="s">
        <v>8927</v>
      </c>
      <c r="H758" s="6" t="s">
        <v>10677</v>
      </c>
      <c r="N758" t="s">
        <v>10621</v>
      </c>
    </row>
    <row r="759" spans="1:14">
      <c r="A759">
        <v>758</v>
      </c>
      <c r="B759">
        <v>430</v>
      </c>
      <c r="C759" s="3" t="s">
        <v>10783</v>
      </c>
      <c r="D759" s="3" t="s">
        <v>10784</v>
      </c>
      <c r="E759" s="9" t="s">
        <v>10675</v>
      </c>
      <c r="F759" s="3" t="s">
        <v>10266</v>
      </c>
      <c r="G759" s="9" t="s">
        <v>10356</v>
      </c>
      <c r="H759" s="6" t="s">
        <v>10678</v>
      </c>
      <c r="K759" s="12" t="str">
        <f>HYPERLINK("#'KOODISTOT'!B"&amp;MATCH(CONCATENATE(G759,"Type"),KOODISTOT!B:B,0),CONCATENATE(G759,"Type"))</f>
        <v>ChangeStateType</v>
      </c>
      <c r="L759" s="7">
        <v>0</v>
      </c>
      <c r="N759" t="s">
        <v>10621</v>
      </c>
    </row>
    <row r="760" spans="1:14">
      <c r="A760">
        <v>759</v>
      </c>
      <c r="B760">
        <v>431</v>
      </c>
      <c r="C760" s="3" t="s">
        <v>10783</v>
      </c>
      <c r="D760" s="3" t="s">
        <v>10784</v>
      </c>
      <c r="E760" s="9" t="s">
        <v>10675</v>
      </c>
      <c r="F760" s="3" t="s">
        <v>10266</v>
      </c>
      <c r="G760" s="9" t="s">
        <v>10358</v>
      </c>
      <c r="H760" s="6" t="s">
        <v>10679</v>
      </c>
      <c r="N760" t="s">
        <v>10621</v>
      </c>
    </row>
    <row r="761" spans="1:14">
      <c r="A761">
        <v>760</v>
      </c>
      <c r="B761">
        <v>432</v>
      </c>
      <c r="C761" s="3" t="s">
        <v>10783</v>
      </c>
      <c r="D761" s="3" t="s">
        <v>10784</v>
      </c>
      <c r="E761" s="9" t="s">
        <v>10675</v>
      </c>
      <c r="F761" s="3" t="s">
        <v>10266</v>
      </c>
      <c r="G761" s="9" t="s">
        <v>10462</v>
      </c>
      <c r="H761" s="6" t="s">
        <v>10680</v>
      </c>
      <c r="K761" s="12" t="str">
        <f>HYPERLINK("#'KOODISTOT'!B"&amp;MATCH(CONCATENATE(G761,"Type"),KOODISTOT!B:B,0),CONCATENATE(G761,"Type"))</f>
        <v>TreeSpeciesType</v>
      </c>
      <c r="L761" s="7">
        <v>7</v>
      </c>
      <c r="N761" t="s">
        <v>10621</v>
      </c>
    </row>
    <row r="762" spans="1:14">
      <c r="A762">
        <v>761</v>
      </c>
      <c r="B762">
        <v>433</v>
      </c>
      <c r="C762" s="3" t="s">
        <v>10783</v>
      </c>
      <c r="D762" s="3" t="s">
        <v>10784</v>
      </c>
      <c r="E762" s="9" t="s">
        <v>10675</v>
      </c>
      <c r="F762" s="3" t="s">
        <v>10266</v>
      </c>
      <c r="G762" s="9" t="s">
        <v>10681</v>
      </c>
      <c r="H762" s="6" t="s">
        <v>10682</v>
      </c>
      <c r="K762" s="12" t="str">
        <f>HYPERLINK("#'YHDISTEKOODISTOT'!B"&amp;MATCH(CONCATENATE(G762,"Type"),YHDISTEKOODISTOT!B:B,0),CONCATENATE(G762,"Type"))</f>
        <v>StemTypeType</v>
      </c>
      <c r="L762" s="7">
        <v>13</v>
      </c>
      <c r="N762" t="s">
        <v>10621</v>
      </c>
    </row>
    <row r="763" spans="1:14">
      <c r="A763">
        <v>762</v>
      </c>
      <c r="B763">
        <v>434</v>
      </c>
      <c r="C763" s="3" t="s">
        <v>10783</v>
      </c>
      <c r="D763" s="3" t="s">
        <v>10784</v>
      </c>
      <c r="E763" s="9" t="s">
        <v>10675</v>
      </c>
      <c r="F763" s="3" t="s">
        <v>10266</v>
      </c>
      <c r="G763" t="s">
        <v>10683</v>
      </c>
      <c r="H763" s="6" t="s">
        <v>10684</v>
      </c>
      <c r="N763" t="s">
        <v>10621</v>
      </c>
    </row>
    <row r="764" spans="1:14">
      <c r="A764">
        <v>763</v>
      </c>
      <c r="B764">
        <v>435</v>
      </c>
      <c r="C764" s="3" t="s">
        <v>10783</v>
      </c>
      <c r="D764" s="3" t="s">
        <v>10784</v>
      </c>
      <c r="E764" s="9" t="s">
        <v>10675</v>
      </c>
      <c r="F764" s="3" t="s">
        <v>10266</v>
      </c>
      <c r="G764" t="s">
        <v>10685</v>
      </c>
      <c r="H764" s="6" t="s">
        <v>10686</v>
      </c>
      <c r="N764" t="s">
        <v>10621</v>
      </c>
    </row>
    <row r="765" spans="1:14">
      <c r="A765">
        <v>764</v>
      </c>
      <c r="B765">
        <v>436</v>
      </c>
      <c r="C765" s="3" t="s">
        <v>10783</v>
      </c>
      <c r="D765" s="3" t="s">
        <v>10784</v>
      </c>
      <c r="E765" s="3" t="s">
        <v>5946</v>
      </c>
      <c r="F765" s="3" t="s">
        <v>10266</v>
      </c>
      <c r="G765" s="9" t="s">
        <v>10687</v>
      </c>
      <c r="H765" s="6" t="s">
        <v>10688</v>
      </c>
      <c r="N765" t="s">
        <v>10621</v>
      </c>
    </row>
    <row r="766" spans="1:14">
      <c r="A766">
        <v>765</v>
      </c>
      <c r="B766">
        <v>437</v>
      </c>
      <c r="C766" s="3" t="s">
        <v>10783</v>
      </c>
      <c r="D766" s="3" t="s">
        <v>10784</v>
      </c>
      <c r="E766" s="9" t="s">
        <v>10618</v>
      </c>
      <c r="F766" s="3" t="s">
        <v>10266</v>
      </c>
      <c r="G766" s="3" t="s">
        <v>5464</v>
      </c>
      <c r="H766" s="6" t="s">
        <v>10689</v>
      </c>
      <c r="N766" t="s">
        <v>10621</v>
      </c>
    </row>
    <row r="767" spans="1:14">
      <c r="A767">
        <v>766</v>
      </c>
      <c r="B767">
        <v>438</v>
      </c>
      <c r="C767" s="3" t="s">
        <v>10783</v>
      </c>
      <c r="D767" s="3" t="s">
        <v>10784</v>
      </c>
      <c r="E767" s="3" t="s">
        <v>5464</v>
      </c>
      <c r="F767" s="3" t="s">
        <v>10266</v>
      </c>
      <c r="G767" s="9" t="s">
        <v>10690</v>
      </c>
      <c r="H767" s="6" t="s">
        <v>10691</v>
      </c>
      <c r="K767" s="12" t="str">
        <f>HYPERLINK("#'KOODISTOT'!B"&amp;MATCH("YesNoType",KOODISTOT!B:B,0),CONCATENATE(G767,"Type"))</f>
        <v>CuttingRelatedType</v>
      </c>
      <c r="L767" s="7">
        <v>1</v>
      </c>
      <c r="N767" t="s">
        <v>10621</v>
      </c>
    </row>
    <row r="768" spans="1:14">
      <c r="A768">
        <v>767</v>
      </c>
      <c r="B768">
        <v>439</v>
      </c>
      <c r="C768" s="3" t="s">
        <v>10783</v>
      </c>
      <c r="D768" s="3" t="s">
        <v>10784</v>
      </c>
      <c r="E768" s="3" t="s">
        <v>5464</v>
      </c>
      <c r="F768" s="3" t="s">
        <v>10266</v>
      </c>
      <c r="G768" s="9" t="s">
        <v>10692</v>
      </c>
      <c r="H768" s="6" t="s">
        <v>10693</v>
      </c>
      <c r="N768" t="s">
        <v>10621</v>
      </c>
    </row>
    <row r="769" spans="1:14">
      <c r="A769">
        <v>768</v>
      </c>
      <c r="B769">
        <v>440</v>
      </c>
      <c r="C769" s="3" t="s">
        <v>10783</v>
      </c>
      <c r="D769" s="3" t="s">
        <v>10784</v>
      </c>
      <c r="E769" s="3" t="s">
        <v>10347</v>
      </c>
      <c r="F769" s="3" t="s">
        <v>10266</v>
      </c>
      <c r="G769" s="3" t="s">
        <v>10751</v>
      </c>
      <c r="H769" s="6" t="s">
        <v>10752</v>
      </c>
      <c r="N769" t="s">
        <v>10621</v>
      </c>
    </row>
    <row r="770" spans="1:14">
      <c r="A770">
        <v>769</v>
      </c>
      <c r="B770">
        <v>441</v>
      </c>
      <c r="C770" s="3" t="s">
        <v>10783</v>
      </c>
      <c r="D770" s="3" t="s">
        <v>10784</v>
      </c>
      <c r="E770" s="3" t="s">
        <v>10751</v>
      </c>
      <c r="F770" s="3" t="s">
        <v>10266</v>
      </c>
      <c r="G770" s="9" t="s">
        <v>10753</v>
      </c>
      <c r="H770" s="6" t="s">
        <v>10754</v>
      </c>
      <c r="N770" t="s">
        <v>10621</v>
      </c>
    </row>
    <row r="771" spans="1:14">
      <c r="A771">
        <v>770</v>
      </c>
      <c r="B771">
        <v>442</v>
      </c>
      <c r="C771" s="3" t="s">
        <v>10783</v>
      </c>
      <c r="D771" s="3" t="s">
        <v>10784</v>
      </c>
      <c r="E771" s="9" t="s">
        <v>10753</v>
      </c>
      <c r="F771" s="3" t="s">
        <v>10273</v>
      </c>
      <c r="G771" s="3" t="s">
        <v>8927</v>
      </c>
      <c r="H771" s="6" t="s">
        <v>10755</v>
      </c>
      <c r="N771" t="s">
        <v>10621</v>
      </c>
    </row>
    <row r="772" spans="1:14">
      <c r="A772">
        <v>771</v>
      </c>
      <c r="B772">
        <v>443</v>
      </c>
      <c r="C772" s="3" t="s">
        <v>10783</v>
      </c>
      <c r="D772" s="3" t="s">
        <v>10784</v>
      </c>
      <c r="E772" s="9" t="s">
        <v>10753</v>
      </c>
      <c r="F772" s="3" t="s">
        <v>10266</v>
      </c>
      <c r="G772" s="9" t="s">
        <v>10362</v>
      </c>
      <c r="H772" s="6" t="s">
        <v>10758</v>
      </c>
      <c r="N772" t="s">
        <v>10621</v>
      </c>
    </row>
    <row r="773" spans="1:14">
      <c r="A773">
        <v>772</v>
      </c>
      <c r="B773">
        <v>444</v>
      </c>
      <c r="C773" s="3" t="s">
        <v>10783</v>
      </c>
      <c r="D773" s="3" t="s">
        <v>10784</v>
      </c>
      <c r="E773" s="9" t="s">
        <v>10362</v>
      </c>
      <c r="F773" s="3" t="s">
        <v>10266</v>
      </c>
      <c r="G773" s="9" t="s">
        <v>10364</v>
      </c>
      <c r="H773" s="6" t="s">
        <v>10759</v>
      </c>
      <c r="N773" t="s">
        <v>10621</v>
      </c>
    </row>
    <row r="774" spans="1:14">
      <c r="A774">
        <v>773</v>
      </c>
      <c r="B774">
        <v>445</v>
      </c>
      <c r="C774" s="3" t="s">
        <v>10783</v>
      </c>
      <c r="D774" s="3" t="s">
        <v>10784</v>
      </c>
      <c r="E774" s="9" t="s">
        <v>10364</v>
      </c>
      <c r="F774" s="3" t="s">
        <v>10266</v>
      </c>
      <c r="G774" s="9" t="s">
        <v>10366</v>
      </c>
      <c r="H774" s="6" t="s">
        <v>10760</v>
      </c>
      <c r="K774" s="12" t="str">
        <f>HYPERLINK("#'KOODISTOT'!B"&amp;MATCH(CONCATENATE(G774,"Type"),KOODISTOT!B:B,0),CONCATENATE(G774,"Type"))</f>
        <v>IdentifierTypeType</v>
      </c>
      <c r="L774" s="7">
        <v>1</v>
      </c>
      <c r="N774" t="s">
        <v>10621</v>
      </c>
    </row>
    <row r="775" spans="1:14">
      <c r="A775">
        <v>774</v>
      </c>
      <c r="B775">
        <v>446</v>
      </c>
      <c r="C775" s="3" t="s">
        <v>10783</v>
      </c>
      <c r="D775" s="3" t="s">
        <v>10784</v>
      </c>
      <c r="E775" s="9" t="s">
        <v>10364</v>
      </c>
      <c r="F775" s="3" t="s">
        <v>10266</v>
      </c>
      <c r="G775" s="9" t="s">
        <v>10368</v>
      </c>
      <c r="H775" s="6" t="s">
        <v>10761</v>
      </c>
      <c r="N775" t="s">
        <v>10621</v>
      </c>
    </row>
    <row r="776" spans="1:14">
      <c r="A776">
        <v>775</v>
      </c>
      <c r="B776">
        <v>447</v>
      </c>
      <c r="C776" s="3" t="s">
        <v>10783</v>
      </c>
      <c r="D776" s="3" t="s">
        <v>10784</v>
      </c>
      <c r="E776" s="9" t="s">
        <v>10753</v>
      </c>
      <c r="F776" s="3" t="s">
        <v>10266</v>
      </c>
      <c r="G776" s="9" t="s">
        <v>10764</v>
      </c>
      <c r="H776" s="6" t="s">
        <v>10765</v>
      </c>
      <c r="K776" s="12" t="str">
        <f>HYPERLINK("#'KOODISTOT'!B"&amp;MATCH(CONCATENATE(G776,"Type"),KOODISTOT!B:B,0),CONCATENATE(G776,"Type"))</f>
        <v>FeatureTypeType</v>
      </c>
      <c r="L776" s="7">
        <v>30</v>
      </c>
      <c r="N776" t="s">
        <v>10621</v>
      </c>
    </row>
    <row r="777" spans="1:14">
      <c r="A777">
        <v>776</v>
      </c>
      <c r="B777">
        <v>448</v>
      </c>
      <c r="C777" s="3" t="s">
        <v>10783</v>
      </c>
      <c r="D777" s="3" t="s">
        <v>10784</v>
      </c>
      <c r="E777" s="9" t="s">
        <v>10753</v>
      </c>
      <c r="F777" s="3" t="s">
        <v>10266</v>
      </c>
      <c r="G777" s="9" t="s">
        <v>10766</v>
      </c>
      <c r="H777" s="6" t="s">
        <v>10767</v>
      </c>
      <c r="K777" s="12" t="str">
        <f>HYPERLINK("#'YHDISTEKOODISTOT'!B"&amp;MATCH("FeatureCodeType",YHDISTEKOODISTOT!B:B,0),"FeatureCodeType")</f>
        <v>FeatureCodeType</v>
      </c>
      <c r="L777" s="7">
        <v>502</v>
      </c>
      <c r="M777" s="14" t="s">
        <v>10269</v>
      </c>
      <c r="N777" t="s">
        <v>10621</v>
      </c>
    </row>
    <row r="778" spans="1:14">
      <c r="A778">
        <v>777</v>
      </c>
      <c r="B778">
        <v>449</v>
      </c>
      <c r="C778" s="3" t="s">
        <v>10783</v>
      </c>
      <c r="D778" s="3" t="s">
        <v>10784</v>
      </c>
      <c r="E778" s="9" t="s">
        <v>10753</v>
      </c>
      <c r="F778" s="3" t="s">
        <v>10266</v>
      </c>
      <c r="G778" s="9" t="s">
        <v>10768</v>
      </c>
      <c r="H778" s="6" t="s">
        <v>10769</v>
      </c>
      <c r="K778" s="12" t="str">
        <f>HYPERLINK("#'KOODISTOT'!B"&amp;MATCH(CONCATENATE(G778,"Type"),KOODISTOT!B:B,0),CONCATENATE(G778,"Type"))</f>
        <v>FeatureAdditionalCodeType</v>
      </c>
      <c r="L778" s="7">
        <v>22</v>
      </c>
      <c r="N778" t="s">
        <v>10621</v>
      </c>
    </row>
    <row r="779" spans="1:14">
      <c r="A779">
        <v>778</v>
      </c>
      <c r="B779">
        <v>450</v>
      </c>
      <c r="C779" s="3" t="s">
        <v>10783</v>
      </c>
      <c r="D779" s="3" t="s">
        <v>10784</v>
      </c>
      <c r="E779" s="9" t="s">
        <v>10753</v>
      </c>
      <c r="F779" s="3" t="s">
        <v>10266</v>
      </c>
      <c r="G779" s="9" t="s">
        <v>10770</v>
      </c>
      <c r="H779" s="6" t="s">
        <v>10771</v>
      </c>
      <c r="N779" t="s">
        <v>10621</v>
      </c>
    </row>
    <row r="780" spans="1:14">
      <c r="A780">
        <v>779</v>
      </c>
      <c r="B780">
        <v>451</v>
      </c>
      <c r="C780" s="3" t="s">
        <v>10783</v>
      </c>
      <c r="D780" s="3" t="s">
        <v>10784</v>
      </c>
      <c r="E780" s="9" t="s">
        <v>10770</v>
      </c>
      <c r="F780" s="3" t="s">
        <v>10266</v>
      </c>
      <c r="G780" s="9" t="s">
        <v>10772</v>
      </c>
      <c r="H780" s="6" t="s">
        <v>10773</v>
      </c>
      <c r="N780" t="s">
        <v>10621</v>
      </c>
    </row>
    <row r="781" spans="1:14">
      <c r="A781">
        <v>780</v>
      </c>
      <c r="B781">
        <v>452</v>
      </c>
      <c r="C781" s="3" t="s">
        <v>10783</v>
      </c>
      <c r="D781" s="3" t="s">
        <v>10784</v>
      </c>
      <c r="E781" s="9" t="s">
        <v>10770</v>
      </c>
      <c r="F781" s="3" t="s">
        <v>10266</v>
      </c>
      <c r="G781" s="9" t="s">
        <v>10774</v>
      </c>
      <c r="H781" s="6" t="s">
        <v>10775</v>
      </c>
      <c r="N781" t="s">
        <v>10621</v>
      </c>
    </row>
    <row r="782" spans="1:14">
      <c r="A782">
        <v>781</v>
      </c>
      <c r="B782">
        <v>453</v>
      </c>
      <c r="C782" s="3" t="s">
        <v>10783</v>
      </c>
      <c r="D782" s="3" t="s">
        <v>10784</v>
      </c>
      <c r="E782" s="9" t="s">
        <v>10770</v>
      </c>
      <c r="F782" s="3" t="s">
        <v>10266</v>
      </c>
      <c r="G782" s="9" t="s">
        <v>10776</v>
      </c>
      <c r="H782" s="6" t="s">
        <v>10777</v>
      </c>
      <c r="N782" t="s">
        <v>10621</v>
      </c>
    </row>
    <row r="783" spans="1:14">
      <c r="A783">
        <v>782</v>
      </c>
      <c r="B783">
        <v>454</v>
      </c>
      <c r="C783" s="3" t="s">
        <v>10783</v>
      </c>
      <c r="D783" s="3" t="s">
        <v>10784</v>
      </c>
      <c r="E783" s="9" t="s">
        <v>10753</v>
      </c>
      <c r="F783" s="3" t="s">
        <v>10266</v>
      </c>
      <c r="G783" s="9" t="s">
        <v>10778</v>
      </c>
      <c r="H783" s="6" t="s">
        <v>10779</v>
      </c>
      <c r="N783" t="s">
        <v>10621</v>
      </c>
    </row>
    <row r="784" spans="1:14">
      <c r="A784">
        <v>783</v>
      </c>
      <c r="B784">
        <v>455</v>
      </c>
      <c r="C784" s="3" t="s">
        <v>10783</v>
      </c>
      <c r="D784" s="3" t="s">
        <v>10784</v>
      </c>
      <c r="E784" s="9" t="s">
        <v>10753</v>
      </c>
      <c r="F784" s="3" t="s">
        <v>10266</v>
      </c>
      <c r="G784" s="9" t="s">
        <v>10780</v>
      </c>
      <c r="H784" s="6" t="s">
        <v>10781</v>
      </c>
      <c r="N784" t="s">
        <v>10621</v>
      </c>
    </row>
    <row r="785" spans="1:14">
      <c r="A785">
        <v>784</v>
      </c>
      <c r="B785">
        <v>456</v>
      </c>
      <c r="C785" s="3" t="s">
        <v>10783</v>
      </c>
      <c r="D785" s="3" t="s">
        <v>10784</v>
      </c>
      <c r="E785" s="3" t="s">
        <v>10347</v>
      </c>
      <c r="F785" s="3" t="s">
        <v>10266</v>
      </c>
      <c r="G785" s="3" t="s">
        <v>10993</v>
      </c>
      <c r="H785" s="6" t="s">
        <v>10994</v>
      </c>
      <c r="N785" t="s">
        <v>10621</v>
      </c>
    </row>
    <row r="786" spans="1:14">
      <c r="A786">
        <v>785</v>
      </c>
      <c r="B786">
        <v>457</v>
      </c>
      <c r="C786" s="3" t="s">
        <v>10783</v>
      </c>
      <c r="D786" s="3" t="s">
        <v>10784</v>
      </c>
      <c r="E786" s="3" t="s">
        <v>10993</v>
      </c>
      <c r="F786" s="3" t="s">
        <v>10266</v>
      </c>
      <c r="G786" s="3" t="s">
        <v>10995</v>
      </c>
      <c r="H786" s="6" t="s">
        <v>10996</v>
      </c>
      <c r="K786" s="12" t="str">
        <f>HYPERLINK("#'YHDISTEKOODISTOT'!B"&amp;MATCH("YesNoSellerResponsibleType",YHDISTEKOODISTOT!B:B,0),"CuttingAreaPreclearingNeedType")</f>
        <v>CuttingAreaPreclearingNeedType</v>
      </c>
      <c r="L786" s="7">
        <v>0</v>
      </c>
      <c r="M786" s="14" t="s">
        <v>10269</v>
      </c>
      <c r="N786" t="s">
        <v>10621</v>
      </c>
    </row>
    <row r="787" spans="1:14">
      <c r="A787">
        <v>786</v>
      </c>
      <c r="B787">
        <v>458</v>
      </c>
      <c r="C787" s="3" t="s">
        <v>10783</v>
      </c>
      <c r="D787" s="3" t="s">
        <v>10784</v>
      </c>
      <c r="E787" s="3" t="s">
        <v>10993</v>
      </c>
      <c r="F787" s="3" t="s">
        <v>10266</v>
      </c>
      <c r="G787" s="3" t="s">
        <v>10997</v>
      </c>
      <c r="H787" s="6" t="s">
        <v>10998</v>
      </c>
      <c r="K787" s="12" t="str">
        <f>HYPERLINK("#'KOODISTOT'!B"&amp;MATCH(CONCATENATE(G787,"Type"),KOODISTOT!B:B,0),CONCATENATE(G787,"Type"))</f>
        <v>BearingCapacityClassType</v>
      </c>
      <c r="L787" s="7">
        <v>3</v>
      </c>
      <c r="N787" t="s">
        <v>10621</v>
      </c>
    </row>
    <row r="788" spans="1:14">
      <c r="A788">
        <v>787</v>
      </c>
      <c r="B788">
        <v>459</v>
      </c>
      <c r="C788" s="3" t="s">
        <v>10783</v>
      </c>
      <c r="D788" s="3" t="s">
        <v>10784</v>
      </c>
      <c r="E788" s="3" t="s">
        <v>10993</v>
      </c>
      <c r="F788" s="3" t="s">
        <v>10266</v>
      </c>
      <c r="G788" s="3" t="s">
        <v>10999</v>
      </c>
      <c r="H788" s="6" t="s">
        <v>11000</v>
      </c>
      <c r="N788" t="s">
        <v>10621</v>
      </c>
    </row>
    <row r="789" spans="1:14">
      <c r="A789">
        <v>788</v>
      </c>
      <c r="B789">
        <v>460</v>
      </c>
      <c r="C789" s="3" t="s">
        <v>10783</v>
      </c>
      <c r="D789" s="3" t="s">
        <v>10784</v>
      </c>
      <c r="E789" s="3" t="s">
        <v>10993</v>
      </c>
      <c r="F789" s="3" t="s">
        <v>10266</v>
      </c>
      <c r="G789" s="3" t="s">
        <v>11001</v>
      </c>
      <c r="H789" s="6" t="s">
        <v>11002</v>
      </c>
      <c r="N789" t="s">
        <v>10621</v>
      </c>
    </row>
    <row r="790" spans="1:14">
      <c r="A790">
        <v>789</v>
      </c>
      <c r="B790">
        <v>461</v>
      </c>
      <c r="C790" s="3" t="s">
        <v>10783</v>
      </c>
      <c r="D790" s="3" t="s">
        <v>10784</v>
      </c>
      <c r="E790" s="3" t="s">
        <v>10993</v>
      </c>
      <c r="F790" s="3" t="s">
        <v>10266</v>
      </c>
      <c r="G790" s="3" t="s">
        <v>11003</v>
      </c>
      <c r="H790" s="6" t="s">
        <v>10052</v>
      </c>
      <c r="K790" s="12" t="str">
        <f>HYPERLINK("#'KOODISTOT'!B"&amp;MATCH("HarvestingAccessibilityType",KOODISTOT!B:B,0),"HarvestingAccessibilityType")</f>
        <v>HarvestingAccessibilityType</v>
      </c>
      <c r="L790" s="7">
        <v>2</v>
      </c>
      <c r="N790" t="s">
        <v>10621</v>
      </c>
    </row>
    <row r="791" spans="1:14">
      <c r="A791">
        <v>790</v>
      </c>
      <c r="B791">
        <v>462</v>
      </c>
      <c r="C791" s="3" t="s">
        <v>10783</v>
      </c>
      <c r="D791" s="3" t="s">
        <v>10784</v>
      </c>
      <c r="E791" s="3" t="s">
        <v>10993</v>
      </c>
      <c r="F791" s="3" t="s">
        <v>10266</v>
      </c>
      <c r="G791" s="3" t="s">
        <v>11004</v>
      </c>
      <c r="H791" s="6" t="s">
        <v>11005</v>
      </c>
      <c r="K791" s="12" t="str">
        <f>HYPERLINK("#'KOODISTOT'!B"&amp;MATCH("HarvestingAccessibilityType",KOODISTOT!B:B,0),"HarvestingAccessibilityType")</f>
        <v>HarvestingAccessibilityType</v>
      </c>
      <c r="L791" s="7">
        <v>3</v>
      </c>
      <c r="N791" t="s">
        <v>10621</v>
      </c>
    </row>
    <row r="792" spans="1:14">
      <c r="A792">
        <v>791</v>
      </c>
      <c r="B792">
        <v>463</v>
      </c>
      <c r="C792" s="3" t="s">
        <v>10783</v>
      </c>
      <c r="D792" s="3" t="s">
        <v>10784</v>
      </c>
      <c r="E792" s="3" t="s">
        <v>10993</v>
      </c>
      <c r="F792" s="3" t="s">
        <v>10266</v>
      </c>
      <c r="G792" s="3" t="s">
        <v>11006</v>
      </c>
      <c r="H792" s="6" t="s">
        <v>11007</v>
      </c>
      <c r="N792" t="s">
        <v>10621</v>
      </c>
    </row>
    <row r="793" spans="1:14">
      <c r="A793">
        <v>792</v>
      </c>
      <c r="B793">
        <v>464</v>
      </c>
      <c r="C793" s="3" t="s">
        <v>10783</v>
      </c>
      <c r="D793" s="3" t="s">
        <v>10784</v>
      </c>
      <c r="E793" s="3" t="s">
        <v>10993</v>
      </c>
      <c r="F793" s="3" t="s">
        <v>10266</v>
      </c>
      <c r="G793" s="3" t="s">
        <v>11008</v>
      </c>
      <c r="H793" s="6" t="s">
        <v>11009</v>
      </c>
      <c r="N793" t="s">
        <v>10621</v>
      </c>
    </row>
    <row r="794" spans="1:14">
      <c r="A794">
        <v>793</v>
      </c>
      <c r="B794">
        <v>465</v>
      </c>
      <c r="C794" s="3" t="s">
        <v>10783</v>
      </c>
      <c r="D794" s="3" t="s">
        <v>10784</v>
      </c>
      <c r="E794" s="3" t="s">
        <v>10885</v>
      </c>
      <c r="F794" s="3" t="s">
        <v>10266</v>
      </c>
      <c r="G794" s="9" t="s">
        <v>10904</v>
      </c>
      <c r="H794" s="6" t="s">
        <v>11010</v>
      </c>
      <c r="N794" t="s">
        <v>10621</v>
      </c>
    </row>
    <row r="795" spans="1:14">
      <c r="A795">
        <v>794</v>
      </c>
      <c r="B795">
        <v>466</v>
      </c>
      <c r="C795" s="3" t="s">
        <v>10783</v>
      </c>
      <c r="D795" s="3" t="s">
        <v>10784</v>
      </c>
      <c r="E795" s="9" t="s">
        <v>10904</v>
      </c>
      <c r="F795" s="3" t="s">
        <v>10266</v>
      </c>
      <c r="G795" s="9" t="s">
        <v>10906</v>
      </c>
      <c r="H795" s="6" t="s">
        <v>10907</v>
      </c>
      <c r="K795" s="12" t="str">
        <f>HYPERLINK("#'KOODISTOT'!B"&amp;MATCH(CONCATENATE(G795,"Type"),KOODISTOT!B:B,0),CONCATENATE(G795,"Type"))</f>
        <v>CertificationSystemType</v>
      </c>
      <c r="L795" s="7">
        <v>2</v>
      </c>
      <c r="N795" t="s">
        <v>10621</v>
      </c>
    </row>
    <row r="796" spans="1:14">
      <c r="A796">
        <v>795</v>
      </c>
      <c r="B796">
        <v>467</v>
      </c>
      <c r="C796" s="3" t="s">
        <v>10783</v>
      </c>
      <c r="D796" s="3" t="s">
        <v>10784</v>
      </c>
      <c r="E796" s="3" t="s">
        <v>10885</v>
      </c>
      <c r="F796" s="3" t="s">
        <v>10266</v>
      </c>
      <c r="G796" s="3" t="s">
        <v>11011</v>
      </c>
      <c r="H796" s="6" t="s">
        <v>11012</v>
      </c>
      <c r="N796" t="s">
        <v>10621</v>
      </c>
    </row>
    <row r="797" spans="1:14">
      <c r="A797">
        <v>796</v>
      </c>
      <c r="B797">
        <v>468</v>
      </c>
      <c r="C797" s="3" t="s">
        <v>10783</v>
      </c>
      <c r="D797" s="3" t="s">
        <v>10784</v>
      </c>
      <c r="E797" s="3" t="s">
        <v>11011</v>
      </c>
      <c r="F797" s="3" t="s">
        <v>10266</v>
      </c>
      <c r="G797" s="3" t="s">
        <v>11013</v>
      </c>
      <c r="H797" s="6" t="s">
        <v>11012</v>
      </c>
      <c r="N797" t="s">
        <v>10621</v>
      </c>
    </row>
    <row r="798" spans="1:14">
      <c r="A798">
        <v>797</v>
      </c>
      <c r="B798">
        <v>469</v>
      </c>
      <c r="C798" s="3" t="s">
        <v>10783</v>
      </c>
      <c r="D798" s="3" t="s">
        <v>10784</v>
      </c>
      <c r="E798" s="3" t="s">
        <v>11013</v>
      </c>
      <c r="F798" s="3" t="s">
        <v>10273</v>
      </c>
      <c r="G798" s="3" t="s">
        <v>8927</v>
      </c>
      <c r="H798" s="6" t="s">
        <v>11014</v>
      </c>
      <c r="N798" t="s">
        <v>10621</v>
      </c>
    </row>
    <row r="799" spans="1:14">
      <c r="A799">
        <v>798</v>
      </c>
      <c r="B799">
        <v>470</v>
      </c>
      <c r="C799" s="3" t="s">
        <v>10783</v>
      </c>
      <c r="D799" s="3" t="s">
        <v>10784</v>
      </c>
      <c r="E799" s="3" t="s">
        <v>11013</v>
      </c>
      <c r="F799" s="3" t="s">
        <v>10266</v>
      </c>
      <c r="G799" s="9" t="s">
        <v>10362</v>
      </c>
      <c r="H799" s="6" t="s">
        <v>10758</v>
      </c>
      <c r="N799" t="s">
        <v>10621</v>
      </c>
    </row>
    <row r="800" spans="1:14">
      <c r="A800">
        <v>799</v>
      </c>
      <c r="B800">
        <v>471</v>
      </c>
      <c r="C800" s="3" t="s">
        <v>10783</v>
      </c>
      <c r="D800" s="3" t="s">
        <v>10784</v>
      </c>
      <c r="E800" s="3" t="s">
        <v>10362</v>
      </c>
      <c r="F800" s="3" t="s">
        <v>10266</v>
      </c>
      <c r="G800" s="9" t="s">
        <v>10364</v>
      </c>
      <c r="H800" s="6" t="s">
        <v>10759</v>
      </c>
      <c r="N800" t="s">
        <v>10621</v>
      </c>
    </row>
    <row r="801" spans="1:14">
      <c r="A801">
        <v>800</v>
      </c>
      <c r="B801">
        <v>472</v>
      </c>
      <c r="C801" s="3" t="s">
        <v>10783</v>
      </c>
      <c r="D801" s="3" t="s">
        <v>10784</v>
      </c>
      <c r="E801" s="9" t="s">
        <v>10364</v>
      </c>
      <c r="F801" s="3" t="s">
        <v>10266</v>
      </c>
      <c r="G801" s="9" t="s">
        <v>10366</v>
      </c>
      <c r="H801" s="6" t="s">
        <v>10760</v>
      </c>
      <c r="K801" s="12" t="str">
        <f>HYPERLINK("#'KOODISTOT'!B"&amp;MATCH(CONCATENATE(G801,"Type"),KOODISTOT!B:B,0),CONCATENATE(G801,"Type"))</f>
        <v>IdentifierTypeType</v>
      </c>
      <c r="L801" s="7">
        <v>2</v>
      </c>
      <c r="N801" t="s">
        <v>10621</v>
      </c>
    </row>
    <row r="802" spans="1:14">
      <c r="A802">
        <v>801</v>
      </c>
      <c r="B802">
        <v>473</v>
      </c>
      <c r="C802" s="3" t="s">
        <v>10783</v>
      </c>
      <c r="D802" s="3" t="s">
        <v>10784</v>
      </c>
      <c r="E802" s="9" t="s">
        <v>10364</v>
      </c>
      <c r="F802" s="3" t="s">
        <v>10266</v>
      </c>
      <c r="G802" s="9" t="s">
        <v>10368</v>
      </c>
      <c r="H802" s="6" t="s">
        <v>10761</v>
      </c>
      <c r="N802" t="s">
        <v>10621</v>
      </c>
    </row>
    <row r="803" spans="1:14">
      <c r="A803">
        <v>802</v>
      </c>
      <c r="B803">
        <v>474</v>
      </c>
      <c r="C803" s="3" t="s">
        <v>10783</v>
      </c>
      <c r="D803" s="3" t="s">
        <v>10784</v>
      </c>
      <c r="E803" s="3" t="s">
        <v>11013</v>
      </c>
      <c r="F803" s="3" t="s">
        <v>10266</v>
      </c>
      <c r="G803" s="9" t="s">
        <v>10764</v>
      </c>
      <c r="H803" s="6" t="s">
        <v>10765</v>
      </c>
      <c r="K803" s="12" t="str">
        <f>HYPERLINK("#'KOODISTOT'!B"&amp;MATCH(CONCATENATE(G803,"Type"),KOODISTOT!B:B,0),CONCATENATE(G803,"Type"))</f>
        <v>FeatureTypeType</v>
      </c>
      <c r="L803" s="7">
        <v>10</v>
      </c>
      <c r="N803" t="s">
        <v>10621</v>
      </c>
    </row>
    <row r="804" spans="1:14">
      <c r="A804">
        <v>803</v>
      </c>
      <c r="B804">
        <v>475</v>
      </c>
      <c r="C804" s="3" t="s">
        <v>10783</v>
      </c>
      <c r="D804" s="3" t="s">
        <v>10784</v>
      </c>
      <c r="E804" s="3" t="s">
        <v>11013</v>
      </c>
      <c r="F804" s="3" t="s">
        <v>10266</v>
      </c>
      <c r="G804" s="9" t="s">
        <v>10766</v>
      </c>
      <c r="H804" s="6" t="s">
        <v>10767</v>
      </c>
      <c r="K804" s="12" t="str">
        <f>HYPERLINK("#'YHDISTEKOODISTOT'!B"&amp;MATCH("FeatureCodeType",YHDISTEKOODISTOT!B:B,0),"FeatureCodeType")</f>
        <v>FeatureCodeType</v>
      </c>
      <c r="L804" s="7">
        <v>11006</v>
      </c>
      <c r="M804" s="14" t="s">
        <v>10269</v>
      </c>
      <c r="N804" t="s">
        <v>10621</v>
      </c>
    </row>
    <row r="805" spans="1:14">
      <c r="A805">
        <v>804</v>
      </c>
      <c r="B805">
        <v>476</v>
      </c>
      <c r="C805" s="3" t="s">
        <v>10783</v>
      </c>
      <c r="D805" s="3" t="s">
        <v>10784</v>
      </c>
      <c r="E805" s="3" t="s">
        <v>11013</v>
      </c>
      <c r="F805" s="3" t="s">
        <v>10266</v>
      </c>
      <c r="G805" s="9" t="s">
        <v>10768</v>
      </c>
      <c r="H805" s="6" t="s">
        <v>10769</v>
      </c>
      <c r="K805" s="12" t="str">
        <f>HYPERLINK("#'KOODISTOT'!B"&amp;MATCH(CONCATENATE(G805,"Type"),KOODISTOT!B:B,0),CONCATENATE(G805,"Type"))</f>
        <v>FeatureAdditionalCodeType</v>
      </c>
      <c r="L805" s="7">
        <v>13</v>
      </c>
      <c r="N805" t="s">
        <v>10621</v>
      </c>
    </row>
    <row r="806" spans="1:14">
      <c r="A806">
        <v>805</v>
      </c>
      <c r="B806">
        <v>477</v>
      </c>
      <c r="C806" s="3" t="s">
        <v>10783</v>
      </c>
      <c r="D806" s="3" t="s">
        <v>10784</v>
      </c>
      <c r="E806" s="3" t="s">
        <v>11013</v>
      </c>
      <c r="F806" s="3" t="s">
        <v>10266</v>
      </c>
      <c r="G806" s="9" t="s">
        <v>10770</v>
      </c>
      <c r="H806" s="6" t="s">
        <v>10771</v>
      </c>
      <c r="N806" t="s">
        <v>10621</v>
      </c>
    </row>
    <row r="807" spans="1:14">
      <c r="A807">
        <v>806</v>
      </c>
      <c r="B807">
        <v>478</v>
      </c>
      <c r="C807" s="3" t="s">
        <v>10783</v>
      </c>
      <c r="D807" s="3" t="s">
        <v>10784</v>
      </c>
      <c r="E807" s="9" t="s">
        <v>10770</v>
      </c>
      <c r="F807" s="3" t="s">
        <v>10266</v>
      </c>
      <c r="G807" s="9" t="s">
        <v>10772</v>
      </c>
      <c r="H807" s="6" t="s">
        <v>10773</v>
      </c>
      <c r="N807" t="s">
        <v>10621</v>
      </c>
    </row>
    <row r="808" spans="1:14">
      <c r="A808">
        <v>807</v>
      </c>
      <c r="B808">
        <v>479</v>
      </c>
      <c r="C808" s="3" t="s">
        <v>10783</v>
      </c>
      <c r="D808" s="3" t="s">
        <v>10784</v>
      </c>
      <c r="E808" s="9" t="s">
        <v>10770</v>
      </c>
      <c r="F808" s="3" t="s">
        <v>10266</v>
      </c>
      <c r="G808" s="9" t="s">
        <v>10774</v>
      </c>
      <c r="H808" s="6" t="s">
        <v>10775</v>
      </c>
      <c r="N808" t="s">
        <v>10621</v>
      </c>
    </row>
    <row r="809" spans="1:14">
      <c r="A809">
        <v>808</v>
      </c>
      <c r="B809">
        <v>480</v>
      </c>
      <c r="C809" s="3" t="s">
        <v>10783</v>
      </c>
      <c r="D809" s="3" t="s">
        <v>10784</v>
      </c>
      <c r="E809" s="9" t="s">
        <v>10770</v>
      </c>
      <c r="F809" s="3" t="s">
        <v>10266</v>
      </c>
      <c r="G809" s="9" t="s">
        <v>10776</v>
      </c>
      <c r="H809" s="6" t="s">
        <v>10777</v>
      </c>
      <c r="N809" t="s">
        <v>10621</v>
      </c>
    </row>
    <row r="810" spans="1:14">
      <c r="A810">
        <v>809</v>
      </c>
      <c r="B810">
        <v>481</v>
      </c>
      <c r="C810" s="3" t="s">
        <v>10783</v>
      </c>
      <c r="D810" s="3" t="s">
        <v>10784</v>
      </c>
      <c r="E810" s="3" t="s">
        <v>11013</v>
      </c>
      <c r="F810" s="3" t="s">
        <v>10266</v>
      </c>
      <c r="G810" s="9" t="s">
        <v>10778</v>
      </c>
      <c r="H810" s="6" t="s">
        <v>10779</v>
      </c>
      <c r="N810" t="s">
        <v>10621</v>
      </c>
    </row>
    <row r="811" spans="1:14">
      <c r="A811">
        <v>810</v>
      </c>
      <c r="B811">
        <v>482</v>
      </c>
      <c r="C811" s="3" t="s">
        <v>10783</v>
      </c>
      <c r="D811" s="3" t="s">
        <v>10784</v>
      </c>
      <c r="E811" s="3" t="s">
        <v>11013</v>
      </c>
      <c r="F811" s="3" t="s">
        <v>10266</v>
      </c>
      <c r="G811" s="9" t="s">
        <v>10780</v>
      </c>
      <c r="H811" s="6" t="s">
        <v>10781</v>
      </c>
      <c r="N811" t="s">
        <v>10621</v>
      </c>
    </row>
    <row r="812" spans="1:14">
      <c r="A812">
        <v>811</v>
      </c>
      <c r="B812">
        <v>483</v>
      </c>
      <c r="C812" s="3" t="s">
        <v>10783</v>
      </c>
      <c r="D812" s="3" t="s">
        <v>10784</v>
      </c>
      <c r="E812" s="3" t="s">
        <v>11013</v>
      </c>
      <c r="F812" s="3" t="s">
        <v>10266</v>
      </c>
      <c r="G812" s="9" t="s">
        <v>10422</v>
      </c>
      <c r="N812" t="s">
        <v>10621</v>
      </c>
    </row>
    <row r="813" spans="1:14">
      <c r="A813">
        <v>812</v>
      </c>
      <c r="B813">
        <v>484</v>
      </c>
      <c r="C813" s="3" t="s">
        <v>10783</v>
      </c>
      <c r="D813" s="3" t="s">
        <v>10784</v>
      </c>
      <c r="E813" s="6" t="s">
        <v>10422</v>
      </c>
      <c r="F813" s="3" t="s">
        <v>10266</v>
      </c>
      <c r="G813" s="6" t="s">
        <v>10424</v>
      </c>
      <c r="H813" s="6" t="s">
        <v>11015</v>
      </c>
      <c r="J813" s="7" t="s">
        <v>10345</v>
      </c>
      <c r="N813" t="s">
        <v>10621</v>
      </c>
    </row>
    <row r="814" spans="1:14">
      <c r="A814">
        <v>813</v>
      </c>
      <c r="B814">
        <v>485</v>
      </c>
      <c r="C814" s="3" t="s">
        <v>10783</v>
      </c>
      <c r="D814" s="3" t="s">
        <v>10784</v>
      </c>
      <c r="E814" s="3" t="s">
        <v>11013</v>
      </c>
      <c r="F814" s="3" t="s">
        <v>10266</v>
      </c>
      <c r="G814" s="9" t="s">
        <v>11016</v>
      </c>
      <c r="N814" t="s">
        <v>10621</v>
      </c>
    </row>
    <row r="815" spans="1:14" ht="28.8">
      <c r="A815">
        <v>814</v>
      </c>
      <c r="B815">
        <v>486</v>
      </c>
      <c r="C815" s="3" t="s">
        <v>10783</v>
      </c>
      <c r="D815" s="3" t="s">
        <v>10784</v>
      </c>
      <c r="E815" t="s">
        <v>11016</v>
      </c>
      <c r="F815" s="3" t="s">
        <v>10266</v>
      </c>
      <c r="G815" s="9" t="s">
        <v>11017</v>
      </c>
      <c r="H815" s="6" t="s">
        <v>11018</v>
      </c>
      <c r="N815" t="s">
        <v>10621</v>
      </c>
    </row>
    <row r="816" spans="1:14">
      <c r="A816">
        <v>815</v>
      </c>
      <c r="B816">
        <v>487</v>
      </c>
      <c r="C816" s="3" t="s">
        <v>10783</v>
      </c>
      <c r="D816" s="3" t="s">
        <v>10784</v>
      </c>
      <c r="E816" s="3" t="s">
        <v>11013</v>
      </c>
      <c r="F816" s="3" t="s">
        <v>10266</v>
      </c>
      <c r="G816" s="9" t="s">
        <v>10420</v>
      </c>
      <c r="N816" t="s">
        <v>10621</v>
      </c>
    </row>
    <row r="817" spans="1:14">
      <c r="A817">
        <v>816</v>
      </c>
      <c r="B817">
        <v>488</v>
      </c>
      <c r="C817" s="3" t="s">
        <v>10783</v>
      </c>
      <c r="D817" s="3" t="s">
        <v>10784</v>
      </c>
      <c r="E817" s="3" t="s">
        <v>10420</v>
      </c>
      <c r="F817" s="3" t="s">
        <v>10266</v>
      </c>
      <c r="G817" s="6" t="s">
        <v>10422</v>
      </c>
      <c r="H817" s="6" t="s">
        <v>11019</v>
      </c>
      <c r="N817" t="s">
        <v>10621</v>
      </c>
    </row>
    <row r="818" spans="1:14">
      <c r="A818">
        <v>817</v>
      </c>
      <c r="B818">
        <v>489</v>
      </c>
      <c r="C818" s="3" t="s">
        <v>10783</v>
      </c>
      <c r="D818" s="3" t="s">
        <v>10784</v>
      </c>
      <c r="E818" s="6" t="s">
        <v>10422</v>
      </c>
      <c r="F818" s="3" t="s">
        <v>10266</v>
      </c>
      <c r="G818" s="6" t="s">
        <v>10424</v>
      </c>
      <c r="H818" s="6" t="s">
        <v>11020</v>
      </c>
      <c r="J818" s="7" t="s">
        <v>10345</v>
      </c>
      <c r="N818" t="s">
        <v>10621</v>
      </c>
    </row>
    <row r="819" spans="1:14">
      <c r="A819">
        <v>818</v>
      </c>
      <c r="B819">
        <v>490</v>
      </c>
      <c r="C819" s="3" t="s">
        <v>10783</v>
      </c>
      <c r="D819" s="3" t="s">
        <v>10784</v>
      </c>
      <c r="E819" s="3" t="s">
        <v>10420</v>
      </c>
      <c r="F819" s="3" t="s">
        <v>10266</v>
      </c>
      <c r="G819" s="3" t="s">
        <v>10426</v>
      </c>
      <c r="H819" s="6" t="s">
        <v>11021</v>
      </c>
      <c r="N819" t="s">
        <v>10621</v>
      </c>
    </row>
    <row r="820" spans="1:14">
      <c r="A820">
        <v>819</v>
      </c>
      <c r="B820">
        <v>491</v>
      </c>
      <c r="C820" s="3" t="s">
        <v>10783</v>
      </c>
      <c r="D820" s="3" t="s">
        <v>10784</v>
      </c>
      <c r="E820" s="3" t="s">
        <v>10426</v>
      </c>
      <c r="F820" s="3" t="s">
        <v>10266</v>
      </c>
      <c r="G820" s="3" t="s">
        <v>10428</v>
      </c>
      <c r="H820" s="6" t="s">
        <v>11022</v>
      </c>
      <c r="N820" t="s">
        <v>10621</v>
      </c>
    </row>
    <row r="821" spans="1:14">
      <c r="A821">
        <v>820</v>
      </c>
      <c r="B821">
        <v>492</v>
      </c>
      <c r="C821" s="3" t="s">
        <v>10783</v>
      </c>
      <c r="D821" s="3" t="s">
        <v>10784</v>
      </c>
      <c r="E821" s="3" t="s">
        <v>10428</v>
      </c>
      <c r="F821" s="3" t="s">
        <v>10266</v>
      </c>
      <c r="G821" s="3" t="s">
        <v>10430</v>
      </c>
      <c r="H821" s="6" t="s">
        <v>11023</v>
      </c>
      <c r="J821" s="7" t="s">
        <v>10345</v>
      </c>
      <c r="N821" t="s">
        <v>10621</v>
      </c>
    </row>
    <row r="822" spans="1:14">
      <c r="A822">
        <v>821</v>
      </c>
      <c r="B822">
        <v>493</v>
      </c>
      <c r="C822" s="3" t="s">
        <v>10783</v>
      </c>
      <c r="D822" s="3" t="s">
        <v>10784</v>
      </c>
      <c r="E822" s="3" t="s">
        <v>10428</v>
      </c>
      <c r="F822" s="3" t="s">
        <v>10266</v>
      </c>
      <c r="G822" s="3" t="s">
        <v>10432</v>
      </c>
      <c r="H822" s="6" t="s">
        <v>11024</v>
      </c>
      <c r="J822" s="7" t="s">
        <v>10345</v>
      </c>
      <c r="N822" t="s">
        <v>10621</v>
      </c>
    </row>
    <row r="823" spans="1:14">
      <c r="A823">
        <v>822</v>
      </c>
      <c r="B823">
        <v>494</v>
      </c>
      <c r="C823" s="3" t="s">
        <v>10783</v>
      </c>
      <c r="D823" s="3" t="s">
        <v>10784</v>
      </c>
      <c r="E823" s="3" t="s">
        <v>11013</v>
      </c>
      <c r="F823" s="3" t="s">
        <v>10266</v>
      </c>
      <c r="G823" s="3" t="s">
        <v>10434</v>
      </c>
      <c r="N823" t="s">
        <v>10621</v>
      </c>
    </row>
    <row r="824" spans="1:14">
      <c r="A824">
        <v>823</v>
      </c>
      <c r="B824">
        <v>495</v>
      </c>
      <c r="C824" s="3" t="s">
        <v>10783</v>
      </c>
      <c r="D824" s="3" t="s">
        <v>10784</v>
      </c>
      <c r="E824" s="3" t="s">
        <v>10434</v>
      </c>
      <c r="F824" s="3" t="s">
        <v>10266</v>
      </c>
      <c r="G824" s="3" t="s">
        <v>10436</v>
      </c>
      <c r="H824" s="6" t="s">
        <v>11025</v>
      </c>
      <c r="N824" t="s">
        <v>10621</v>
      </c>
    </row>
    <row r="825" spans="1:14" ht="28.8">
      <c r="A825">
        <v>824</v>
      </c>
      <c r="B825">
        <v>496</v>
      </c>
      <c r="C825" s="3" t="s">
        <v>10783</v>
      </c>
      <c r="D825" s="3" t="s">
        <v>10784</v>
      </c>
      <c r="E825" s="3" t="s">
        <v>10436</v>
      </c>
      <c r="F825" s="3" t="s">
        <v>10266</v>
      </c>
      <c r="G825" s="3" t="s">
        <v>10438</v>
      </c>
      <c r="H825" s="6" t="s">
        <v>11026</v>
      </c>
      <c r="N825" t="s">
        <v>10621</v>
      </c>
    </row>
    <row r="826" spans="1:14">
      <c r="A826">
        <v>825</v>
      </c>
      <c r="B826">
        <v>497</v>
      </c>
      <c r="C826" s="3" t="s">
        <v>10783</v>
      </c>
      <c r="D826" s="3" t="s">
        <v>10784</v>
      </c>
      <c r="E826" s="3" t="s">
        <v>10438</v>
      </c>
      <c r="F826" s="3" t="s">
        <v>10266</v>
      </c>
      <c r="G826" s="3" t="s">
        <v>10428</v>
      </c>
      <c r="H826" s="6" t="s">
        <v>11027</v>
      </c>
      <c r="N826" t="s">
        <v>10621</v>
      </c>
    </row>
    <row r="827" spans="1:14">
      <c r="A827">
        <v>826</v>
      </c>
      <c r="B827">
        <v>498</v>
      </c>
      <c r="C827" s="3" t="s">
        <v>10783</v>
      </c>
      <c r="D827" s="3" t="s">
        <v>10784</v>
      </c>
      <c r="E827" s="3" t="s">
        <v>10428</v>
      </c>
      <c r="F827" s="3" t="s">
        <v>10266</v>
      </c>
      <c r="G827" s="3" t="s">
        <v>10430</v>
      </c>
      <c r="H827" s="6" t="s">
        <v>11028</v>
      </c>
      <c r="J827" s="7" t="s">
        <v>10345</v>
      </c>
      <c r="N827" t="s">
        <v>10621</v>
      </c>
    </row>
    <row r="828" spans="1:14">
      <c r="A828">
        <v>827</v>
      </c>
      <c r="B828">
        <v>499</v>
      </c>
      <c r="C828" s="3" t="s">
        <v>10783</v>
      </c>
      <c r="D828" s="3" t="s">
        <v>10784</v>
      </c>
      <c r="E828" s="3" t="s">
        <v>10428</v>
      </c>
      <c r="F828" s="3" t="s">
        <v>10266</v>
      </c>
      <c r="G828" s="3" t="s">
        <v>10432</v>
      </c>
      <c r="H828" s="6" t="s">
        <v>11029</v>
      </c>
      <c r="J828" s="7" t="s">
        <v>10345</v>
      </c>
      <c r="N828" t="s">
        <v>10621</v>
      </c>
    </row>
    <row r="829" spans="1:14">
      <c r="A829">
        <v>828</v>
      </c>
      <c r="B829">
        <v>500</v>
      </c>
      <c r="C829" s="3" t="s">
        <v>10783</v>
      </c>
      <c r="D829" s="3" t="s">
        <v>10784</v>
      </c>
      <c r="E829" s="3" t="s">
        <v>10885</v>
      </c>
      <c r="F829" s="3" t="s">
        <v>10266</v>
      </c>
      <c r="G829" s="3" t="s">
        <v>11030</v>
      </c>
      <c r="H829" s="6" t="s">
        <v>11031</v>
      </c>
      <c r="N829" t="s">
        <v>10621</v>
      </c>
    </row>
    <row r="830" spans="1:14">
      <c r="A830">
        <v>829</v>
      </c>
      <c r="B830">
        <v>501</v>
      </c>
      <c r="C830" s="3" t="s">
        <v>10783</v>
      </c>
      <c r="D830" s="3" t="s">
        <v>10784</v>
      </c>
      <c r="E830" s="3" t="s">
        <v>11030</v>
      </c>
      <c r="F830" s="3" t="s">
        <v>10266</v>
      </c>
      <c r="G830" s="3" t="s">
        <v>11032</v>
      </c>
      <c r="H830" s="6" t="s">
        <v>11033</v>
      </c>
      <c r="N830" t="s">
        <v>10621</v>
      </c>
    </row>
    <row r="831" spans="1:14">
      <c r="A831">
        <v>830</v>
      </c>
      <c r="B831">
        <v>502</v>
      </c>
      <c r="C831" s="3" t="s">
        <v>10783</v>
      </c>
      <c r="D831" s="3" t="s">
        <v>10784</v>
      </c>
      <c r="E831" s="3" t="s">
        <v>11032</v>
      </c>
      <c r="F831" s="3" t="s">
        <v>10266</v>
      </c>
      <c r="G831" s="3" t="s">
        <v>11034</v>
      </c>
      <c r="H831" s="6" t="s">
        <v>11035</v>
      </c>
      <c r="N831" t="s">
        <v>10621</v>
      </c>
    </row>
    <row r="832" spans="1:14">
      <c r="A832">
        <v>831</v>
      </c>
      <c r="B832">
        <v>503</v>
      </c>
      <c r="C832" s="3" t="s">
        <v>10783</v>
      </c>
      <c r="D832" s="3" t="s">
        <v>10784</v>
      </c>
      <c r="E832" s="3" t="s">
        <v>11034</v>
      </c>
      <c r="F832" s="3" t="s">
        <v>10273</v>
      </c>
      <c r="G832" s="3" t="s">
        <v>8927</v>
      </c>
      <c r="H832" s="6" t="s">
        <v>11036</v>
      </c>
      <c r="N832" t="s">
        <v>10621</v>
      </c>
    </row>
    <row r="833" spans="1:14">
      <c r="A833">
        <v>832</v>
      </c>
      <c r="B833">
        <v>504</v>
      </c>
      <c r="C833" s="3" t="s">
        <v>10783</v>
      </c>
      <c r="D833" s="3" t="s">
        <v>10784</v>
      </c>
      <c r="E833" s="3" t="s">
        <v>11030</v>
      </c>
      <c r="F833" s="3" t="s">
        <v>10266</v>
      </c>
      <c r="G833" s="3" t="s">
        <v>11037</v>
      </c>
      <c r="H833" s="6" t="s">
        <v>11038</v>
      </c>
      <c r="N833" t="s">
        <v>10621</v>
      </c>
    </row>
    <row r="834" spans="1:14">
      <c r="A834">
        <v>833</v>
      </c>
      <c r="B834">
        <v>505</v>
      </c>
      <c r="C834" s="3" t="s">
        <v>10783</v>
      </c>
      <c r="D834" s="3" t="s">
        <v>10784</v>
      </c>
      <c r="E834" s="3" t="s">
        <v>11037</v>
      </c>
      <c r="F834" s="3" t="s">
        <v>10266</v>
      </c>
      <c r="G834" s="3" t="s">
        <v>11039</v>
      </c>
      <c r="H834" s="6" t="s">
        <v>11040</v>
      </c>
      <c r="N834" t="s">
        <v>10621</v>
      </c>
    </row>
    <row r="835" spans="1:14">
      <c r="A835">
        <v>834</v>
      </c>
      <c r="B835">
        <v>506</v>
      </c>
      <c r="C835" s="3" t="s">
        <v>10783</v>
      </c>
      <c r="D835" s="3" t="s">
        <v>10784</v>
      </c>
      <c r="E835" s="3" t="s">
        <v>11039</v>
      </c>
      <c r="F835" s="3" t="s">
        <v>10273</v>
      </c>
      <c r="G835" s="3" t="s">
        <v>8927</v>
      </c>
      <c r="H835" s="6" t="s">
        <v>11041</v>
      </c>
      <c r="N835" t="s">
        <v>10621</v>
      </c>
    </row>
    <row r="836" spans="1:14">
      <c r="A836">
        <v>835</v>
      </c>
      <c r="B836">
        <v>507</v>
      </c>
      <c r="C836" s="3" t="s">
        <v>10783</v>
      </c>
      <c r="D836" s="3" t="s">
        <v>10784</v>
      </c>
      <c r="E836" s="3" t="s">
        <v>11039</v>
      </c>
      <c r="F836" s="3" t="s">
        <v>10266</v>
      </c>
      <c r="G836" s="3" t="s">
        <v>11042</v>
      </c>
      <c r="H836" s="6" t="s">
        <v>11043</v>
      </c>
      <c r="N836" t="s">
        <v>10621</v>
      </c>
    </row>
    <row r="837" spans="1:14">
      <c r="A837">
        <v>836</v>
      </c>
      <c r="B837">
        <v>508</v>
      </c>
      <c r="C837" s="3" t="s">
        <v>10783</v>
      </c>
      <c r="D837" s="3" t="s">
        <v>10784</v>
      </c>
      <c r="E837" s="3" t="s">
        <v>11039</v>
      </c>
      <c r="F837" s="3" t="s">
        <v>10266</v>
      </c>
      <c r="G837" s="3" t="s">
        <v>11044</v>
      </c>
      <c r="H837" s="6" t="s">
        <v>11045</v>
      </c>
      <c r="N837" t="s">
        <v>10621</v>
      </c>
    </row>
    <row r="838" spans="1:14">
      <c r="A838">
        <v>837</v>
      </c>
      <c r="B838">
        <v>509</v>
      </c>
      <c r="C838" s="3" t="s">
        <v>10783</v>
      </c>
      <c r="D838" s="3" t="s">
        <v>10784</v>
      </c>
      <c r="E838" s="3" t="s">
        <v>11039</v>
      </c>
      <c r="F838" s="3" t="s">
        <v>10266</v>
      </c>
      <c r="G838" s="3" t="s">
        <v>10936</v>
      </c>
      <c r="H838" s="6" t="s">
        <v>11046</v>
      </c>
      <c r="N838" t="s">
        <v>10621</v>
      </c>
    </row>
    <row r="839" spans="1:14">
      <c r="A839">
        <v>838</v>
      </c>
      <c r="B839">
        <v>510</v>
      </c>
      <c r="C839" s="3" t="s">
        <v>10783</v>
      </c>
      <c r="D839" s="3" t="s">
        <v>10784</v>
      </c>
      <c r="E839" s="3" t="s">
        <v>11039</v>
      </c>
      <c r="F839" s="3" t="s">
        <v>10266</v>
      </c>
      <c r="G839" s="3" t="s">
        <v>10938</v>
      </c>
      <c r="H839" s="6" t="s">
        <v>11047</v>
      </c>
      <c r="N839" t="s">
        <v>10621</v>
      </c>
    </row>
    <row r="840" spans="1:14">
      <c r="A840">
        <v>839</v>
      </c>
      <c r="B840">
        <v>511</v>
      </c>
      <c r="C840" s="3" t="s">
        <v>10783</v>
      </c>
      <c r="D840" s="3" t="s">
        <v>10784</v>
      </c>
      <c r="E840" s="3" t="s">
        <v>11039</v>
      </c>
      <c r="F840" s="3" t="s">
        <v>10266</v>
      </c>
      <c r="G840" s="3" t="s">
        <v>11048</v>
      </c>
      <c r="H840" s="6" t="s">
        <v>11049</v>
      </c>
      <c r="N840" t="s">
        <v>10621</v>
      </c>
    </row>
    <row r="841" spans="1:14">
      <c r="A841">
        <v>840</v>
      </c>
      <c r="B841">
        <v>512</v>
      </c>
      <c r="C841" s="3" t="s">
        <v>10783</v>
      </c>
      <c r="D841" s="3" t="s">
        <v>10784</v>
      </c>
      <c r="E841" s="3" t="s">
        <v>11039</v>
      </c>
      <c r="F841" s="3" t="s">
        <v>10266</v>
      </c>
      <c r="G841" s="3" t="s">
        <v>10940</v>
      </c>
      <c r="H841" s="6" t="s">
        <v>11050</v>
      </c>
      <c r="N841" t="s">
        <v>10621</v>
      </c>
    </row>
    <row r="842" spans="1:14">
      <c r="A842">
        <v>841</v>
      </c>
      <c r="B842">
        <v>513</v>
      </c>
      <c r="C842" s="3" t="s">
        <v>10783</v>
      </c>
      <c r="D842" s="3" t="s">
        <v>10784</v>
      </c>
      <c r="E842" s="3" t="s">
        <v>11039</v>
      </c>
      <c r="F842" s="3" t="s">
        <v>10266</v>
      </c>
      <c r="G842" s="3" t="s">
        <v>10942</v>
      </c>
      <c r="H842" s="6" t="s">
        <v>11051</v>
      </c>
      <c r="N842" t="s">
        <v>10621</v>
      </c>
    </row>
    <row r="843" spans="1:14">
      <c r="A843">
        <v>842</v>
      </c>
      <c r="B843">
        <v>514</v>
      </c>
      <c r="C843" s="3" t="s">
        <v>10783</v>
      </c>
      <c r="D843" s="3" t="s">
        <v>10784</v>
      </c>
      <c r="E843" s="3" t="s">
        <v>11039</v>
      </c>
      <c r="F843" s="3" t="s">
        <v>10266</v>
      </c>
      <c r="G843" s="3" t="s">
        <v>10497</v>
      </c>
      <c r="H843" s="6" t="s">
        <v>11052</v>
      </c>
      <c r="N843" t="s">
        <v>10621</v>
      </c>
    </row>
    <row r="844" spans="1:14">
      <c r="A844">
        <v>843</v>
      </c>
      <c r="B844">
        <v>515</v>
      </c>
      <c r="C844" s="3" t="s">
        <v>10783</v>
      </c>
      <c r="D844" s="3" t="s">
        <v>10784</v>
      </c>
      <c r="E844" s="3" t="s">
        <v>11039</v>
      </c>
      <c r="F844" s="3" t="s">
        <v>10266</v>
      </c>
      <c r="G844" s="3" t="s">
        <v>11053</v>
      </c>
      <c r="H844" s="6" t="s">
        <v>11054</v>
      </c>
      <c r="N844" t="s">
        <v>10621</v>
      </c>
    </row>
    <row r="845" spans="1:14">
      <c r="A845">
        <v>844</v>
      </c>
      <c r="B845">
        <v>516</v>
      </c>
      <c r="C845" s="3" t="s">
        <v>10783</v>
      </c>
      <c r="D845" s="3" t="s">
        <v>10784</v>
      </c>
      <c r="E845" s="3" t="s">
        <v>10814</v>
      </c>
      <c r="F845" s="3" t="s">
        <v>10266</v>
      </c>
      <c r="G845" s="3" t="s">
        <v>10972</v>
      </c>
      <c r="H845" s="6" t="s">
        <v>11055</v>
      </c>
      <c r="N845" t="s">
        <v>10621</v>
      </c>
    </row>
    <row r="846" spans="1:14">
      <c r="A846">
        <v>845</v>
      </c>
      <c r="B846">
        <v>517</v>
      </c>
      <c r="C846" s="3" t="s">
        <v>10783</v>
      </c>
      <c r="D846" s="3" t="s">
        <v>10784</v>
      </c>
      <c r="E846" s="3" t="s">
        <v>10972</v>
      </c>
      <c r="F846" s="3" t="s">
        <v>10266</v>
      </c>
      <c r="G846" s="3" t="s">
        <v>10974</v>
      </c>
      <c r="H846" s="6" t="s">
        <v>10975</v>
      </c>
      <c r="N846" t="s">
        <v>10621</v>
      </c>
    </row>
    <row r="847" spans="1:14">
      <c r="A847">
        <v>846</v>
      </c>
      <c r="B847">
        <v>518</v>
      </c>
      <c r="C847" s="3" t="s">
        <v>10783</v>
      </c>
      <c r="D847" s="3" t="s">
        <v>10784</v>
      </c>
      <c r="E847" s="3" t="s">
        <v>10974</v>
      </c>
      <c r="F847" s="3" t="s">
        <v>10273</v>
      </c>
      <c r="G847" s="3" t="s">
        <v>8927</v>
      </c>
      <c r="H847" s="6" t="s">
        <v>10976</v>
      </c>
      <c r="N847" t="s">
        <v>10621</v>
      </c>
    </row>
    <row r="848" spans="1:14">
      <c r="A848">
        <v>847</v>
      </c>
      <c r="B848">
        <v>519</v>
      </c>
      <c r="C848" s="3" t="s">
        <v>10783</v>
      </c>
      <c r="D848" s="3" t="s">
        <v>10784</v>
      </c>
      <c r="E848" s="3" t="s">
        <v>10974</v>
      </c>
      <c r="F848" s="3" t="s">
        <v>10266</v>
      </c>
      <c r="G848" s="3" t="s">
        <v>10977</v>
      </c>
      <c r="H848" s="6" t="s">
        <v>10978</v>
      </c>
      <c r="K848" s="12" t="str">
        <f>HYPERLINK("#'KOODISTOT'!B"&amp;MATCH(CONCATENATE(G848,"Type"),KOODISTOT!B:B,0),CONCATENATE(G848,"Type"))</f>
        <v>DocumentClassType</v>
      </c>
      <c r="L848" s="7">
        <v>2</v>
      </c>
      <c r="N848" t="s">
        <v>10621</v>
      </c>
    </row>
    <row r="849" spans="1:15">
      <c r="A849">
        <v>848</v>
      </c>
      <c r="B849">
        <v>520</v>
      </c>
      <c r="C849" s="3" t="s">
        <v>10783</v>
      </c>
      <c r="D849" s="3" t="s">
        <v>10784</v>
      </c>
      <c r="E849" s="3" t="s">
        <v>10974</v>
      </c>
      <c r="F849" s="3" t="s">
        <v>10266</v>
      </c>
      <c r="G849" s="3" t="s">
        <v>10979</v>
      </c>
      <c r="H849" s="6" t="s">
        <v>10980</v>
      </c>
      <c r="N849" t="s">
        <v>10621</v>
      </c>
    </row>
    <row r="850" spans="1:15">
      <c r="A850">
        <v>849</v>
      </c>
      <c r="B850">
        <v>521</v>
      </c>
      <c r="C850" s="3" t="s">
        <v>10783</v>
      </c>
      <c r="D850" s="3" t="s">
        <v>10784</v>
      </c>
      <c r="E850" s="3" t="s">
        <v>10974</v>
      </c>
      <c r="F850" s="3" t="s">
        <v>10266</v>
      </c>
      <c r="G850" s="3" t="s">
        <v>10981</v>
      </c>
      <c r="H850" s="6" t="s">
        <v>10982</v>
      </c>
      <c r="N850" t="s">
        <v>10621</v>
      </c>
    </row>
    <row r="851" spans="1:15">
      <c r="A851">
        <v>850</v>
      </c>
      <c r="B851">
        <v>522</v>
      </c>
      <c r="C851" s="3" t="s">
        <v>10783</v>
      </c>
      <c r="D851" s="3" t="s">
        <v>10784</v>
      </c>
      <c r="E851" s="3" t="s">
        <v>10974</v>
      </c>
      <c r="F851" s="3" t="s">
        <v>10266</v>
      </c>
      <c r="G851" s="3" t="s">
        <v>10983</v>
      </c>
      <c r="H851" s="6" t="s">
        <v>10984</v>
      </c>
      <c r="N851" t="s">
        <v>10621</v>
      </c>
    </row>
    <row r="852" spans="1:15">
      <c r="A852">
        <v>851</v>
      </c>
      <c r="B852">
        <v>523</v>
      </c>
      <c r="C852" s="3" t="s">
        <v>10783</v>
      </c>
      <c r="D852" s="3" t="s">
        <v>10784</v>
      </c>
      <c r="E852" s="3" t="s">
        <v>10974</v>
      </c>
      <c r="F852" s="3" t="s">
        <v>10266</v>
      </c>
      <c r="G852" s="3" t="s">
        <v>10985</v>
      </c>
      <c r="N852" t="s">
        <v>10621</v>
      </c>
    </row>
    <row r="853" spans="1:15">
      <c r="A853">
        <v>852</v>
      </c>
      <c r="B853">
        <v>524</v>
      </c>
      <c r="C853" s="3" t="s">
        <v>10783</v>
      </c>
      <c r="D853" s="3" t="s">
        <v>10784</v>
      </c>
      <c r="E853" s="3" t="s">
        <v>10985</v>
      </c>
      <c r="F853" s="3" t="s">
        <v>10273</v>
      </c>
      <c r="G853" s="3" t="s">
        <v>10986</v>
      </c>
      <c r="H853" s="6" t="s">
        <v>10987</v>
      </c>
      <c r="N853" t="s">
        <v>10621</v>
      </c>
    </row>
    <row r="854" spans="1:15">
      <c r="A854">
        <v>853</v>
      </c>
      <c r="B854">
        <v>1</v>
      </c>
      <c r="C854" s="3" t="s">
        <v>14959</v>
      </c>
      <c r="D854" s="3" t="s">
        <v>14880</v>
      </c>
      <c r="F854" s="3" t="s">
        <v>10266</v>
      </c>
      <c r="G854" s="3" t="s">
        <v>10785</v>
      </c>
      <c r="H854" s="6" t="s">
        <v>10786</v>
      </c>
      <c r="O854" t="s">
        <v>10621</v>
      </c>
    </row>
    <row r="855" spans="1:15">
      <c r="A855">
        <v>854</v>
      </c>
      <c r="B855">
        <v>2</v>
      </c>
      <c r="C855" s="3" t="s">
        <v>14959</v>
      </c>
      <c r="D855" s="3" t="s">
        <v>14880</v>
      </c>
      <c r="E855" s="3" t="s">
        <v>14881</v>
      </c>
      <c r="F855" s="3" t="s">
        <v>10266</v>
      </c>
      <c r="G855" s="3" t="s">
        <v>10814</v>
      </c>
      <c r="H855" s="6" t="s">
        <v>10788</v>
      </c>
      <c r="O855" t="s">
        <v>10621</v>
      </c>
    </row>
    <row r="856" spans="1:15">
      <c r="A856">
        <v>855</v>
      </c>
      <c r="B856">
        <v>3</v>
      </c>
      <c r="C856" s="3" t="s">
        <v>14959</v>
      </c>
      <c r="D856" s="3" t="s">
        <v>14880</v>
      </c>
      <c r="E856" s="3" t="s">
        <v>10814</v>
      </c>
      <c r="F856" s="3" t="s">
        <v>10273</v>
      </c>
      <c r="G856" s="3" t="s">
        <v>8927</v>
      </c>
      <c r="H856" s="6" t="s">
        <v>10815</v>
      </c>
      <c r="O856" t="s">
        <v>10621</v>
      </c>
    </row>
    <row r="857" spans="1:15">
      <c r="A857">
        <v>856</v>
      </c>
      <c r="B857">
        <v>4</v>
      </c>
      <c r="C857" s="3" t="s">
        <v>14959</v>
      </c>
      <c r="D857" s="3" t="s">
        <v>14880</v>
      </c>
      <c r="E857" s="3" t="s">
        <v>10814</v>
      </c>
      <c r="F857" s="3" t="s">
        <v>10266</v>
      </c>
      <c r="G857" s="3" t="s">
        <v>10816</v>
      </c>
      <c r="H857" s="6" t="s">
        <v>10817</v>
      </c>
      <c r="O857" t="s">
        <v>10621</v>
      </c>
    </row>
    <row r="858" spans="1:15">
      <c r="A858">
        <v>857</v>
      </c>
      <c r="B858">
        <v>5</v>
      </c>
      <c r="C858" s="3" t="s">
        <v>14959</v>
      </c>
      <c r="D858" s="3" t="s">
        <v>14880</v>
      </c>
      <c r="E858" s="3" t="s">
        <v>10814</v>
      </c>
      <c r="F858" s="3" t="s">
        <v>10266</v>
      </c>
      <c r="G858" s="3" t="s">
        <v>10818</v>
      </c>
      <c r="H858" s="6" t="s">
        <v>10819</v>
      </c>
      <c r="O858" t="s">
        <v>10621</v>
      </c>
    </row>
    <row r="859" spans="1:15">
      <c r="A859">
        <v>858</v>
      </c>
      <c r="B859">
        <v>6</v>
      </c>
      <c r="C859" s="3" t="s">
        <v>14959</v>
      </c>
      <c r="D859" s="3" t="s">
        <v>14880</v>
      </c>
      <c r="E859" s="3" t="s">
        <v>10818</v>
      </c>
      <c r="F859" s="3" t="s">
        <v>10266</v>
      </c>
      <c r="G859" s="3" t="s">
        <v>10820</v>
      </c>
      <c r="H859" s="6" t="s">
        <v>10821</v>
      </c>
      <c r="O859" t="s">
        <v>10621</v>
      </c>
    </row>
    <row r="860" spans="1:15">
      <c r="A860">
        <v>859</v>
      </c>
      <c r="B860">
        <v>7</v>
      </c>
      <c r="C860" s="3" t="s">
        <v>14959</v>
      </c>
      <c r="D860" s="3" t="s">
        <v>14880</v>
      </c>
      <c r="E860" s="3" t="s">
        <v>10820</v>
      </c>
      <c r="F860" s="3" t="s">
        <v>10266</v>
      </c>
      <c r="G860" s="3" t="s">
        <v>10822</v>
      </c>
      <c r="H860" s="6" t="s">
        <v>10823</v>
      </c>
      <c r="O860" t="s">
        <v>10621</v>
      </c>
    </row>
    <row r="861" spans="1:15">
      <c r="A861">
        <v>860</v>
      </c>
      <c r="B861">
        <v>8</v>
      </c>
      <c r="C861" s="3" t="s">
        <v>14959</v>
      </c>
      <c r="D861" s="3" t="s">
        <v>14880</v>
      </c>
      <c r="E861" s="3" t="s">
        <v>10820</v>
      </c>
      <c r="F861" s="3" t="s">
        <v>10266</v>
      </c>
      <c r="G861" s="3" t="s">
        <v>10824</v>
      </c>
      <c r="H861" s="6" t="s">
        <v>10825</v>
      </c>
      <c r="O861" t="s">
        <v>10621</v>
      </c>
    </row>
    <row r="862" spans="1:15">
      <c r="A862">
        <v>861</v>
      </c>
      <c r="B862">
        <v>9</v>
      </c>
      <c r="C862" s="3" t="s">
        <v>14959</v>
      </c>
      <c r="D862" s="3" t="s">
        <v>14880</v>
      </c>
      <c r="E862" s="3" t="s">
        <v>10814</v>
      </c>
      <c r="F862" s="3" t="s">
        <v>10266</v>
      </c>
      <c r="G862" s="3" t="s">
        <v>10826</v>
      </c>
      <c r="H862" s="6" t="s">
        <v>10827</v>
      </c>
      <c r="O862" t="s">
        <v>10621</v>
      </c>
    </row>
    <row r="863" spans="1:15">
      <c r="A863">
        <v>862</v>
      </c>
      <c r="B863">
        <v>10</v>
      </c>
      <c r="C863" s="3" t="s">
        <v>14959</v>
      </c>
      <c r="D863" s="3" t="s">
        <v>14880</v>
      </c>
      <c r="E863" s="3" t="s">
        <v>10814</v>
      </c>
      <c r="F863" s="3" t="s">
        <v>10266</v>
      </c>
      <c r="G863" s="3" t="s">
        <v>10828</v>
      </c>
      <c r="H863" s="6" t="s">
        <v>10829</v>
      </c>
      <c r="O863" t="s">
        <v>10621</v>
      </c>
    </row>
    <row r="864" spans="1:15">
      <c r="A864">
        <v>863</v>
      </c>
      <c r="B864">
        <v>11</v>
      </c>
      <c r="C864" s="3" t="s">
        <v>14959</v>
      </c>
      <c r="D864" s="3" t="s">
        <v>14880</v>
      </c>
      <c r="E864" s="3" t="s">
        <v>10828</v>
      </c>
      <c r="F864" s="3" t="s">
        <v>10273</v>
      </c>
      <c r="G864" s="3" t="s">
        <v>8927</v>
      </c>
      <c r="H864" s="6" t="s">
        <v>10830</v>
      </c>
      <c r="O864" t="s">
        <v>10621</v>
      </c>
    </row>
    <row r="865" spans="1:15">
      <c r="A865">
        <v>864</v>
      </c>
      <c r="B865">
        <v>12</v>
      </c>
      <c r="C865" s="3" t="s">
        <v>14959</v>
      </c>
      <c r="D865" s="3" t="s">
        <v>14880</v>
      </c>
      <c r="E865" s="3" t="s">
        <v>10828</v>
      </c>
      <c r="F865" s="3" t="s">
        <v>10273</v>
      </c>
      <c r="G865" s="3" t="s">
        <v>10302</v>
      </c>
      <c r="H865" s="6" t="s">
        <v>10831</v>
      </c>
      <c r="K865" s="12" t="str">
        <f>HYPERLINK("#'KOODISTOT'!B"&amp;MATCH("ISO639char2LanguageType",KOODISTOT!B:B,0),"ISO639char2LanguageType")</f>
        <v>ISO639char2LanguageType</v>
      </c>
      <c r="L865" s="7" t="s">
        <v>8350</v>
      </c>
      <c r="O865" t="s">
        <v>10621</v>
      </c>
    </row>
    <row r="866" spans="1:15">
      <c r="A866">
        <v>865</v>
      </c>
      <c r="B866">
        <v>13</v>
      </c>
      <c r="C866" s="3" t="s">
        <v>14959</v>
      </c>
      <c r="D866" s="3" t="s">
        <v>14880</v>
      </c>
      <c r="E866" s="3" t="s">
        <v>10828</v>
      </c>
      <c r="F866" s="3" t="s">
        <v>10266</v>
      </c>
      <c r="G866" s="3" t="s">
        <v>10304</v>
      </c>
      <c r="H866" s="6" t="s">
        <v>10832</v>
      </c>
      <c r="O866" t="s">
        <v>10621</v>
      </c>
    </row>
    <row r="867" spans="1:15">
      <c r="A867">
        <v>866</v>
      </c>
      <c r="B867">
        <v>14</v>
      </c>
      <c r="C867" s="3" t="s">
        <v>14959</v>
      </c>
      <c r="D867" s="3" t="s">
        <v>14880</v>
      </c>
      <c r="E867" s="3" t="s">
        <v>10828</v>
      </c>
      <c r="F867" s="3" t="s">
        <v>10266</v>
      </c>
      <c r="G867" s="3" t="s">
        <v>10306</v>
      </c>
      <c r="H867" s="6" t="s">
        <v>10833</v>
      </c>
      <c r="O867" t="s">
        <v>10621</v>
      </c>
    </row>
    <row r="868" spans="1:15">
      <c r="A868">
        <v>867</v>
      </c>
      <c r="B868">
        <v>15</v>
      </c>
      <c r="C868" s="3" t="s">
        <v>14959</v>
      </c>
      <c r="D868" s="3" t="s">
        <v>14880</v>
      </c>
      <c r="E868" s="3" t="s">
        <v>10828</v>
      </c>
      <c r="F868" s="3" t="s">
        <v>10266</v>
      </c>
      <c r="G868" s="3" t="s">
        <v>10308</v>
      </c>
      <c r="H868" s="6" t="s">
        <v>10834</v>
      </c>
      <c r="O868" t="s">
        <v>10621</v>
      </c>
    </row>
    <row r="869" spans="1:15">
      <c r="A869">
        <v>868</v>
      </c>
      <c r="B869">
        <v>16</v>
      </c>
      <c r="C869" s="3" t="s">
        <v>14959</v>
      </c>
      <c r="D869" s="3" t="s">
        <v>14880</v>
      </c>
      <c r="E869" s="3" t="s">
        <v>10828</v>
      </c>
      <c r="F869" s="3" t="s">
        <v>10266</v>
      </c>
      <c r="G869" s="3" t="s">
        <v>10310</v>
      </c>
      <c r="H869" s="6" t="s">
        <v>10835</v>
      </c>
      <c r="O869" t="s">
        <v>10621</v>
      </c>
    </row>
    <row r="870" spans="1:15">
      <c r="A870">
        <v>869</v>
      </c>
      <c r="B870">
        <v>17</v>
      </c>
      <c r="C870" s="3" t="s">
        <v>14959</v>
      </c>
      <c r="D870" s="3" t="s">
        <v>14880</v>
      </c>
      <c r="E870" s="3" t="s">
        <v>10828</v>
      </c>
      <c r="F870" s="3" t="s">
        <v>10266</v>
      </c>
      <c r="G870" s="3" t="s">
        <v>10312</v>
      </c>
      <c r="H870" s="6" t="s">
        <v>10836</v>
      </c>
      <c r="O870" t="s">
        <v>10621</v>
      </c>
    </row>
    <row r="871" spans="1:15">
      <c r="A871">
        <v>870</v>
      </c>
      <c r="B871">
        <v>18</v>
      </c>
      <c r="C871" s="3" t="s">
        <v>14959</v>
      </c>
      <c r="D871" s="3" t="s">
        <v>14880</v>
      </c>
      <c r="E871" s="3" t="s">
        <v>10828</v>
      </c>
      <c r="F871" s="3" t="s">
        <v>10266</v>
      </c>
      <c r="G871" s="3" t="s">
        <v>10314</v>
      </c>
      <c r="H871" s="6" t="s">
        <v>10837</v>
      </c>
      <c r="O871" t="s">
        <v>10621</v>
      </c>
    </row>
    <row r="872" spans="1:15">
      <c r="A872">
        <v>871</v>
      </c>
      <c r="B872">
        <v>19</v>
      </c>
      <c r="C872" s="3" t="s">
        <v>14959</v>
      </c>
      <c r="D872" s="3" t="s">
        <v>14880</v>
      </c>
      <c r="E872" s="3" t="s">
        <v>10828</v>
      </c>
      <c r="F872" s="3" t="s">
        <v>10266</v>
      </c>
      <c r="G872" s="3" t="s">
        <v>10316</v>
      </c>
      <c r="H872" s="6" t="s">
        <v>10317</v>
      </c>
      <c r="O872" t="s">
        <v>10621</v>
      </c>
    </row>
    <row r="873" spans="1:15">
      <c r="A873">
        <v>872</v>
      </c>
      <c r="B873">
        <v>20</v>
      </c>
      <c r="C873" s="3" t="s">
        <v>14959</v>
      </c>
      <c r="D873" s="3" t="s">
        <v>14880</v>
      </c>
      <c r="E873" s="3" t="s">
        <v>10828</v>
      </c>
      <c r="F873" s="3" t="s">
        <v>10266</v>
      </c>
      <c r="G873" s="3" t="s">
        <v>10318</v>
      </c>
      <c r="H873" s="6" t="s">
        <v>10838</v>
      </c>
      <c r="O873" t="s">
        <v>10621</v>
      </c>
    </row>
    <row r="874" spans="1:15">
      <c r="A874">
        <v>873</v>
      </c>
      <c r="B874">
        <v>21</v>
      </c>
      <c r="C874" s="3" t="s">
        <v>14959</v>
      </c>
      <c r="D874" s="3" t="s">
        <v>14880</v>
      </c>
      <c r="E874" s="3" t="s">
        <v>10828</v>
      </c>
      <c r="F874" s="3" t="s">
        <v>10266</v>
      </c>
      <c r="G874" s="3" t="s">
        <v>10320</v>
      </c>
      <c r="H874" s="6" t="s">
        <v>10321</v>
      </c>
      <c r="O874" t="s">
        <v>10621</v>
      </c>
    </row>
    <row r="875" spans="1:15">
      <c r="A875">
        <v>874</v>
      </c>
      <c r="B875">
        <v>22</v>
      </c>
      <c r="C875" s="3" t="s">
        <v>14959</v>
      </c>
      <c r="D875" s="3" t="s">
        <v>14880</v>
      </c>
      <c r="E875" s="3" t="s">
        <v>10828</v>
      </c>
      <c r="F875" s="3" t="s">
        <v>10266</v>
      </c>
      <c r="G875" s="3" t="s">
        <v>10322</v>
      </c>
      <c r="H875" s="6" t="s">
        <v>10323</v>
      </c>
      <c r="O875" t="s">
        <v>10621</v>
      </c>
    </row>
    <row r="876" spans="1:15">
      <c r="A876">
        <v>875</v>
      </c>
      <c r="B876">
        <v>23</v>
      </c>
      <c r="C876" s="3" t="s">
        <v>14959</v>
      </c>
      <c r="D876" s="3" t="s">
        <v>14880</v>
      </c>
      <c r="E876" s="3" t="s">
        <v>10828</v>
      </c>
      <c r="F876" s="3" t="s">
        <v>10266</v>
      </c>
      <c r="G876" s="3" t="s">
        <v>10839</v>
      </c>
      <c r="H876" s="6" t="s">
        <v>10840</v>
      </c>
      <c r="O876" t="s">
        <v>10621</v>
      </c>
    </row>
    <row r="877" spans="1:15">
      <c r="A877">
        <v>876</v>
      </c>
      <c r="B877">
        <v>24</v>
      </c>
      <c r="C877" s="3" t="s">
        <v>14959</v>
      </c>
      <c r="D877" s="3" t="s">
        <v>14880</v>
      </c>
      <c r="E877" s="3" t="s">
        <v>10828</v>
      </c>
      <c r="F877" s="3" t="s">
        <v>10266</v>
      </c>
      <c r="G877" s="3" t="s">
        <v>10841</v>
      </c>
      <c r="H877" s="6" t="s">
        <v>10842</v>
      </c>
      <c r="O877" t="s">
        <v>10621</v>
      </c>
    </row>
    <row r="878" spans="1:15">
      <c r="A878">
        <v>877</v>
      </c>
      <c r="B878">
        <v>25</v>
      </c>
      <c r="C878" s="3" t="s">
        <v>14959</v>
      </c>
      <c r="D878" s="3" t="s">
        <v>14880</v>
      </c>
      <c r="E878" s="3" t="s">
        <v>10828</v>
      </c>
      <c r="F878" s="3" t="s">
        <v>10266</v>
      </c>
      <c r="G878" s="3" t="s">
        <v>10324</v>
      </c>
      <c r="H878" s="6" t="s">
        <v>10843</v>
      </c>
      <c r="K878" s="12" t="str">
        <f>HYPERLINK("#'KOODISTOT'!B"&amp;MATCH("ISO3166char2CountryType",KOODISTOT!B:B,0),"ISO3166char2CountryType")</f>
        <v>ISO3166char2CountryType</v>
      </c>
      <c r="L878" s="7" t="s">
        <v>9308</v>
      </c>
      <c r="O878" t="s">
        <v>10621</v>
      </c>
    </row>
    <row r="879" spans="1:15">
      <c r="A879">
        <v>878</v>
      </c>
      <c r="B879">
        <v>26</v>
      </c>
      <c r="C879" s="3" t="s">
        <v>14959</v>
      </c>
      <c r="D879" s="3" t="s">
        <v>14880</v>
      </c>
      <c r="E879" s="3" t="s">
        <v>10828</v>
      </c>
      <c r="F879" s="3" t="s">
        <v>10266</v>
      </c>
      <c r="G879" s="3" t="s">
        <v>10326</v>
      </c>
      <c r="H879" s="6" t="s">
        <v>10844</v>
      </c>
      <c r="O879" t="s">
        <v>10621</v>
      </c>
    </row>
    <row r="880" spans="1:15">
      <c r="A880">
        <v>879</v>
      </c>
      <c r="B880">
        <v>27</v>
      </c>
      <c r="C880" s="3" t="s">
        <v>14959</v>
      </c>
      <c r="D880" s="3" t="s">
        <v>14880</v>
      </c>
      <c r="E880" s="3" t="s">
        <v>10828</v>
      </c>
      <c r="F880" s="3" t="s">
        <v>10266</v>
      </c>
      <c r="G880" s="3" t="s">
        <v>10328</v>
      </c>
      <c r="H880" s="6" t="s">
        <v>10329</v>
      </c>
      <c r="O880" t="s">
        <v>10621</v>
      </c>
    </row>
    <row r="881" spans="1:15">
      <c r="A881">
        <v>880</v>
      </c>
      <c r="B881">
        <v>28</v>
      </c>
      <c r="C881" s="3" t="s">
        <v>14959</v>
      </c>
      <c r="D881" s="3" t="s">
        <v>14880</v>
      </c>
      <c r="E881" s="3" t="s">
        <v>10828</v>
      </c>
      <c r="F881" s="3" t="s">
        <v>10266</v>
      </c>
      <c r="G881" s="3" t="s">
        <v>10330</v>
      </c>
      <c r="H881" s="6" t="s">
        <v>10845</v>
      </c>
      <c r="O881" t="s">
        <v>10621</v>
      </c>
    </row>
    <row r="882" spans="1:15">
      <c r="A882">
        <v>881</v>
      </c>
      <c r="B882">
        <v>29</v>
      </c>
      <c r="C882" s="3" t="s">
        <v>14959</v>
      </c>
      <c r="D882" s="3" t="s">
        <v>14880</v>
      </c>
      <c r="E882" s="3" t="s">
        <v>10828</v>
      </c>
      <c r="F882" s="3" t="s">
        <v>10266</v>
      </c>
      <c r="G882" s="3" t="s">
        <v>10332</v>
      </c>
      <c r="H882" s="6" t="s">
        <v>10333</v>
      </c>
      <c r="O882" t="s">
        <v>10621</v>
      </c>
    </row>
    <row r="883" spans="1:15">
      <c r="A883">
        <v>882</v>
      </c>
      <c r="B883">
        <v>30</v>
      </c>
      <c r="C883" s="3" t="s">
        <v>14959</v>
      </c>
      <c r="D883" s="3" t="s">
        <v>14880</v>
      </c>
      <c r="E883" s="3" t="s">
        <v>10828</v>
      </c>
      <c r="F883" s="3" t="s">
        <v>10266</v>
      </c>
      <c r="G883" s="3" t="s">
        <v>10334</v>
      </c>
      <c r="H883" s="6" t="s">
        <v>10335</v>
      </c>
      <c r="O883" t="s">
        <v>10621</v>
      </c>
    </row>
    <row r="884" spans="1:15">
      <c r="A884">
        <v>883</v>
      </c>
      <c r="B884">
        <v>31</v>
      </c>
      <c r="C884" s="3" t="s">
        <v>14959</v>
      </c>
      <c r="D884" s="3" t="s">
        <v>14880</v>
      </c>
      <c r="E884" s="3" t="s">
        <v>10828</v>
      </c>
      <c r="F884" s="3" t="s">
        <v>10273</v>
      </c>
      <c r="G884" s="3" t="s">
        <v>10846</v>
      </c>
      <c r="H884" s="6" t="s">
        <v>10847</v>
      </c>
      <c r="K884" s="12" t="str">
        <f>HYPERLINK("#'KOODISTOT'!B"&amp;MATCH("CallForOfferBusinessSenderRoleType",KOODISTOT!B:B,0),"CallForOfferBusinessSenderRoleType")</f>
        <v>CallForOfferBusinessSenderRoleType</v>
      </c>
      <c r="L884" s="7">
        <v>1</v>
      </c>
      <c r="O884" t="s">
        <v>10621</v>
      </c>
    </row>
    <row r="885" spans="1:15">
      <c r="A885">
        <v>884</v>
      </c>
      <c r="B885">
        <v>32</v>
      </c>
      <c r="C885" s="3" t="s">
        <v>14959</v>
      </c>
      <c r="D885" s="3" t="s">
        <v>14880</v>
      </c>
      <c r="E885" s="3" t="s">
        <v>10814</v>
      </c>
      <c r="F885" s="3" t="s">
        <v>10266</v>
      </c>
      <c r="G885" s="3" t="s">
        <v>10848</v>
      </c>
      <c r="H885" s="6" t="s">
        <v>10849</v>
      </c>
      <c r="O885" t="s">
        <v>10621</v>
      </c>
    </row>
    <row r="886" spans="1:15">
      <c r="A886">
        <v>885</v>
      </c>
      <c r="B886">
        <v>33</v>
      </c>
      <c r="C886" s="3" t="s">
        <v>14959</v>
      </c>
      <c r="D886" s="3" t="s">
        <v>14880</v>
      </c>
      <c r="E886" s="3" t="s">
        <v>10848</v>
      </c>
      <c r="F886" s="3" t="s">
        <v>10273</v>
      </c>
      <c r="G886" s="3" t="s">
        <v>10850</v>
      </c>
      <c r="H886" s="6" t="s">
        <v>10851</v>
      </c>
      <c r="K886" s="12" t="str">
        <f>HYPERLINK("#'YHDISTEKOODISTOT'!B"&amp;MATCH("YesNoNotKnownType",YHDISTEKOODISTOT!B:B,0),"YesNoNotKnownType")</f>
        <v>YesNoNotKnownType</v>
      </c>
      <c r="L886" s="7">
        <v>1</v>
      </c>
      <c r="M886" s="14" t="s">
        <v>10269</v>
      </c>
      <c r="O886" t="s">
        <v>10621</v>
      </c>
    </row>
    <row r="887" spans="1:15">
      <c r="A887">
        <v>886</v>
      </c>
      <c r="B887">
        <v>34</v>
      </c>
      <c r="C887" s="3" t="s">
        <v>14959</v>
      </c>
      <c r="D887" s="3" t="s">
        <v>14880</v>
      </c>
      <c r="E887" s="3" t="s">
        <v>10848</v>
      </c>
      <c r="F887" s="3" t="s">
        <v>10273</v>
      </c>
      <c r="G887" s="3" t="s">
        <v>10852</v>
      </c>
      <c r="H887" s="6" t="s">
        <v>10853</v>
      </c>
      <c r="K887" s="12" t="str">
        <f>HYPERLINK("#'KOODISTOT'!B"&amp;MATCH(CONCATENATE(G887,"Type"),KOODISTOT!B:B,0),CONCATENATE(G887,"Type"))</f>
        <v>sellerGroupType</v>
      </c>
      <c r="L887" s="7">
        <v>0</v>
      </c>
      <c r="O887" t="s">
        <v>10621</v>
      </c>
    </row>
    <row r="888" spans="1:15">
      <c r="A888">
        <v>887</v>
      </c>
      <c r="B888">
        <v>35</v>
      </c>
      <c r="C888" s="3" t="s">
        <v>14959</v>
      </c>
      <c r="D888" s="3" t="s">
        <v>14880</v>
      </c>
      <c r="E888" s="3" t="s">
        <v>10848</v>
      </c>
      <c r="F888" s="3" t="s">
        <v>10266</v>
      </c>
      <c r="G888" s="3" t="s">
        <v>10854</v>
      </c>
      <c r="H888" s="6" t="s">
        <v>10855</v>
      </c>
      <c r="O888" t="s">
        <v>10621</v>
      </c>
    </row>
    <row r="889" spans="1:15">
      <c r="A889">
        <v>888</v>
      </c>
      <c r="B889">
        <v>36</v>
      </c>
      <c r="C889" s="3" t="s">
        <v>14959</v>
      </c>
      <c r="D889" s="3" t="s">
        <v>14880</v>
      </c>
      <c r="E889" s="3" t="s">
        <v>10854</v>
      </c>
      <c r="F889" s="3" t="s">
        <v>10273</v>
      </c>
      <c r="G889" s="3" t="s">
        <v>8927</v>
      </c>
      <c r="H889" s="6" t="s">
        <v>10830</v>
      </c>
      <c r="O889" t="s">
        <v>10621</v>
      </c>
    </row>
    <row r="890" spans="1:15">
      <c r="A890">
        <v>889</v>
      </c>
      <c r="B890">
        <v>37</v>
      </c>
      <c r="C890" s="3" t="s">
        <v>14959</v>
      </c>
      <c r="D890" s="3" t="s">
        <v>14880</v>
      </c>
      <c r="E890" s="3" t="s">
        <v>10854</v>
      </c>
      <c r="F890" s="3" t="s">
        <v>10273</v>
      </c>
      <c r="G890" s="3" t="s">
        <v>10302</v>
      </c>
      <c r="H890" s="6" t="s">
        <v>10831</v>
      </c>
      <c r="K890" s="12" t="str">
        <f>HYPERLINK("#'KOODISTOT'!B"&amp;MATCH("ISO639char2LanguageType",KOODISTOT!B:B,0),"ISO639char2LanguageType")</f>
        <v>ISO639char2LanguageType</v>
      </c>
      <c r="L890" s="7" t="s">
        <v>8350</v>
      </c>
      <c r="O890" t="s">
        <v>10621</v>
      </c>
    </row>
    <row r="891" spans="1:15">
      <c r="A891">
        <v>890</v>
      </c>
      <c r="B891">
        <v>38</v>
      </c>
      <c r="C891" s="3" t="s">
        <v>14959</v>
      </c>
      <c r="D891" s="3" t="s">
        <v>14880</v>
      </c>
      <c r="E891" s="3" t="s">
        <v>10854</v>
      </c>
      <c r="F891" s="3" t="s">
        <v>10266</v>
      </c>
      <c r="G891" s="3" t="s">
        <v>10304</v>
      </c>
      <c r="H891" s="6" t="s">
        <v>10832</v>
      </c>
      <c r="O891" t="s">
        <v>10621</v>
      </c>
    </row>
    <row r="892" spans="1:15">
      <c r="A892">
        <v>891</v>
      </c>
      <c r="B892">
        <v>39</v>
      </c>
      <c r="C892" s="3" t="s">
        <v>14959</v>
      </c>
      <c r="D892" s="3" t="s">
        <v>14880</v>
      </c>
      <c r="E892" s="3" t="s">
        <v>10854</v>
      </c>
      <c r="F892" s="3" t="s">
        <v>10266</v>
      </c>
      <c r="G892" s="3" t="s">
        <v>10306</v>
      </c>
      <c r="H892" s="6" t="s">
        <v>10833</v>
      </c>
      <c r="O892" t="s">
        <v>10621</v>
      </c>
    </row>
    <row r="893" spans="1:15">
      <c r="A893">
        <v>892</v>
      </c>
      <c r="B893">
        <v>40</v>
      </c>
      <c r="C893" s="3" t="s">
        <v>14959</v>
      </c>
      <c r="D893" s="3" t="s">
        <v>14880</v>
      </c>
      <c r="E893" s="3" t="s">
        <v>10854</v>
      </c>
      <c r="F893" s="3" t="s">
        <v>10266</v>
      </c>
      <c r="G893" s="3" t="s">
        <v>10308</v>
      </c>
      <c r="H893" s="6" t="s">
        <v>10834</v>
      </c>
      <c r="O893" t="s">
        <v>10621</v>
      </c>
    </row>
    <row r="894" spans="1:15">
      <c r="A894">
        <v>893</v>
      </c>
      <c r="B894">
        <v>41</v>
      </c>
      <c r="C894" s="3" t="s">
        <v>14959</v>
      </c>
      <c r="D894" s="3" t="s">
        <v>14880</v>
      </c>
      <c r="E894" s="3" t="s">
        <v>10854</v>
      </c>
      <c r="F894" s="3" t="s">
        <v>10266</v>
      </c>
      <c r="G894" s="3" t="s">
        <v>10310</v>
      </c>
      <c r="H894" s="6" t="s">
        <v>10835</v>
      </c>
      <c r="O894" t="s">
        <v>10621</v>
      </c>
    </row>
    <row r="895" spans="1:15">
      <c r="A895">
        <v>894</v>
      </c>
      <c r="B895">
        <v>42</v>
      </c>
      <c r="C895" s="3" t="s">
        <v>14959</v>
      </c>
      <c r="D895" s="3" t="s">
        <v>14880</v>
      </c>
      <c r="E895" s="3" t="s">
        <v>10854</v>
      </c>
      <c r="F895" s="3" t="s">
        <v>10266</v>
      </c>
      <c r="G895" s="3" t="s">
        <v>10312</v>
      </c>
      <c r="H895" s="6" t="s">
        <v>10836</v>
      </c>
      <c r="O895" t="s">
        <v>10621</v>
      </c>
    </row>
    <row r="896" spans="1:15">
      <c r="A896">
        <v>895</v>
      </c>
      <c r="B896">
        <v>43</v>
      </c>
      <c r="C896" s="3" t="s">
        <v>14959</v>
      </c>
      <c r="D896" s="3" t="s">
        <v>14880</v>
      </c>
      <c r="E896" s="3" t="s">
        <v>10854</v>
      </c>
      <c r="F896" s="3" t="s">
        <v>10266</v>
      </c>
      <c r="G896" s="3" t="s">
        <v>10314</v>
      </c>
      <c r="H896" s="6" t="s">
        <v>10837</v>
      </c>
      <c r="O896" t="s">
        <v>10621</v>
      </c>
    </row>
    <row r="897" spans="1:15">
      <c r="A897">
        <v>896</v>
      </c>
      <c r="B897">
        <v>44</v>
      </c>
      <c r="C897" s="3" t="s">
        <v>14959</v>
      </c>
      <c r="D897" s="3" t="s">
        <v>14880</v>
      </c>
      <c r="E897" s="3" t="s">
        <v>10854</v>
      </c>
      <c r="F897" s="3" t="s">
        <v>10266</v>
      </c>
      <c r="G897" s="3" t="s">
        <v>10316</v>
      </c>
      <c r="H897" s="6" t="s">
        <v>10317</v>
      </c>
      <c r="O897" t="s">
        <v>10621</v>
      </c>
    </row>
    <row r="898" spans="1:15">
      <c r="A898">
        <v>897</v>
      </c>
      <c r="B898">
        <v>45</v>
      </c>
      <c r="C898" s="3" t="s">
        <v>14959</v>
      </c>
      <c r="D898" s="3" t="s">
        <v>14880</v>
      </c>
      <c r="E898" s="3" t="s">
        <v>10854</v>
      </c>
      <c r="F898" s="3" t="s">
        <v>10266</v>
      </c>
      <c r="G898" s="3" t="s">
        <v>10318</v>
      </c>
      <c r="H898" s="6" t="s">
        <v>10838</v>
      </c>
      <c r="O898" t="s">
        <v>10621</v>
      </c>
    </row>
    <row r="899" spans="1:15">
      <c r="A899">
        <v>898</v>
      </c>
      <c r="B899">
        <v>46</v>
      </c>
      <c r="C899" s="3" t="s">
        <v>14959</v>
      </c>
      <c r="D899" s="3" t="s">
        <v>14880</v>
      </c>
      <c r="E899" s="3" t="s">
        <v>10854</v>
      </c>
      <c r="F899" s="3" t="s">
        <v>10266</v>
      </c>
      <c r="G899" s="3" t="s">
        <v>10320</v>
      </c>
      <c r="H899" s="6" t="s">
        <v>10321</v>
      </c>
      <c r="O899" t="s">
        <v>10621</v>
      </c>
    </row>
    <row r="900" spans="1:15">
      <c r="A900">
        <v>899</v>
      </c>
      <c r="B900">
        <v>47</v>
      </c>
      <c r="C900" s="3" t="s">
        <v>14959</v>
      </c>
      <c r="D900" s="3" t="s">
        <v>14880</v>
      </c>
      <c r="E900" s="3" t="s">
        <v>10854</v>
      </c>
      <c r="F900" s="3" t="s">
        <v>10266</v>
      </c>
      <c r="G900" s="3" t="s">
        <v>10322</v>
      </c>
      <c r="H900" s="6" t="s">
        <v>10323</v>
      </c>
      <c r="O900" t="s">
        <v>10621</v>
      </c>
    </row>
    <row r="901" spans="1:15">
      <c r="A901">
        <v>900</v>
      </c>
      <c r="B901">
        <v>48</v>
      </c>
      <c r="C901" s="3" t="s">
        <v>14959</v>
      </c>
      <c r="D901" s="3" t="s">
        <v>14880</v>
      </c>
      <c r="E901" s="3" t="s">
        <v>10854</v>
      </c>
      <c r="F901" s="3" t="s">
        <v>10266</v>
      </c>
      <c r="G901" s="3" t="s">
        <v>10839</v>
      </c>
      <c r="H901" s="6" t="s">
        <v>10840</v>
      </c>
      <c r="O901" t="s">
        <v>10621</v>
      </c>
    </row>
    <row r="902" spans="1:15">
      <c r="A902">
        <v>901</v>
      </c>
      <c r="B902">
        <v>49</v>
      </c>
      <c r="C902" s="3" t="s">
        <v>14959</v>
      </c>
      <c r="D902" s="3" t="s">
        <v>14880</v>
      </c>
      <c r="E902" s="3" t="s">
        <v>10854</v>
      </c>
      <c r="F902" s="3" t="s">
        <v>10266</v>
      </c>
      <c r="G902" s="3" t="s">
        <v>10841</v>
      </c>
      <c r="H902" s="6" t="s">
        <v>10842</v>
      </c>
      <c r="O902" t="s">
        <v>10621</v>
      </c>
    </row>
    <row r="903" spans="1:15">
      <c r="A903">
        <v>902</v>
      </c>
      <c r="B903">
        <v>50</v>
      </c>
      <c r="C903" s="3" t="s">
        <v>14959</v>
      </c>
      <c r="D903" s="3" t="s">
        <v>14880</v>
      </c>
      <c r="E903" s="3" t="s">
        <v>10854</v>
      </c>
      <c r="F903" s="3" t="s">
        <v>10266</v>
      </c>
      <c r="G903" s="3" t="s">
        <v>10324</v>
      </c>
      <c r="H903" s="6" t="s">
        <v>10843</v>
      </c>
      <c r="K903" s="12" t="str">
        <f>HYPERLINK("#'KOODISTOT'!B"&amp;MATCH("ISO3166char2CountryType",KOODISTOT!B:B,0),"ISO3166char2CountryType")</f>
        <v>ISO3166char2CountryType</v>
      </c>
      <c r="L903" s="7" t="s">
        <v>9308</v>
      </c>
      <c r="O903" t="s">
        <v>10621</v>
      </c>
    </row>
    <row r="904" spans="1:15">
      <c r="A904">
        <v>903</v>
      </c>
      <c r="B904">
        <v>51</v>
      </c>
      <c r="C904" s="3" t="s">
        <v>14959</v>
      </c>
      <c r="D904" s="3" t="s">
        <v>14880</v>
      </c>
      <c r="E904" s="3" t="s">
        <v>10854</v>
      </c>
      <c r="F904" s="3" t="s">
        <v>10266</v>
      </c>
      <c r="G904" s="3" t="s">
        <v>10326</v>
      </c>
      <c r="H904" s="6" t="s">
        <v>10844</v>
      </c>
      <c r="O904" t="s">
        <v>10621</v>
      </c>
    </row>
    <row r="905" spans="1:15">
      <c r="A905">
        <v>904</v>
      </c>
      <c r="B905">
        <v>52</v>
      </c>
      <c r="C905" s="3" t="s">
        <v>14959</v>
      </c>
      <c r="D905" s="3" t="s">
        <v>14880</v>
      </c>
      <c r="E905" s="3" t="s">
        <v>10854</v>
      </c>
      <c r="F905" s="3" t="s">
        <v>10266</v>
      </c>
      <c r="G905" s="3" t="s">
        <v>10328</v>
      </c>
      <c r="H905" s="6" t="s">
        <v>10329</v>
      </c>
      <c r="O905" t="s">
        <v>10621</v>
      </c>
    </row>
    <row r="906" spans="1:15">
      <c r="A906">
        <v>905</v>
      </c>
      <c r="B906">
        <v>53</v>
      </c>
      <c r="C906" s="3" t="s">
        <v>14959</v>
      </c>
      <c r="D906" s="3" t="s">
        <v>14880</v>
      </c>
      <c r="E906" s="3" t="s">
        <v>10854</v>
      </c>
      <c r="F906" s="3" t="s">
        <v>10266</v>
      </c>
      <c r="G906" s="3" t="s">
        <v>10330</v>
      </c>
      <c r="H906" s="6" t="s">
        <v>10845</v>
      </c>
      <c r="O906" t="s">
        <v>10621</v>
      </c>
    </row>
    <row r="907" spans="1:15">
      <c r="A907">
        <v>906</v>
      </c>
      <c r="B907">
        <v>54</v>
      </c>
      <c r="C907" s="3" t="s">
        <v>14959</v>
      </c>
      <c r="D907" s="3" t="s">
        <v>14880</v>
      </c>
      <c r="E907" s="3" t="s">
        <v>10854</v>
      </c>
      <c r="F907" s="3" t="s">
        <v>10266</v>
      </c>
      <c r="G907" s="3" t="s">
        <v>10332</v>
      </c>
      <c r="H907" s="6" t="s">
        <v>10333</v>
      </c>
      <c r="O907" t="s">
        <v>10621</v>
      </c>
    </row>
    <row r="908" spans="1:15">
      <c r="A908">
        <v>907</v>
      </c>
      <c r="B908">
        <v>55</v>
      </c>
      <c r="C908" s="3" t="s">
        <v>14959</v>
      </c>
      <c r="D908" s="3" t="s">
        <v>14880</v>
      </c>
      <c r="E908" s="3" t="s">
        <v>10854</v>
      </c>
      <c r="F908" s="3" t="s">
        <v>10266</v>
      </c>
      <c r="G908" s="3" t="s">
        <v>10334</v>
      </c>
      <c r="H908" s="6" t="s">
        <v>10335</v>
      </c>
      <c r="O908" t="s">
        <v>10621</v>
      </c>
    </row>
    <row r="909" spans="1:15">
      <c r="A909">
        <v>908</v>
      </c>
      <c r="B909">
        <v>56</v>
      </c>
      <c r="C909" s="3" t="s">
        <v>14959</v>
      </c>
      <c r="D909" s="3" t="s">
        <v>14880</v>
      </c>
      <c r="E909" s="3" t="s">
        <v>10814</v>
      </c>
      <c r="F909" s="3" t="s">
        <v>10266</v>
      </c>
      <c r="G909" s="3" t="s">
        <v>10856</v>
      </c>
      <c r="H909" s="6" t="s">
        <v>10857</v>
      </c>
      <c r="O909" t="s">
        <v>10621</v>
      </c>
    </row>
    <row r="910" spans="1:15">
      <c r="A910">
        <v>909</v>
      </c>
      <c r="B910">
        <v>57</v>
      </c>
      <c r="C910" s="3" t="s">
        <v>14959</v>
      </c>
      <c r="D910" s="3" t="s">
        <v>14880</v>
      </c>
      <c r="E910" s="3" t="s">
        <v>10856</v>
      </c>
      <c r="F910" s="3" t="s">
        <v>10273</v>
      </c>
      <c r="G910" s="3" t="s">
        <v>8927</v>
      </c>
      <c r="H910" s="6" t="s">
        <v>10830</v>
      </c>
      <c r="O910" t="s">
        <v>10621</v>
      </c>
    </row>
    <row r="911" spans="1:15">
      <c r="A911">
        <v>910</v>
      </c>
      <c r="B911">
        <v>58</v>
      </c>
      <c r="C911" s="3" t="s">
        <v>14959</v>
      </c>
      <c r="D911" s="3" t="s">
        <v>14880</v>
      </c>
      <c r="E911" s="3" t="s">
        <v>10856</v>
      </c>
      <c r="F911" s="3" t="s">
        <v>10273</v>
      </c>
      <c r="G911" s="3" t="s">
        <v>10302</v>
      </c>
      <c r="H911" s="6" t="s">
        <v>10831</v>
      </c>
      <c r="K911" s="12" t="str">
        <f>HYPERLINK("#'KOODISTOT'!B"&amp;MATCH("ISO639char2LanguageType",KOODISTOT!B:B,0),"ISO639char2LanguageType")</f>
        <v>ISO639char2LanguageType</v>
      </c>
      <c r="L911" s="7" t="s">
        <v>8350</v>
      </c>
      <c r="O911" t="s">
        <v>10621</v>
      </c>
    </row>
    <row r="912" spans="1:15">
      <c r="A912">
        <v>911</v>
      </c>
      <c r="B912">
        <v>59</v>
      </c>
      <c r="C912" s="3" t="s">
        <v>14959</v>
      </c>
      <c r="D912" s="3" t="s">
        <v>14880</v>
      </c>
      <c r="E912" s="3" t="s">
        <v>10856</v>
      </c>
      <c r="F912" s="3" t="s">
        <v>10266</v>
      </c>
      <c r="G912" s="3" t="s">
        <v>10304</v>
      </c>
      <c r="H912" s="6" t="s">
        <v>10832</v>
      </c>
      <c r="O912" t="s">
        <v>10621</v>
      </c>
    </row>
    <row r="913" spans="1:15">
      <c r="A913">
        <v>912</v>
      </c>
      <c r="B913">
        <v>60</v>
      </c>
      <c r="C913" s="3" t="s">
        <v>14959</v>
      </c>
      <c r="D913" s="3" t="s">
        <v>14880</v>
      </c>
      <c r="E913" s="3" t="s">
        <v>10856</v>
      </c>
      <c r="F913" s="3" t="s">
        <v>10266</v>
      </c>
      <c r="G913" s="3" t="s">
        <v>10306</v>
      </c>
      <c r="H913" s="6" t="s">
        <v>10833</v>
      </c>
      <c r="O913" t="s">
        <v>10621</v>
      </c>
    </row>
    <row r="914" spans="1:15">
      <c r="A914">
        <v>913</v>
      </c>
      <c r="B914">
        <v>61</v>
      </c>
      <c r="C914" s="3" t="s">
        <v>14959</v>
      </c>
      <c r="D914" s="3" t="s">
        <v>14880</v>
      </c>
      <c r="E914" s="3" t="s">
        <v>10856</v>
      </c>
      <c r="F914" s="3" t="s">
        <v>10266</v>
      </c>
      <c r="G914" s="3" t="s">
        <v>10308</v>
      </c>
      <c r="H914" s="6" t="s">
        <v>10834</v>
      </c>
      <c r="O914" t="s">
        <v>10621</v>
      </c>
    </row>
    <row r="915" spans="1:15">
      <c r="A915">
        <v>914</v>
      </c>
      <c r="B915">
        <v>62</v>
      </c>
      <c r="C915" s="3" t="s">
        <v>14959</v>
      </c>
      <c r="D915" s="3" t="s">
        <v>14880</v>
      </c>
      <c r="E915" s="3" t="s">
        <v>10856</v>
      </c>
      <c r="F915" s="3" t="s">
        <v>10266</v>
      </c>
      <c r="G915" s="3" t="s">
        <v>10310</v>
      </c>
      <c r="H915" s="6" t="s">
        <v>10835</v>
      </c>
      <c r="O915" t="s">
        <v>10621</v>
      </c>
    </row>
    <row r="916" spans="1:15">
      <c r="A916">
        <v>915</v>
      </c>
      <c r="B916">
        <v>63</v>
      </c>
      <c r="C916" s="3" t="s">
        <v>14959</v>
      </c>
      <c r="D916" s="3" t="s">
        <v>14880</v>
      </c>
      <c r="E916" s="3" t="s">
        <v>10856</v>
      </c>
      <c r="F916" s="3" t="s">
        <v>10266</v>
      </c>
      <c r="G916" s="3" t="s">
        <v>10312</v>
      </c>
      <c r="H916" s="6" t="s">
        <v>10836</v>
      </c>
      <c r="O916" t="s">
        <v>10621</v>
      </c>
    </row>
    <row r="917" spans="1:15">
      <c r="A917">
        <v>916</v>
      </c>
      <c r="B917">
        <v>64</v>
      </c>
      <c r="C917" s="3" t="s">
        <v>14959</v>
      </c>
      <c r="D917" s="3" t="s">
        <v>14880</v>
      </c>
      <c r="E917" s="3" t="s">
        <v>10856</v>
      </c>
      <c r="F917" s="3" t="s">
        <v>10266</v>
      </c>
      <c r="G917" s="3" t="s">
        <v>10314</v>
      </c>
      <c r="H917" s="6" t="s">
        <v>10837</v>
      </c>
      <c r="O917" t="s">
        <v>10621</v>
      </c>
    </row>
    <row r="918" spans="1:15">
      <c r="A918">
        <v>917</v>
      </c>
      <c r="B918">
        <v>65</v>
      </c>
      <c r="C918" s="3" t="s">
        <v>14959</v>
      </c>
      <c r="D918" s="3" t="s">
        <v>14880</v>
      </c>
      <c r="E918" s="3" t="s">
        <v>10856</v>
      </c>
      <c r="F918" s="3" t="s">
        <v>10266</v>
      </c>
      <c r="G918" s="3" t="s">
        <v>10316</v>
      </c>
      <c r="H918" s="6" t="s">
        <v>10317</v>
      </c>
      <c r="O918" t="s">
        <v>10621</v>
      </c>
    </row>
    <row r="919" spans="1:15">
      <c r="A919">
        <v>918</v>
      </c>
      <c r="B919">
        <v>66</v>
      </c>
      <c r="C919" s="3" t="s">
        <v>14959</v>
      </c>
      <c r="D919" s="3" t="s">
        <v>14880</v>
      </c>
      <c r="E919" s="3" t="s">
        <v>10856</v>
      </c>
      <c r="F919" s="3" t="s">
        <v>10266</v>
      </c>
      <c r="G919" s="3" t="s">
        <v>10318</v>
      </c>
      <c r="H919" s="6" t="s">
        <v>10838</v>
      </c>
      <c r="O919" t="s">
        <v>10621</v>
      </c>
    </row>
    <row r="920" spans="1:15">
      <c r="A920">
        <v>919</v>
      </c>
      <c r="B920">
        <v>67</v>
      </c>
      <c r="C920" s="3" t="s">
        <v>14959</v>
      </c>
      <c r="D920" s="3" t="s">
        <v>14880</v>
      </c>
      <c r="E920" s="3" t="s">
        <v>10856</v>
      </c>
      <c r="F920" s="3" t="s">
        <v>10266</v>
      </c>
      <c r="G920" s="3" t="s">
        <v>10320</v>
      </c>
      <c r="H920" s="6" t="s">
        <v>10321</v>
      </c>
      <c r="O920" t="s">
        <v>10621</v>
      </c>
    </row>
    <row r="921" spans="1:15">
      <c r="A921">
        <v>920</v>
      </c>
      <c r="B921">
        <v>68</v>
      </c>
      <c r="C921" s="3" t="s">
        <v>14959</v>
      </c>
      <c r="D921" s="3" t="s">
        <v>14880</v>
      </c>
      <c r="E921" s="3" t="s">
        <v>10856</v>
      </c>
      <c r="F921" s="3" t="s">
        <v>10266</v>
      </c>
      <c r="G921" s="3" t="s">
        <v>10322</v>
      </c>
      <c r="H921" s="6" t="s">
        <v>10323</v>
      </c>
      <c r="O921" t="s">
        <v>10621</v>
      </c>
    </row>
    <row r="922" spans="1:15">
      <c r="A922">
        <v>921</v>
      </c>
      <c r="B922">
        <v>69</v>
      </c>
      <c r="C922" s="3" t="s">
        <v>14959</v>
      </c>
      <c r="D922" s="3" t="s">
        <v>14880</v>
      </c>
      <c r="E922" s="3" t="s">
        <v>10856</v>
      </c>
      <c r="F922" s="3" t="s">
        <v>10266</v>
      </c>
      <c r="G922" s="3" t="s">
        <v>10839</v>
      </c>
      <c r="H922" s="6" t="s">
        <v>10840</v>
      </c>
      <c r="O922" t="s">
        <v>10621</v>
      </c>
    </row>
    <row r="923" spans="1:15">
      <c r="A923">
        <v>922</v>
      </c>
      <c r="B923">
        <v>70</v>
      </c>
      <c r="C923" s="3" t="s">
        <v>14959</v>
      </c>
      <c r="D923" s="3" t="s">
        <v>14880</v>
      </c>
      <c r="E923" s="3" t="s">
        <v>10856</v>
      </c>
      <c r="F923" s="3" t="s">
        <v>10266</v>
      </c>
      <c r="G923" s="3" t="s">
        <v>10841</v>
      </c>
      <c r="H923" s="6" t="s">
        <v>10842</v>
      </c>
      <c r="O923" t="s">
        <v>10621</v>
      </c>
    </row>
    <row r="924" spans="1:15">
      <c r="A924">
        <v>923</v>
      </c>
      <c r="B924">
        <v>71</v>
      </c>
      <c r="C924" s="3" t="s">
        <v>14959</v>
      </c>
      <c r="D924" s="3" t="s">
        <v>14880</v>
      </c>
      <c r="E924" s="3" t="s">
        <v>10856</v>
      </c>
      <c r="F924" s="3" t="s">
        <v>10266</v>
      </c>
      <c r="G924" s="3" t="s">
        <v>10324</v>
      </c>
      <c r="H924" s="6" t="s">
        <v>10843</v>
      </c>
      <c r="K924" s="12" t="str">
        <f>HYPERLINK("#'KOODISTOT'!B"&amp;MATCH("ISO3166char2CountryType",KOODISTOT!B:B,0),"ISO3166char2CountryType")</f>
        <v>ISO3166char2CountryType</v>
      </c>
      <c r="L924" s="7" t="s">
        <v>9308</v>
      </c>
      <c r="O924" t="s">
        <v>10621</v>
      </c>
    </row>
    <row r="925" spans="1:15">
      <c r="A925">
        <v>924</v>
      </c>
      <c r="B925">
        <v>72</v>
      </c>
      <c r="C925" s="3" t="s">
        <v>14959</v>
      </c>
      <c r="D925" s="3" t="s">
        <v>14880</v>
      </c>
      <c r="E925" s="3" t="s">
        <v>10856</v>
      </c>
      <c r="F925" s="3" t="s">
        <v>10266</v>
      </c>
      <c r="G925" s="3" t="s">
        <v>10326</v>
      </c>
      <c r="H925" s="6" t="s">
        <v>10844</v>
      </c>
      <c r="O925" t="s">
        <v>10621</v>
      </c>
    </row>
    <row r="926" spans="1:15">
      <c r="A926">
        <v>925</v>
      </c>
      <c r="B926">
        <v>73</v>
      </c>
      <c r="C926" s="3" t="s">
        <v>14959</v>
      </c>
      <c r="D926" s="3" t="s">
        <v>14880</v>
      </c>
      <c r="E926" s="3" t="s">
        <v>10856</v>
      </c>
      <c r="F926" s="3" t="s">
        <v>10266</v>
      </c>
      <c r="G926" s="3" t="s">
        <v>10328</v>
      </c>
      <c r="H926" s="6" t="s">
        <v>10329</v>
      </c>
      <c r="O926" t="s">
        <v>10621</v>
      </c>
    </row>
    <row r="927" spans="1:15">
      <c r="A927">
        <v>926</v>
      </c>
      <c r="B927">
        <v>74</v>
      </c>
      <c r="C927" s="3" t="s">
        <v>14959</v>
      </c>
      <c r="D927" s="3" t="s">
        <v>14880</v>
      </c>
      <c r="E927" s="3" t="s">
        <v>10856</v>
      </c>
      <c r="F927" s="3" t="s">
        <v>10266</v>
      </c>
      <c r="G927" s="3" t="s">
        <v>10330</v>
      </c>
      <c r="H927" s="6" t="s">
        <v>10845</v>
      </c>
      <c r="O927" t="s">
        <v>10621</v>
      </c>
    </row>
    <row r="928" spans="1:15">
      <c r="A928">
        <v>927</v>
      </c>
      <c r="B928">
        <v>75</v>
      </c>
      <c r="C928" s="3" t="s">
        <v>14959</v>
      </c>
      <c r="D928" s="3" t="s">
        <v>14880</v>
      </c>
      <c r="E928" s="3" t="s">
        <v>10856</v>
      </c>
      <c r="F928" s="3" t="s">
        <v>10266</v>
      </c>
      <c r="G928" s="3" t="s">
        <v>10332</v>
      </c>
      <c r="H928" s="6" t="s">
        <v>10333</v>
      </c>
      <c r="O928" t="s">
        <v>10621</v>
      </c>
    </row>
    <row r="929" spans="1:15">
      <c r="A929">
        <v>928</v>
      </c>
      <c r="B929">
        <v>76</v>
      </c>
      <c r="C929" s="3" t="s">
        <v>14959</v>
      </c>
      <c r="D929" s="3" t="s">
        <v>14880</v>
      </c>
      <c r="E929" s="3" t="s">
        <v>10856</v>
      </c>
      <c r="F929" s="3" t="s">
        <v>10266</v>
      </c>
      <c r="G929" s="3" t="s">
        <v>10334</v>
      </c>
      <c r="H929" s="6" t="s">
        <v>10335</v>
      </c>
      <c r="O929" t="s">
        <v>10621</v>
      </c>
    </row>
    <row r="930" spans="1:15">
      <c r="A930">
        <v>929</v>
      </c>
      <c r="B930">
        <v>77</v>
      </c>
      <c r="C930" s="3" t="s">
        <v>14959</v>
      </c>
      <c r="D930" s="3" t="s">
        <v>14880</v>
      </c>
      <c r="E930" s="3" t="s">
        <v>10814</v>
      </c>
      <c r="F930" s="3" t="s">
        <v>10266</v>
      </c>
      <c r="G930" s="3" t="s">
        <v>10858</v>
      </c>
      <c r="H930" s="6" t="s">
        <v>10859</v>
      </c>
      <c r="O930" t="s">
        <v>10621</v>
      </c>
    </row>
    <row r="931" spans="1:15">
      <c r="A931">
        <v>930</v>
      </c>
      <c r="B931">
        <v>78</v>
      </c>
      <c r="C931" s="3" t="s">
        <v>14959</v>
      </c>
      <c r="D931" s="3" t="s">
        <v>14880</v>
      </c>
      <c r="E931" s="3" t="s">
        <v>10814</v>
      </c>
      <c r="F931" s="3" t="s">
        <v>10266</v>
      </c>
      <c r="G931" s="3" t="s">
        <v>10860</v>
      </c>
      <c r="H931" s="6" t="s">
        <v>10861</v>
      </c>
      <c r="O931" t="s">
        <v>10621</v>
      </c>
    </row>
    <row r="932" spans="1:15">
      <c r="A932">
        <v>931</v>
      </c>
      <c r="B932">
        <v>79</v>
      </c>
      <c r="C932" s="3" t="s">
        <v>14959</v>
      </c>
      <c r="D932" s="3" t="s">
        <v>14880</v>
      </c>
      <c r="E932" s="3" t="s">
        <v>10814</v>
      </c>
      <c r="F932" s="3" t="s">
        <v>10266</v>
      </c>
      <c r="G932" s="3" t="s">
        <v>10862</v>
      </c>
      <c r="H932" s="6" t="s">
        <v>10863</v>
      </c>
      <c r="O932" t="s">
        <v>10621</v>
      </c>
    </row>
    <row r="933" spans="1:15">
      <c r="A933">
        <v>932</v>
      </c>
      <c r="B933">
        <v>80</v>
      </c>
      <c r="C933" s="3" t="s">
        <v>14959</v>
      </c>
      <c r="D933" s="3" t="s">
        <v>14880</v>
      </c>
      <c r="E933" s="3" t="s">
        <v>10814</v>
      </c>
      <c r="F933" s="3" t="s">
        <v>10266</v>
      </c>
      <c r="G933" s="3" t="s">
        <v>10864</v>
      </c>
      <c r="H933" s="6" t="s">
        <v>10865</v>
      </c>
      <c r="O933" t="s">
        <v>10621</v>
      </c>
    </row>
    <row r="934" spans="1:15">
      <c r="A934">
        <v>933</v>
      </c>
      <c r="B934">
        <v>81</v>
      </c>
      <c r="C934" s="3" t="s">
        <v>14959</v>
      </c>
      <c r="D934" s="3" t="s">
        <v>14880</v>
      </c>
      <c r="E934" s="3" t="s">
        <v>10864</v>
      </c>
      <c r="F934" s="3" t="s">
        <v>10266</v>
      </c>
      <c r="G934" s="3" t="s">
        <v>10866</v>
      </c>
      <c r="H934" s="6" t="s">
        <v>10867</v>
      </c>
      <c r="K934" s="12" t="str">
        <f>HYPERLINK("#'KOODISTOT'!B"&amp;MATCH(CONCATENATE(G934,"Type"),KOODISTOT!B:B,0),CONCATENATE(G934,"Type"))</f>
        <v>PurchaseModeType</v>
      </c>
      <c r="L934" s="7">
        <v>1</v>
      </c>
      <c r="O934" t="s">
        <v>10621</v>
      </c>
    </row>
    <row r="935" spans="1:15" ht="28.8">
      <c r="A935">
        <v>934</v>
      </c>
      <c r="B935">
        <v>82</v>
      </c>
      <c r="C935" s="3" t="s">
        <v>14959</v>
      </c>
      <c r="D935" s="3" t="s">
        <v>14880</v>
      </c>
      <c r="E935" s="3" t="s">
        <v>10864</v>
      </c>
      <c r="F935" s="3" t="s">
        <v>10266</v>
      </c>
      <c r="G935" s="3" t="s">
        <v>10868</v>
      </c>
      <c r="H935" s="6" t="s">
        <v>10869</v>
      </c>
      <c r="K935" s="12" t="str">
        <f>HYPERLINK("#'KOODISTOT'!B"&amp;MATCH("YesNoType",KOODISTOT!B:B,0),CONCATENATE(G935,"Type"))</f>
        <v>IncludePaymentPlanType</v>
      </c>
      <c r="L935" s="7">
        <v>0</v>
      </c>
      <c r="O935" t="s">
        <v>10621</v>
      </c>
    </row>
    <row r="936" spans="1:15">
      <c r="A936">
        <v>935</v>
      </c>
      <c r="B936">
        <v>83</v>
      </c>
      <c r="C936" s="3" t="s">
        <v>14959</v>
      </c>
      <c r="D936" s="3" t="s">
        <v>14880</v>
      </c>
      <c r="E936" s="3" t="s">
        <v>10864</v>
      </c>
      <c r="F936" s="3" t="s">
        <v>10266</v>
      </c>
      <c r="G936" s="3" t="s">
        <v>10870</v>
      </c>
      <c r="H936" s="6" t="s">
        <v>10871</v>
      </c>
      <c r="K936" s="12" t="str">
        <f>HYPERLINK("#'YHDISTEKOODISTOT'!B"&amp;MATCH("YesNoNotKnownType",YHDISTEKOODISTOT!B:B,0),CONCATENATE(G936,"Type"))</f>
        <v>IncludeForestFundPaymentType</v>
      </c>
      <c r="L936" s="7">
        <v>2</v>
      </c>
      <c r="M936" s="14" t="s">
        <v>10269</v>
      </c>
      <c r="O936" t="s">
        <v>10621</v>
      </c>
    </row>
    <row r="937" spans="1:15">
      <c r="A937">
        <v>936</v>
      </c>
      <c r="B937">
        <v>84</v>
      </c>
      <c r="C937" s="3" t="s">
        <v>14959</v>
      </c>
      <c r="D937" s="3" t="s">
        <v>14880</v>
      </c>
      <c r="E937" s="3" t="s">
        <v>10864</v>
      </c>
      <c r="F937" s="3" t="s">
        <v>10266</v>
      </c>
      <c r="G937" s="3" t="s">
        <v>10872</v>
      </c>
      <c r="H937" s="6" t="s">
        <v>10873</v>
      </c>
      <c r="O937" t="s">
        <v>10621</v>
      </c>
    </row>
    <row r="938" spans="1:15">
      <c r="A938">
        <v>937</v>
      </c>
      <c r="B938">
        <v>85</v>
      </c>
      <c r="C938" s="3" t="s">
        <v>14959</v>
      </c>
      <c r="D938" s="3" t="s">
        <v>14880</v>
      </c>
      <c r="E938" s="3" t="s">
        <v>10872</v>
      </c>
      <c r="F938" s="3" t="s">
        <v>10266</v>
      </c>
      <c r="G938" s="3" t="s">
        <v>10874</v>
      </c>
      <c r="H938" s="6" t="s">
        <v>10875</v>
      </c>
      <c r="K938" s="12" t="str">
        <f>HYPERLINK("#'KOODISTOT'!B"&amp;MATCH(CONCATENATE(G938,"Type"),KOODISTOT!B:B,0),CONCATENATE(G938,"Type"))</f>
        <v>UsedPricingMethodType</v>
      </c>
      <c r="L938" s="7">
        <v>2</v>
      </c>
      <c r="O938" t="s">
        <v>10621</v>
      </c>
    </row>
    <row r="939" spans="1:15">
      <c r="A939">
        <v>938</v>
      </c>
      <c r="B939">
        <v>86</v>
      </c>
      <c r="C939" s="3" t="s">
        <v>14959</v>
      </c>
      <c r="D939" s="3" t="s">
        <v>14880</v>
      </c>
      <c r="E939" s="3" t="s">
        <v>10814</v>
      </c>
      <c r="F939" s="3" t="s">
        <v>10266</v>
      </c>
      <c r="G939" s="3" t="s">
        <v>10876</v>
      </c>
      <c r="H939" s="6" t="s">
        <v>10877</v>
      </c>
      <c r="O939" t="s">
        <v>10621</v>
      </c>
    </row>
    <row r="940" spans="1:15">
      <c r="A940">
        <v>939</v>
      </c>
      <c r="B940">
        <v>87</v>
      </c>
      <c r="C940" s="3" t="s">
        <v>14959</v>
      </c>
      <c r="D940" s="3" t="s">
        <v>14880</v>
      </c>
      <c r="E940" s="3" t="s">
        <v>10876</v>
      </c>
      <c r="F940" s="3" t="s">
        <v>10266</v>
      </c>
      <c r="G940" s="3" t="s">
        <v>10878</v>
      </c>
      <c r="H940" s="6" t="s">
        <v>10879</v>
      </c>
      <c r="K940" s="12" t="e">
        <f>HYPERLINK("#'KOODISTOT'!B"&amp;MATCH(CONCATENATE(G940,"Type"),KOODISTOT!B:B,0),CONCATENATE(G940,"Type"))</f>
        <v>#N/A</v>
      </c>
      <c r="L940" s="7">
        <v>3</v>
      </c>
      <c r="O940" t="s">
        <v>10621</v>
      </c>
    </row>
    <row r="941" spans="1:15" ht="28.8">
      <c r="A941">
        <v>940</v>
      </c>
      <c r="B941">
        <v>88</v>
      </c>
      <c r="C941" s="3" t="s">
        <v>14959</v>
      </c>
      <c r="D941" s="3" t="s">
        <v>14880</v>
      </c>
      <c r="E941" s="3" t="s">
        <v>10876</v>
      </c>
      <c r="F941" s="3" t="s">
        <v>10266</v>
      </c>
      <c r="G941" s="3" t="s">
        <v>10868</v>
      </c>
      <c r="H941" s="6" t="s">
        <v>10869</v>
      </c>
      <c r="K941" s="12" t="str">
        <f>HYPERLINK("#'KOODISTOT'!B"&amp;MATCH("YesNoType",KOODISTOT!B:B,0),CONCATENATE(G941,"Type"))</f>
        <v>IncludePaymentPlanType</v>
      </c>
      <c r="L941" s="7">
        <v>0</v>
      </c>
      <c r="O941" t="s">
        <v>10621</v>
      </c>
    </row>
    <row r="942" spans="1:15">
      <c r="A942">
        <v>941</v>
      </c>
      <c r="B942">
        <v>89</v>
      </c>
      <c r="C942" s="3" t="s">
        <v>14959</v>
      </c>
      <c r="D942" s="3" t="s">
        <v>14880</v>
      </c>
      <c r="E942" s="3" t="s">
        <v>10876</v>
      </c>
      <c r="F942" s="3" t="s">
        <v>10266</v>
      </c>
      <c r="G942" s="3" t="s">
        <v>7132</v>
      </c>
      <c r="H942" s="6" t="s">
        <v>10880</v>
      </c>
      <c r="K942" s="12" t="str">
        <f>HYPERLINK("#'KOODISTOT'!B"&amp;MATCH(CONCATENATE(G942,"Type"),KOODISTOT!B:B,0),CONCATENATE(G942,"Type"))</f>
        <v>UsedPricingMethodTypeType</v>
      </c>
      <c r="L942" s="7">
        <v>1</v>
      </c>
      <c r="O942" t="s">
        <v>10621</v>
      </c>
    </row>
    <row r="943" spans="1:15">
      <c r="A943">
        <v>942</v>
      </c>
      <c r="B943">
        <v>90</v>
      </c>
      <c r="C943" s="3" t="s">
        <v>14959</v>
      </c>
      <c r="D943" s="3" t="s">
        <v>14880</v>
      </c>
      <c r="E943" s="3" t="s">
        <v>10814</v>
      </c>
      <c r="F943" s="3" t="s">
        <v>10266</v>
      </c>
      <c r="G943" s="3" t="s">
        <v>10881</v>
      </c>
      <c r="H943" s="6" t="s">
        <v>10882</v>
      </c>
      <c r="O943" t="s">
        <v>10621</v>
      </c>
    </row>
    <row r="944" spans="1:15">
      <c r="A944">
        <v>943</v>
      </c>
      <c r="B944">
        <v>91</v>
      </c>
      <c r="C944" s="3" t="s">
        <v>14959</v>
      </c>
      <c r="D944" s="3" t="s">
        <v>14880</v>
      </c>
      <c r="E944" s="3" t="s">
        <v>10881</v>
      </c>
      <c r="F944" s="3" t="s">
        <v>10266</v>
      </c>
      <c r="G944" s="3" t="s">
        <v>10883</v>
      </c>
      <c r="H944" s="6" t="s">
        <v>10884</v>
      </c>
      <c r="O944" t="s">
        <v>10621</v>
      </c>
    </row>
    <row r="945" spans="1:15">
      <c r="A945">
        <v>944</v>
      </c>
      <c r="B945">
        <v>92</v>
      </c>
      <c r="C945" s="3" t="s">
        <v>14959</v>
      </c>
      <c r="D945" s="3" t="s">
        <v>14880</v>
      </c>
      <c r="E945" s="3" t="s">
        <v>10883</v>
      </c>
      <c r="F945" s="3" t="s">
        <v>10273</v>
      </c>
      <c r="G945" s="3" t="s">
        <v>8927</v>
      </c>
      <c r="H945" s="6" t="s">
        <v>10884</v>
      </c>
      <c r="O945" t="s">
        <v>10621</v>
      </c>
    </row>
    <row r="946" spans="1:15">
      <c r="A946">
        <v>945</v>
      </c>
      <c r="B946">
        <v>93</v>
      </c>
      <c r="C946" s="3" t="s">
        <v>14959</v>
      </c>
      <c r="D946" s="3" t="s">
        <v>14880</v>
      </c>
      <c r="E946" s="3" t="s">
        <v>10885</v>
      </c>
      <c r="F946" s="3" t="s">
        <v>10273</v>
      </c>
      <c r="G946" s="3" t="s">
        <v>10886</v>
      </c>
      <c r="H946" s="6" t="s">
        <v>10887</v>
      </c>
      <c r="O946" t="s">
        <v>10621</v>
      </c>
    </row>
    <row r="947" spans="1:15">
      <c r="A947">
        <v>946</v>
      </c>
      <c r="B947">
        <v>94</v>
      </c>
      <c r="C947" s="3" t="s">
        <v>14959</v>
      </c>
      <c r="D947" s="3" t="s">
        <v>14880</v>
      </c>
      <c r="E947" s="3" t="s">
        <v>10885</v>
      </c>
      <c r="F947" s="3" t="s">
        <v>10273</v>
      </c>
      <c r="G947" s="3" t="s">
        <v>8927</v>
      </c>
      <c r="H947" s="6" t="s">
        <v>10888</v>
      </c>
      <c r="O947" t="s">
        <v>10621</v>
      </c>
    </row>
    <row r="948" spans="1:15">
      <c r="A948">
        <v>947</v>
      </c>
      <c r="B948">
        <v>95</v>
      </c>
      <c r="C948" s="3" t="s">
        <v>14959</v>
      </c>
      <c r="D948" s="3" t="s">
        <v>14880</v>
      </c>
      <c r="E948" s="3" t="s">
        <v>10885</v>
      </c>
      <c r="F948" s="3" t="s">
        <v>10266</v>
      </c>
      <c r="G948" s="3" t="s">
        <v>10816</v>
      </c>
      <c r="H948" s="6" t="s">
        <v>10817</v>
      </c>
      <c r="O948" t="s">
        <v>10621</v>
      </c>
    </row>
    <row r="949" spans="1:15">
      <c r="A949">
        <v>948</v>
      </c>
      <c r="B949">
        <v>96</v>
      </c>
      <c r="C949" s="3" t="s">
        <v>14959</v>
      </c>
      <c r="D949" s="3" t="s">
        <v>14880</v>
      </c>
      <c r="E949" s="3" t="s">
        <v>10885</v>
      </c>
      <c r="F949" s="3" t="s">
        <v>10266</v>
      </c>
      <c r="G949" s="3" t="s">
        <v>10889</v>
      </c>
      <c r="H949" s="6" t="s">
        <v>10890</v>
      </c>
      <c r="O949" t="s">
        <v>10621</v>
      </c>
    </row>
    <row r="950" spans="1:15">
      <c r="A950">
        <v>949</v>
      </c>
      <c r="B950">
        <v>97</v>
      </c>
      <c r="C950" s="3" t="s">
        <v>14959</v>
      </c>
      <c r="D950" s="3" t="s">
        <v>14880</v>
      </c>
      <c r="E950" s="3" t="s">
        <v>10885</v>
      </c>
      <c r="F950" s="3" t="s">
        <v>10266</v>
      </c>
      <c r="G950" s="3" t="s">
        <v>10891</v>
      </c>
      <c r="H950" s="6" t="s">
        <v>10892</v>
      </c>
      <c r="K950" s="12" t="str">
        <f>HYPERLINK("#'KOODISTOT'!B"&amp;MATCH("YesNoType",KOODISTOT!B:B,0),CONCATENATE(G950,"Type"))</f>
        <v>IncludeInOfferType</v>
      </c>
      <c r="L950" s="7">
        <v>1</v>
      </c>
      <c r="O950" t="s">
        <v>10621</v>
      </c>
    </row>
    <row r="951" spans="1:15">
      <c r="A951">
        <v>950</v>
      </c>
      <c r="B951">
        <v>98</v>
      </c>
      <c r="C951" s="3" t="s">
        <v>14959</v>
      </c>
      <c r="D951" s="3" t="s">
        <v>14880</v>
      </c>
      <c r="E951" s="3" t="s">
        <v>10885</v>
      </c>
      <c r="F951" s="3" t="s">
        <v>10266</v>
      </c>
      <c r="G951" s="3" t="s">
        <v>10893</v>
      </c>
      <c r="H951" s="6" t="s">
        <v>10894</v>
      </c>
      <c r="O951" t="s">
        <v>10621</v>
      </c>
    </row>
    <row r="952" spans="1:15">
      <c r="A952">
        <v>951</v>
      </c>
      <c r="B952">
        <v>99</v>
      </c>
      <c r="C952" s="3" t="s">
        <v>14959</v>
      </c>
      <c r="D952" s="3" t="s">
        <v>14880</v>
      </c>
      <c r="E952" s="3" t="s">
        <v>10893</v>
      </c>
      <c r="F952" s="3" t="s">
        <v>10273</v>
      </c>
      <c r="G952" s="3" t="s">
        <v>8927</v>
      </c>
      <c r="H952" s="6" t="s">
        <v>10830</v>
      </c>
      <c r="O952" t="s">
        <v>10621</v>
      </c>
    </row>
    <row r="953" spans="1:15">
      <c r="A953">
        <v>952</v>
      </c>
      <c r="B953">
        <v>100</v>
      </c>
      <c r="C953" s="3" t="s">
        <v>14959</v>
      </c>
      <c r="D953" s="3" t="s">
        <v>14880</v>
      </c>
      <c r="E953" s="3" t="s">
        <v>10893</v>
      </c>
      <c r="F953" s="3" t="s">
        <v>10273</v>
      </c>
      <c r="G953" s="3" t="s">
        <v>10302</v>
      </c>
      <c r="H953" s="6" t="s">
        <v>10831</v>
      </c>
      <c r="K953" s="12" t="str">
        <f>HYPERLINK("#'KOODISTOT'!B"&amp;MATCH("ISO639char2LanguageType",KOODISTOT!B:B,0),"ISO639char2LanguageType")</f>
        <v>ISO639char2LanguageType</v>
      </c>
      <c r="L953" s="7" t="s">
        <v>8350</v>
      </c>
      <c r="O953" t="s">
        <v>10621</v>
      </c>
    </row>
    <row r="954" spans="1:15">
      <c r="A954">
        <v>953</v>
      </c>
      <c r="B954">
        <v>101</v>
      </c>
      <c r="C954" s="3" t="s">
        <v>14959</v>
      </c>
      <c r="D954" s="3" t="s">
        <v>14880</v>
      </c>
      <c r="E954" s="3" t="s">
        <v>10893</v>
      </c>
      <c r="F954" s="3" t="s">
        <v>10266</v>
      </c>
      <c r="G954" s="3" t="s">
        <v>10304</v>
      </c>
      <c r="H954" s="6" t="s">
        <v>10832</v>
      </c>
      <c r="O954" t="s">
        <v>10621</v>
      </c>
    </row>
    <row r="955" spans="1:15">
      <c r="A955">
        <v>954</v>
      </c>
      <c r="B955">
        <v>102</v>
      </c>
      <c r="C955" s="3" t="s">
        <v>14959</v>
      </c>
      <c r="D955" s="3" t="s">
        <v>14880</v>
      </c>
      <c r="E955" s="3" t="s">
        <v>10893</v>
      </c>
      <c r="F955" s="3" t="s">
        <v>10266</v>
      </c>
      <c r="G955" s="3" t="s">
        <v>10306</v>
      </c>
      <c r="H955" s="6" t="s">
        <v>10833</v>
      </c>
      <c r="O955" t="s">
        <v>10621</v>
      </c>
    </row>
    <row r="956" spans="1:15">
      <c r="A956">
        <v>955</v>
      </c>
      <c r="B956">
        <v>103</v>
      </c>
      <c r="C956" s="3" t="s">
        <v>14959</v>
      </c>
      <c r="D956" s="3" t="s">
        <v>14880</v>
      </c>
      <c r="E956" s="3" t="s">
        <v>10893</v>
      </c>
      <c r="F956" s="3" t="s">
        <v>10266</v>
      </c>
      <c r="G956" s="3" t="s">
        <v>10308</v>
      </c>
      <c r="H956" s="6" t="s">
        <v>10834</v>
      </c>
      <c r="O956" t="s">
        <v>10621</v>
      </c>
    </row>
    <row r="957" spans="1:15">
      <c r="A957">
        <v>956</v>
      </c>
      <c r="B957">
        <v>104</v>
      </c>
      <c r="C957" s="3" t="s">
        <v>14959</v>
      </c>
      <c r="D957" s="3" t="s">
        <v>14880</v>
      </c>
      <c r="E957" s="3" t="s">
        <v>10893</v>
      </c>
      <c r="F957" s="3" t="s">
        <v>10266</v>
      </c>
      <c r="G957" s="3" t="s">
        <v>10310</v>
      </c>
      <c r="H957" s="6" t="s">
        <v>10835</v>
      </c>
      <c r="O957" t="s">
        <v>10621</v>
      </c>
    </row>
    <row r="958" spans="1:15">
      <c r="A958">
        <v>957</v>
      </c>
      <c r="B958">
        <v>105</v>
      </c>
      <c r="C958" s="3" t="s">
        <v>14959</v>
      </c>
      <c r="D958" s="3" t="s">
        <v>14880</v>
      </c>
      <c r="E958" s="3" t="s">
        <v>10893</v>
      </c>
      <c r="F958" s="3" t="s">
        <v>10266</v>
      </c>
      <c r="G958" s="3" t="s">
        <v>10312</v>
      </c>
      <c r="H958" s="6" t="s">
        <v>10836</v>
      </c>
      <c r="O958" t="s">
        <v>10621</v>
      </c>
    </row>
    <row r="959" spans="1:15">
      <c r="A959">
        <v>958</v>
      </c>
      <c r="B959">
        <v>106</v>
      </c>
      <c r="C959" s="3" t="s">
        <v>14959</v>
      </c>
      <c r="D959" s="3" t="s">
        <v>14880</v>
      </c>
      <c r="E959" s="3" t="s">
        <v>10893</v>
      </c>
      <c r="F959" s="3" t="s">
        <v>10266</v>
      </c>
      <c r="G959" s="3" t="s">
        <v>10314</v>
      </c>
      <c r="H959" s="6" t="s">
        <v>10837</v>
      </c>
      <c r="O959" t="s">
        <v>10621</v>
      </c>
    </row>
    <row r="960" spans="1:15">
      <c r="A960">
        <v>959</v>
      </c>
      <c r="B960">
        <v>107</v>
      </c>
      <c r="C960" s="3" t="s">
        <v>14959</v>
      </c>
      <c r="D960" s="3" t="s">
        <v>14880</v>
      </c>
      <c r="E960" s="3" t="s">
        <v>10893</v>
      </c>
      <c r="F960" s="3" t="s">
        <v>10266</v>
      </c>
      <c r="G960" s="3" t="s">
        <v>10316</v>
      </c>
      <c r="H960" s="6" t="s">
        <v>10317</v>
      </c>
      <c r="O960" t="s">
        <v>10621</v>
      </c>
    </row>
    <row r="961" spans="1:15">
      <c r="A961">
        <v>960</v>
      </c>
      <c r="B961">
        <v>108</v>
      </c>
      <c r="C961" s="3" t="s">
        <v>14959</v>
      </c>
      <c r="D961" s="3" t="s">
        <v>14880</v>
      </c>
      <c r="E961" s="3" t="s">
        <v>10893</v>
      </c>
      <c r="F961" s="3" t="s">
        <v>10266</v>
      </c>
      <c r="G961" s="3" t="s">
        <v>10318</v>
      </c>
      <c r="H961" s="6" t="s">
        <v>10838</v>
      </c>
      <c r="O961" t="s">
        <v>10621</v>
      </c>
    </row>
    <row r="962" spans="1:15">
      <c r="A962">
        <v>961</v>
      </c>
      <c r="B962">
        <v>109</v>
      </c>
      <c r="C962" s="3" t="s">
        <v>14959</v>
      </c>
      <c r="D962" s="3" t="s">
        <v>14880</v>
      </c>
      <c r="E962" s="3" t="s">
        <v>10893</v>
      </c>
      <c r="F962" s="3" t="s">
        <v>10266</v>
      </c>
      <c r="G962" s="3" t="s">
        <v>10320</v>
      </c>
      <c r="H962" s="6" t="s">
        <v>10321</v>
      </c>
      <c r="O962" t="s">
        <v>10621</v>
      </c>
    </row>
    <row r="963" spans="1:15">
      <c r="A963">
        <v>962</v>
      </c>
      <c r="B963">
        <v>110</v>
      </c>
      <c r="C963" s="3" t="s">
        <v>14959</v>
      </c>
      <c r="D963" s="3" t="s">
        <v>14880</v>
      </c>
      <c r="E963" s="3" t="s">
        <v>10893</v>
      </c>
      <c r="F963" s="3" t="s">
        <v>10266</v>
      </c>
      <c r="G963" s="3" t="s">
        <v>10322</v>
      </c>
      <c r="H963" s="6" t="s">
        <v>10323</v>
      </c>
      <c r="O963" t="s">
        <v>10621</v>
      </c>
    </row>
    <row r="964" spans="1:15">
      <c r="A964">
        <v>963</v>
      </c>
      <c r="B964">
        <v>111</v>
      </c>
      <c r="C964" s="3" t="s">
        <v>14959</v>
      </c>
      <c r="D964" s="3" t="s">
        <v>14880</v>
      </c>
      <c r="E964" s="3" t="s">
        <v>10893</v>
      </c>
      <c r="F964" s="3" t="s">
        <v>10266</v>
      </c>
      <c r="G964" s="3" t="s">
        <v>10839</v>
      </c>
      <c r="H964" s="6" t="s">
        <v>10840</v>
      </c>
      <c r="O964" t="s">
        <v>10621</v>
      </c>
    </row>
    <row r="965" spans="1:15">
      <c r="A965">
        <v>964</v>
      </c>
      <c r="B965">
        <v>112</v>
      </c>
      <c r="C965" s="3" t="s">
        <v>14959</v>
      </c>
      <c r="D965" s="3" t="s">
        <v>14880</v>
      </c>
      <c r="E965" s="3" t="s">
        <v>10893</v>
      </c>
      <c r="F965" s="3" t="s">
        <v>10266</v>
      </c>
      <c r="G965" s="3" t="s">
        <v>10841</v>
      </c>
      <c r="H965" s="6" t="s">
        <v>10842</v>
      </c>
      <c r="O965" t="s">
        <v>10621</v>
      </c>
    </row>
    <row r="966" spans="1:15">
      <c r="A966">
        <v>965</v>
      </c>
      <c r="B966">
        <v>113</v>
      </c>
      <c r="C966" s="3" t="s">
        <v>14959</v>
      </c>
      <c r="D966" s="3" t="s">
        <v>14880</v>
      </c>
      <c r="E966" s="3" t="s">
        <v>10893</v>
      </c>
      <c r="F966" s="3" t="s">
        <v>10266</v>
      </c>
      <c r="G966" s="3" t="s">
        <v>10324</v>
      </c>
      <c r="H966" s="6" t="s">
        <v>10843</v>
      </c>
      <c r="K966" s="12" t="str">
        <f>HYPERLINK("#'KOODISTOT'!B"&amp;MATCH("ISO3166char2CountryType",KOODISTOT!B:B,0),"ISO3166char2CountryType")</f>
        <v>ISO3166char2CountryType</v>
      </c>
      <c r="L966" s="7" t="s">
        <v>9308</v>
      </c>
      <c r="O966" t="s">
        <v>10621</v>
      </c>
    </row>
    <row r="967" spans="1:15">
      <c r="A967">
        <v>966</v>
      </c>
      <c r="B967">
        <v>114</v>
      </c>
      <c r="C967" s="3" t="s">
        <v>14959</v>
      </c>
      <c r="D967" s="3" t="s">
        <v>14880</v>
      </c>
      <c r="E967" s="3" t="s">
        <v>10893</v>
      </c>
      <c r="F967" s="3" t="s">
        <v>10266</v>
      </c>
      <c r="G967" s="3" t="s">
        <v>10326</v>
      </c>
      <c r="H967" s="6" t="s">
        <v>10844</v>
      </c>
      <c r="O967" t="s">
        <v>10621</v>
      </c>
    </row>
    <row r="968" spans="1:15">
      <c r="A968">
        <v>967</v>
      </c>
      <c r="B968">
        <v>115</v>
      </c>
      <c r="C968" s="3" t="s">
        <v>14959</v>
      </c>
      <c r="D968" s="3" t="s">
        <v>14880</v>
      </c>
      <c r="E968" s="3" t="s">
        <v>10893</v>
      </c>
      <c r="F968" s="3" t="s">
        <v>10266</v>
      </c>
      <c r="G968" s="3" t="s">
        <v>10328</v>
      </c>
      <c r="H968" s="6" t="s">
        <v>10329</v>
      </c>
      <c r="O968" t="s">
        <v>10621</v>
      </c>
    </row>
    <row r="969" spans="1:15">
      <c r="A969">
        <v>968</v>
      </c>
      <c r="B969">
        <v>116</v>
      </c>
      <c r="C969" s="3" t="s">
        <v>14959</v>
      </c>
      <c r="D969" s="3" t="s">
        <v>14880</v>
      </c>
      <c r="E969" s="3" t="s">
        <v>10893</v>
      </c>
      <c r="F969" s="3" t="s">
        <v>10266</v>
      </c>
      <c r="G969" s="3" t="s">
        <v>10330</v>
      </c>
      <c r="H969" s="6" t="s">
        <v>10845</v>
      </c>
      <c r="O969" t="s">
        <v>10621</v>
      </c>
    </row>
    <row r="970" spans="1:15">
      <c r="A970">
        <v>969</v>
      </c>
      <c r="B970">
        <v>117</v>
      </c>
      <c r="C970" s="3" t="s">
        <v>14959</v>
      </c>
      <c r="D970" s="3" t="s">
        <v>14880</v>
      </c>
      <c r="E970" s="3" t="s">
        <v>10893</v>
      </c>
      <c r="F970" s="3" t="s">
        <v>10266</v>
      </c>
      <c r="G970" s="3" t="s">
        <v>10332</v>
      </c>
      <c r="H970" s="6" t="s">
        <v>10333</v>
      </c>
      <c r="O970" t="s">
        <v>10621</v>
      </c>
    </row>
    <row r="971" spans="1:15">
      <c r="A971">
        <v>970</v>
      </c>
      <c r="B971">
        <v>118</v>
      </c>
      <c r="C971" s="3" t="s">
        <v>14959</v>
      </c>
      <c r="D971" s="3" t="s">
        <v>14880</v>
      </c>
      <c r="E971" s="3" t="s">
        <v>10893</v>
      </c>
      <c r="F971" s="3" t="s">
        <v>10266</v>
      </c>
      <c r="G971" s="3" t="s">
        <v>10334</v>
      </c>
      <c r="H971" s="6" t="s">
        <v>10335</v>
      </c>
      <c r="O971" t="s">
        <v>10621</v>
      </c>
    </row>
    <row r="972" spans="1:15">
      <c r="A972">
        <v>971</v>
      </c>
      <c r="B972">
        <v>119</v>
      </c>
      <c r="C972" s="3" t="s">
        <v>14959</v>
      </c>
      <c r="D972" s="3" t="s">
        <v>14880</v>
      </c>
      <c r="E972" s="3" t="s">
        <v>10885</v>
      </c>
      <c r="F972" s="3" t="s">
        <v>10266</v>
      </c>
      <c r="G972" s="3" t="s">
        <v>10848</v>
      </c>
      <c r="H972" s="6" t="s">
        <v>10895</v>
      </c>
      <c r="O972" t="s">
        <v>10621</v>
      </c>
    </row>
    <row r="973" spans="1:15">
      <c r="A973">
        <v>972</v>
      </c>
      <c r="B973">
        <v>120</v>
      </c>
      <c r="C973" s="3" t="s">
        <v>14959</v>
      </c>
      <c r="D973" s="3" t="s">
        <v>14880</v>
      </c>
      <c r="E973" s="3" t="s">
        <v>10848</v>
      </c>
      <c r="F973" s="3" t="s">
        <v>10273</v>
      </c>
      <c r="G973" s="3" t="s">
        <v>10850</v>
      </c>
      <c r="H973" s="6" t="s">
        <v>10851</v>
      </c>
      <c r="K973" s="12" t="str">
        <f>HYPERLINK("#'YHDISTEKOODISTOT'!B"&amp;MATCH("YesNoNotKnownType",YHDISTEKOODISTOT!B:B,0),"YesNoNotKnownType")</f>
        <v>YesNoNotKnownType</v>
      </c>
      <c r="L973" s="7">
        <v>1</v>
      </c>
      <c r="M973" s="14" t="s">
        <v>10269</v>
      </c>
      <c r="O973" t="s">
        <v>10621</v>
      </c>
    </row>
    <row r="974" spans="1:15">
      <c r="A974">
        <v>973</v>
      </c>
      <c r="B974">
        <v>121</v>
      </c>
      <c r="C974" s="3" t="s">
        <v>14959</v>
      </c>
      <c r="D974" s="3" t="s">
        <v>14880</v>
      </c>
      <c r="E974" s="3" t="s">
        <v>10848</v>
      </c>
      <c r="F974" s="3" t="s">
        <v>10273</v>
      </c>
      <c r="G974" s="3" t="s">
        <v>10852</v>
      </c>
      <c r="H974" s="6" t="s">
        <v>10853</v>
      </c>
      <c r="K974" s="12" t="str">
        <f>HYPERLINK("#'KOODISTOT'!B"&amp;MATCH(CONCATENATE(G974,"Type"),KOODISTOT!B:B,0),CONCATENATE(G974,"Type"))</f>
        <v>sellerGroupType</v>
      </c>
      <c r="L974" s="7">
        <v>0</v>
      </c>
      <c r="O974" t="s">
        <v>10621</v>
      </c>
    </row>
    <row r="975" spans="1:15">
      <c r="A975">
        <v>974</v>
      </c>
      <c r="B975">
        <v>122</v>
      </c>
      <c r="C975" s="3" t="s">
        <v>14959</v>
      </c>
      <c r="D975" s="3" t="s">
        <v>14880</v>
      </c>
      <c r="E975" s="3" t="s">
        <v>10848</v>
      </c>
      <c r="F975" s="3" t="s">
        <v>10266</v>
      </c>
      <c r="G975" s="3" t="s">
        <v>10854</v>
      </c>
      <c r="H975" s="6" t="s">
        <v>10855</v>
      </c>
      <c r="O975" t="s">
        <v>10621</v>
      </c>
    </row>
    <row r="976" spans="1:15">
      <c r="A976">
        <v>975</v>
      </c>
      <c r="B976">
        <v>123</v>
      </c>
      <c r="C976" s="3" t="s">
        <v>14959</v>
      </c>
      <c r="D976" s="3" t="s">
        <v>14880</v>
      </c>
      <c r="E976" s="3" t="s">
        <v>10854</v>
      </c>
      <c r="F976" s="3" t="s">
        <v>10273</v>
      </c>
      <c r="G976" s="3" t="s">
        <v>8927</v>
      </c>
      <c r="H976" s="6" t="s">
        <v>10830</v>
      </c>
      <c r="O976" t="s">
        <v>10621</v>
      </c>
    </row>
    <row r="977" spans="1:15">
      <c r="A977">
        <v>976</v>
      </c>
      <c r="B977">
        <v>124</v>
      </c>
      <c r="C977" s="3" t="s">
        <v>14959</v>
      </c>
      <c r="D977" s="3" t="s">
        <v>14880</v>
      </c>
      <c r="E977" s="3" t="s">
        <v>10854</v>
      </c>
      <c r="F977" s="3" t="s">
        <v>10273</v>
      </c>
      <c r="G977" s="3" t="s">
        <v>10302</v>
      </c>
      <c r="H977" s="6" t="s">
        <v>10831</v>
      </c>
      <c r="K977" s="12" t="str">
        <f>HYPERLINK("#'KOODISTOT'!B"&amp;MATCH("ISO639char2LanguageType",KOODISTOT!B:B,0),"ISO639char2LanguageType")</f>
        <v>ISO639char2LanguageType</v>
      </c>
      <c r="L977" s="7" t="s">
        <v>8350</v>
      </c>
      <c r="O977" t="s">
        <v>10621</v>
      </c>
    </row>
    <row r="978" spans="1:15">
      <c r="A978">
        <v>977</v>
      </c>
      <c r="B978">
        <v>125</v>
      </c>
      <c r="C978" s="3" t="s">
        <v>14959</v>
      </c>
      <c r="D978" s="3" t="s">
        <v>14880</v>
      </c>
      <c r="E978" s="3" t="s">
        <v>10854</v>
      </c>
      <c r="F978" s="3" t="s">
        <v>10266</v>
      </c>
      <c r="G978" s="3" t="s">
        <v>10304</v>
      </c>
      <c r="H978" s="6" t="s">
        <v>10832</v>
      </c>
      <c r="O978" t="s">
        <v>10621</v>
      </c>
    </row>
    <row r="979" spans="1:15">
      <c r="A979">
        <v>978</v>
      </c>
      <c r="B979">
        <v>126</v>
      </c>
      <c r="C979" s="3" t="s">
        <v>14959</v>
      </c>
      <c r="D979" s="3" t="s">
        <v>14880</v>
      </c>
      <c r="E979" s="3" t="s">
        <v>10854</v>
      </c>
      <c r="F979" s="3" t="s">
        <v>10266</v>
      </c>
      <c r="G979" s="3" t="s">
        <v>10306</v>
      </c>
      <c r="H979" s="6" t="s">
        <v>10833</v>
      </c>
      <c r="O979" t="s">
        <v>10621</v>
      </c>
    </row>
    <row r="980" spans="1:15">
      <c r="A980">
        <v>979</v>
      </c>
      <c r="B980">
        <v>127</v>
      </c>
      <c r="C980" s="3" t="s">
        <v>14959</v>
      </c>
      <c r="D980" s="3" t="s">
        <v>14880</v>
      </c>
      <c r="E980" s="3" t="s">
        <v>10854</v>
      </c>
      <c r="F980" s="3" t="s">
        <v>10266</v>
      </c>
      <c r="G980" s="3" t="s">
        <v>10308</v>
      </c>
      <c r="H980" s="6" t="s">
        <v>10834</v>
      </c>
      <c r="O980" t="s">
        <v>10621</v>
      </c>
    </row>
    <row r="981" spans="1:15">
      <c r="A981">
        <v>980</v>
      </c>
      <c r="B981">
        <v>128</v>
      </c>
      <c r="C981" s="3" t="s">
        <v>14959</v>
      </c>
      <c r="D981" s="3" t="s">
        <v>14880</v>
      </c>
      <c r="E981" s="3" t="s">
        <v>10854</v>
      </c>
      <c r="F981" s="3" t="s">
        <v>10266</v>
      </c>
      <c r="G981" s="3" t="s">
        <v>10310</v>
      </c>
      <c r="H981" s="6" t="s">
        <v>10835</v>
      </c>
      <c r="O981" t="s">
        <v>10621</v>
      </c>
    </row>
    <row r="982" spans="1:15">
      <c r="A982">
        <v>981</v>
      </c>
      <c r="B982">
        <v>129</v>
      </c>
      <c r="C982" s="3" t="s">
        <v>14959</v>
      </c>
      <c r="D982" s="3" t="s">
        <v>14880</v>
      </c>
      <c r="E982" s="3" t="s">
        <v>10854</v>
      </c>
      <c r="F982" s="3" t="s">
        <v>10266</v>
      </c>
      <c r="G982" s="3" t="s">
        <v>10312</v>
      </c>
      <c r="H982" s="6" t="s">
        <v>10836</v>
      </c>
      <c r="O982" t="s">
        <v>10621</v>
      </c>
    </row>
    <row r="983" spans="1:15">
      <c r="A983">
        <v>982</v>
      </c>
      <c r="B983">
        <v>130</v>
      </c>
      <c r="C983" s="3" t="s">
        <v>14959</v>
      </c>
      <c r="D983" s="3" t="s">
        <v>14880</v>
      </c>
      <c r="E983" s="3" t="s">
        <v>10854</v>
      </c>
      <c r="F983" s="3" t="s">
        <v>10266</v>
      </c>
      <c r="G983" s="3" t="s">
        <v>10314</v>
      </c>
      <c r="H983" s="6" t="s">
        <v>10837</v>
      </c>
      <c r="O983" t="s">
        <v>10621</v>
      </c>
    </row>
    <row r="984" spans="1:15">
      <c r="A984">
        <v>983</v>
      </c>
      <c r="B984">
        <v>131</v>
      </c>
      <c r="C984" s="3" t="s">
        <v>14959</v>
      </c>
      <c r="D984" s="3" t="s">
        <v>14880</v>
      </c>
      <c r="E984" s="3" t="s">
        <v>10854</v>
      </c>
      <c r="F984" s="3" t="s">
        <v>10266</v>
      </c>
      <c r="G984" s="3" t="s">
        <v>10316</v>
      </c>
      <c r="H984" s="6" t="s">
        <v>10317</v>
      </c>
      <c r="O984" t="s">
        <v>10621</v>
      </c>
    </row>
    <row r="985" spans="1:15">
      <c r="A985">
        <v>984</v>
      </c>
      <c r="B985">
        <v>132</v>
      </c>
      <c r="C985" s="3" t="s">
        <v>14959</v>
      </c>
      <c r="D985" s="3" t="s">
        <v>14880</v>
      </c>
      <c r="E985" s="3" t="s">
        <v>10854</v>
      </c>
      <c r="F985" s="3" t="s">
        <v>10266</v>
      </c>
      <c r="G985" s="3" t="s">
        <v>10318</v>
      </c>
      <c r="H985" s="6" t="s">
        <v>10838</v>
      </c>
      <c r="O985" t="s">
        <v>10621</v>
      </c>
    </row>
    <row r="986" spans="1:15">
      <c r="A986">
        <v>985</v>
      </c>
      <c r="B986">
        <v>133</v>
      </c>
      <c r="C986" s="3" t="s">
        <v>14959</v>
      </c>
      <c r="D986" s="3" t="s">
        <v>14880</v>
      </c>
      <c r="E986" s="3" t="s">
        <v>10854</v>
      </c>
      <c r="F986" s="3" t="s">
        <v>10266</v>
      </c>
      <c r="G986" s="3" t="s">
        <v>10320</v>
      </c>
      <c r="H986" s="6" t="s">
        <v>10321</v>
      </c>
      <c r="O986" t="s">
        <v>10621</v>
      </c>
    </row>
    <row r="987" spans="1:15">
      <c r="A987">
        <v>986</v>
      </c>
      <c r="B987">
        <v>134</v>
      </c>
      <c r="C987" s="3" t="s">
        <v>14959</v>
      </c>
      <c r="D987" s="3" t="s">
        <v>14880</v>
      </c>
      <c r="E987" s="3" t="s">
        <v>10854</v>
      </c>
      <c r="F987" s="3" t="s">
        <v>10266</v>
      </c>
      <c r="G987" s="3" t="s">
        <v>10322</v>
      </c>
      <c r="H987" s="6" t="s">
        <v>10323</v>
      </c>
      <c r="O987" t="s">
        <v>10621</v>
      </c>
    </row>
    <row r="988" spans="1:15">
      <c r="A988">
        <v>987</v>
      </c>
      <c r="B988">
        <v>135</v>
      </c>
      <c r="C988" s="3" t="s">
        <v>14959</v>
      </c>
      <c r="D988" s="3" t="s">
        <v>14880</v>
      </c>
      <c r="E988" s="3" t="s">
        <v>10854</v>
      </c>
      <c r="F988" s="3" t="s">
        <v>10266</v>
      </c>
      <c r="G988" s="3" t="s">
        <v>10839</v>
      </c>
      <c r="H988" s="6" t="s">
        <v>10840</v>
      </c>
      <c r="O988" t="s">
        <v>10621</v>
      </c>
    </row>
    <row r="989" spans="1:15">
      <c r="A989">
        <v>988</v>
      </c>
      <c r="B989">
        <v>136</v>
      </c>
      <c r="C989" s="3" t="s">
        <v>14959</v>
      </c>
      <c r="D989" s="3" t="s">
        <v>14880</v>
      </c>
      <c r="E989" s="3" t="s">
        <v>10854</v>
      </c>
      <c r="F989" s="3" t="s">
        <v>10266</v>
      </c>
      <c r="G989" s="3" t="s">
        <v>10841</v>
      </c>
      <c r="H989" s="6" t="s">
        <v>10842</v>
      </c>
      <c r="O989" t="s">
        <v>10621</v>
      </c>
    </row>
    <row r="990" spans="1:15">
      <c r="A990">
        <v>989</v>
      </c>
      <c r="B990">
        <v>137</v>
      </c>
      <c r="C990" s="3" t="s">
        <v>14959</v>
      </c>
      <c r="D990" s="3" t="s">
        <v>14880</v>
      </c>
      <c r="E990" s="3" t="s">
        <v>10854</v>
      </c>
      <c r="F990" s="3" t="s">
        <v>10266</v>
      </c>
      <c r="G990" s="3" t="s">
        <v>10324</v>
      </c>
      <c r="H990" s="6" t="s">
        <v>10843</v>
      </c>
      <c r="K990" s="12" t="str">
        <f>HYPERLINK("#'KOODISTOT'!B"&amp;MATCH("ISO3166char2CountryType",KOODISTOT!B:B,0),"ISO3166char2CountryType")</f>
        <v>ISO3166char2CountryType</v>
      </c>
      <c r="L990" s="7" t="s">
        <v>9308</v>
      </c>
      <c r="O990" t="s">
        <v>10621</v>
      </c>
    </row>
    <row r="991" spans="1:15">
      <c r="A991">
        <v>990</v>
      </c>
      <c r="B991">
        <v>138</v>
      </c>
      <c r="C991" s="3" t="s">
        <v>14959</v>
      </c>
      <c r="D991" s="3" t="s">
        <v>14880</v>
      </c>
      <c r="E991" s="3" t="s">
        <v>10854</v>
      </c>
      <c r="F991" s="3" t="s">
        <v>10266</v>
      </c>
      <c r="G991" s="3" t="s">
        <v>10326</v>
      </c>
      <c r="H991" s="6" t="s">
        <v>10844</v>
      </c>
      <c r="O991" t="s">
        <v>10621</v>
      </c>
    </row>
    <row r="992" spans="1:15">
      <c r="A992">
        <v>991</v>
      </c>
      <c r="B992">
        <v>139</v>
      </c>
      <c r="C992" s="3" t="s">
        <v>14959</v>
      </c>
      <c r="D992" s="3" t="s">
        <v>14880</v>
      </c>
      <c r="E992" s="3" t="s">
        <v>10854</v>
      </c>
      <c r="F992" s="3" t="s">
        <v>10266</v>
      </c>
      <c r="G992" s="3" t="s">
        <v>10328</v>
      </c>
      <c r="H992" s="6" t="s">
        <v>10329</v>
      </c>
      <c r="O992" t="s">
        <v>10621</v>
      </c>
    </row>
    <row r="993" spans="1:15">
      <c r="A993">
        <v>992</v>
      </c>
      <c r="B993">
        <v>140</v>
      </c>
      <c r="C993" s="3" t="s">
        <v>14959</v>
      </c>
      <c r="D993" s="3" t="s">
        <v>14880</v>
      </c>
      <c r="E993" s="3" t="s">
        <v>10854</v>
      </c>
      <c r="F993" s="3" t="s">
        <v>10266</v>
      </c>
      <c r="G993" s="3" t="s">
        <v>10330</v>
      </c>
      <c r="H993" s="6" t="s">
        <v>10845</v>
      </c>
      <c r="O993" t="s">
        <v>10621</v>
      </c>
    </row>
    <row r="994" spans="1:15">
      <c r="A994">
        <v>993</v>
      </c>
      <c r="B994">
        <v>141</v>
      </c>
      <c r="C994" s="3" t="s">
        <v>14959</v>
      </c>
      <c r="D994" s="3" t="s">
        <v>14880</v>
      </c>
      <c r="E994" s="3" t="s">
        <v>10854</v>
      </c>
      <c r="F994" s="3" t="s">
        <v>10266</v>
      </c>
      <c r="G994" s="3" t="s">
        <v>10332</v>
      </c>
      <c r="H994" s="6" t="s">
        <v>10333</v>
      </c>
      <c r="O994" t="s">
        <v>10621</v>
      </c>
    </row>
    <row r="995" spans="1:15">
      <c r="A995">
        <v>994</v>
      </c>
      <c r="B995">
        <v>142</v>
      </c>
      <c r="C995" s="3" t="s">
        <v>14959</v>
      </c>
      <c r="D995" s="3" t="s">
        <v>14880</v>
      </c>
      <c r="E995" s="3" t="s">
        <v>10854</v>
      </c>
      <c r="F995" s="3" t="s">
        <v>10266</v>
      </c>
      <c r="G995" s="3" t="s">
        <v>10334</v>
      </c>
      <c r="H995" s="6" t="s">
        <v>10335</v>
      </c>
      <c r="O995" t="s">
        <v>10621</v>
      </c>
    </row>
    <row r="996" spans="1:15">
      <c r="A996">
        <v>995</v>
      </c>
      <c r="B996">
        <v>143</v>
      </c>
      <c r="C996" s="3" t="s">
        <v>14959</v>
      </c>
      <c r="D996" s="3" t="s">
        <v>14880</v>
      </c>
      <c r="E996" s="3" t="s">
        <v>10885</v>
      </c>
      <c r="F996" s="3" t="s">
        <v>10266</v>
      </c>
      <c r="G996" s="3" t="s">
        <v>10896</v>
      </c>
      <c r="H996" s="6" t="s">
        <v>10897</v>
      </c>
      <c r="O996" t="s">
        <v>10621</v>
      </c>
    </row>
    <row r="997" spans="1:15">
      <c r="A997">
        <v>996</v>
      </c>
      <c r="B997">
        <v>144</v>
      </c>
      <c r="C997" s="3" t="s">
        <v>14959</v>
      </c>
      <c r="D997" s="3" t="s">
        <v>14880</v>
      </c>
      <c r="E997" s="3" t="s">
        <v>10896</v>
      </c>
      <c r="F997" s="3" t="s">
        <v>10266</v>
      </c>
      <c r="G997" s="3" t="s">
        <v>10898</v>
      </c>
      <c r="H997" s="6" t="s">
        <v>10899</v>
      </c>
      <c r="K997" s="12" t="str">
        <f>HYPERLINK("#'KOODISTOT'!B"&amp;MATCH(CONCATENATE(G997,"Type"),KOODISTOT!B:B,0),CONCATENATE(G997,"Type"))</f>
        <v>VATStatusType</v>
      </c>
      <c r="L997" s="7">
        <v>2</v>
      </c>
      <c r="O997" t="s">
        <v>10621</v>
      </c>
    </row>
    <row r="998" spans="1:15">
      <c r="A998">
        <v>997</v>
      </c>
      <c r="B998">
        <v>145</v>
      </c>
      <c r="C998" s="3" t="s">
        <v>14959</v>
      </c>
      <c r="D998" s="3" t="s">
        <v>14880</v>
      </c>
      <c r="E998" s="3" t="s">
        <v>10896</v>
      </c>
      <c r="F998" s="3" t="s">
        <v>10266</v>
      </c>
      <c r="G998" s="3" t="s">
        <v>10900</v>
      </c>
      <c r="H998" s="6" t="s">
        <v>10901</v>
      </c>
      <c r="O998" t="s">
        <v>10621</v>
      </c>
    </row>
    <row r="999" spans="1:15">
      <c r="A999">
        <v>998</v>
      </c>
      <c r="B999">
        <v>146</v>
      </c>
      <c r="C999" s="3" t="s">
        <v>14959</v>
      </c>
      <c r="D999" s="3" t="s">
        <v>14880</v>
      </c>
      <c r="E999" s="3" t="s">
        <v>10885</v>
      </c>
      <c r="F999" s="3" t="s">
        <v>10266</v>
      </c>
      <c r="G999" s="3" t="s">
        <v>10272</v>
      </c>
      <c r="H999" s="6" t="s">
        <v>10902</v>
      </c>
      <c r="O999" t="s">
        <v>10621</v>
      </c>
    </row>
    <row r="1000" spans="1:15">
      <c r="A1000">
        <v>999</v>
      </c>
      <c r="B1000">
        <v>147</v>
      </c>
      <c r="C1000" s="3" t="s">
        <v>14959</v>
      </c>
      <c r="D1000" s="3" t="s">
        <v>14880</v>
      </c>
      <c r="E1000" s="3" t="s">
        <v>10272</v>
      </c>
      <c r="F1000" s="3" t="s">
        <v>10273</v>
      </c>
      <c r="G1000" s="3" t="s">
        <v>8927</v>
      </c>
      <c r="H1000" s="6" t="s">
        <v>10903</v>
      </c>
      <c r="O1000" t="s">
        <v>10621</v>
      </c>
    </row>
    <row r="1001" spans="1:15">
      <c r="A1001">
        <v>1000</v>
      </c>
      <c r="B1001">
        <v>148</v>
      </c>
      <c r="C1001" s="3" t="s">
        <v>14959</v>
      </c>
      <c r="D1001" s="3" t="s">
        <v>14880</v>
      </c>
      <c r="E1001" s="3" t="s">
        <v>10272</v>
      </c>
      <c r="F1001" s="3" t="s">
        <v>10266</v>
      </c>
      <c r="G1001" s="3" t="s">
        <v>10275</v>
      </c>
      <c r="H1001" s="6" t="s">
        <v>10276</v>
      </c>
      <c r="O1001" t="s">
        <v>10621</v>
      </c>
    </row>
    <row r="1002" spans="1:15">
      <c r="A1002">
        <v>1001</v>
      </c>
      <c r="B1002">
        <v>149</v>
      </c>
      <c r="C1002" s="3" t="s">
        <v>14959</v>
      </c>
      <c r="D1002" s="3" t="s">
        <v>14880</v>
      </c>
      <c r="E1002" s="3" t="s">
        <v>10272</v>
      </c>
      <c r="F1002" s="3" t="s">
        <v>10266</v>
      </c>
      <c r="G1002" s="3" t="s">
        <v>10277</v>
      </c>
      <c r="H1002" s="6" t="s">
        <v>10278</v>
      </c>
      <c r="O1002" t="s">
        <v>10621</v>
      </c>
    </row>
    <row r="1003" spans="1:15">
      <c r="A1003">
        <v>1002</v>
      </c>
      <c r="B1003">
        <v>150</v>
      </c>
      <c r="C1003" s="3" t="s">
        <v>14959</v>
      </c>
      <c r="D1003" s="3" t="s">
        <v>14880</v>
      </c>
      <c r="E1003" s="3" t="s">
        <v>10272</v>
      </c>
      <c r="F1003" s="3" t="s">
        <v>10266</v>
      </c>
      <c r="G1003" s="3" t="s">
        <v>10279</v>
      </c>
      <c r="H1003" s="6" t="s">
        <v>10280</v>
      </c>
      <c r="O1003" t="s">
        <v>10621</v>
      </c>
    </row>
    <row r="1004" spans="1:15">
      <c r="A1004">
        <v>1003</v>
      </c>
      <c r="B1004">
        <v>151</v>
      </c>
      <c r="C1004" s="3" t="s">
        <v>14959</v>
      </c>
      <c r="D1004" s="3" t="s">
        <v>14880</v>
      </c>
      <c r="E1004" s="3" t="s">
        <v>10272</v>
      </c>
      <c r="F1004" s="3" t="s">
        <v>10266</v>
      </c>
      <c r="G1004" s="3" t="s">
        <v>10281</v>
      </c>
      <c r="H1004" s="6" t="s">
        <v>10282</v>
      </c>
      <c r="O1004" t="s">
        <v>10621</v>
      </c>
    </row>
    <row r="1005" spans="1:15">
      <c r="A1005">
        <v>1004</v>
      </c>
      <c r="B1005">
        <v>152</v>
      </c>
      <c r="C1005" s="3" t="s">
        <v>14959</v>
      </c>
      <c r="D1005" s="3" t="s">
        <v>14880</v>
      </c>
      <c r="E1005" s="3" t="s">
        <v>10272</v>
      </c>
      <c r="F1005" s="3" t="s">
        <v>10266</v>
      </c>
      <c r="G1005" s="3" t="s">
        <v>10283</v>
      </c>
      <c r="H1005" s="6" t="s">
        <v>10284</v>
      </c>
      <c r="O1005" t="s">
        <v>10621</v>
      </c>
    </row>
    <row r="1006" spans="1:15">
      <c r="A1006">
        <v>1005</v>
      </c>
      <c r="B1006">
        <v>153</v>
      </c>
      <c r="C1006" s="3" t="s">
        <v>14959</v>
      </c>
      <c r="D1006" s="3" t="s">
        <v>14880</v>
      </c>
      <c r="E1006" s="3" t="s">
        <v>10272</v>
      </c>
      <c r="F1006" s="3" t="s">
        <v>10266</v>
      </c>
      <c r="G1006" s="3" t="s">
        <v>10285</v>
      </c>
      <c r="H1006" s="6" t="s">
        <v>10286</v>
      </c>
      <c r="O1006" t="s">
        <v>10621</v>
      </c>
    </row>
    <row r="1007" spans="1:15">
      <c r="A1007">
        <v>1006</v>
      </c>
      <c r="B1007">
        <v>154</v>
      </c>
      <c r="C1007" s="3" t="s">
        <v>14959</v>
      </c>
      <c r="D1007" s="3" t="s">
        <v>14880</v>
      </c>
      <c r="E1007" s="3" t="s">
        <v>10272</v>
      </c>
      <c r="F1007" s="3" t="s">
        <v>10266</v>
      </c>
      <c r="G1007" s="3" t="s">
        <v>10287</v>
      </c>
      <c r="H1007" s="6" t="s">
        <v>10288</v>
      </c>
      <c r="O1007" t="s">
        <v>10621</v>
      </c>
    </row>
    <row r="1008" spans="1:15">
      <c r="A1008">
        <v>1007</v>
      </c>
      <c r="B1008">
        <v>155</v>
      </c>
      <c r="C1008" s="3" t="s">
        <v>14959</v>
      </c>
      <c r="D1008" s="3" t="s">
        <v>14880</v>
      </c>
      <c r="E1008" s="3" t="s">
        <v>10272</v>
      </c>
      <c r="F1008" s="3" t="s">
        <v>10266</v>
      </c>
      <c r="G1008" s="3" t="s">
        <v>10289</v>
      </c>
      <c r="H1008" s="6" t="s">
        <v>10290</v>
      </c>
      <c r="O1008" t="s">
        <v>10621</v>
      </c>
    </row>
    <row r="1009" spans="1:15">
      <c r="A1009">
        <v>1008</v>
      </c>
      <c r="B1009">
        <v>156</v>
      </c>
      <c r="C1009" s="3" t="s">
        <v>14959</v>
      </c>
      <c r="D1009" s="3" t="s">
        <v>14880</v>
      </c>
      <c r="E1009" s="3" t="s">
        <v>10272</v>
      </c>
      <c r="F1009" s="3" t="s">
        <v>10266</v>
      </c>
      <c r="G1009" s="3" t="s">
        <v>10291</v>
      </c>
      <c r="H1009" s="6" t="s">
        <v>10292</v>
      </c>
      <c r="O1009" t="s">
        <v>10621</v>
      </c>
    </row>
    <row r="1010" spans="1:15">
      <c r="A1010">
        <v>1009</v>
      </c>
      <c r="B1010">
        <v>157</v>
      </c>
      <c r="C1010" s="3" t="s">
        <v>14959</v>
      </c>
      <c r="D1010" s="3" t="s">
        <v>14880</v>
      </c>
      <c r="E1010" s="3" t="s">
        <v>10272</v>
      </c>
      <c r="F1010" s="3" t="s">
        <v>10266</v>
      </c>
      <c r="G1010" s="3" t="s">
        <v>10293</v>
      </c>
      <c r="H1010" s="6" t="s">
        <v>10294</v>
      </c>
      <c r="O1010" t="s">
        <v>10621</v>
      </c>
    </row>
    <row r="1011" spans="1:15">
      <c r="A1011">
        <v>1010</v>
      </c>
      <c r="B1011">
        <v>158</v>
      </c>
      <c r="C1011" s="3" t="s">
        <v>14959</v>
      </c>
      <c r="D1011" s="3" t="s">
        <v>14880</v>
      </c>
      <c r="E1011" s="3" t="s">
        <v>10272</v>
      </c>
      <c r="F1011" s="3" t="s">
        <v>10266</v>
      </c>
      <c r="G1011" s="3" t="s">
        <v>10295</v>
      </c>
      <c r="H1011" s="6" t="s">
        <v>10296</v>
      </c>
      <c r="O1011" t="s">
        <v>10621</v>
      </c>
    </row>
    <row r="1012" spans="1:15">
      <c r="A1012">
        <v>1011</v>
      </c>
      <c r="B1012">
        <v>159</v>
      </c>
      <c r="C1012" s="3" t="s">
        <v>14959</v>
      </c>
      <c r="D1012" s="3" t="s">
        <v>14880</v>
      </c>
      <c r="E1012" s="3" t="s">
        <v>10272</v>
      </c>
      <c r="F1012" s="3" t="s">
        <v>10266</v>
      </c>
      <c r="G1012" s="3" t="s">
        <v>10904</v>
      </c>
      <c r="H1012" s="6" t="s">
        <v>10905</v>
      </c>
      <c r="O1012" t="s">
        <v>10621</v>
      </c>
    </row>
    <row r="1013" spans="1:15">
      <c r="A1013">
        <v>1012</v>
      </c>
      <c r="B1013">
        <v>160</v>
      </c>
      <c r="C1013" s="3" t="s">
        <v>14959</v>
      </c>
      <c r="D1013" s="3" t="s">
        <v>14880</v>
      </c>
      <c r="E1013" s="3" t="s">
        <v>10904</v>
      </c>
      <c r="F1013" s="3" t="s">
        <v>10266</v>
      </c>
      <c r="G1013" s="3" t="s">
        <v>10906</v>
      </c>
      <c r="H1013" s="6" t="s">
        <v>10907</v>
      </c>
      <c r="K1013" s="12" t="str">
        <f>HYPERLINK("#'KOODISTOT'!B"&amp;MATCH(CONCATENATE(G1013,"Type"),KOODISTOT!B:B,0),CONCATENATE(G1013,"Type"))</f>
        <v>CertificationSystemType</v>
      </c>
      <c r="L1013" s="7">
        <v>2</v>
      </c>
      <c r="O1013" t="s">
        <v>10621</v>
      </c>
    </row>
    <row r="1014" spans="1:15">
      <c r="A1014">
        <v>1013</v>
      </c>
      <c r="B1014">
        <v>161</v>
      </c>
      <c r="C1014" s="3" t="s">
        <v>14959</v>
      </c>
      <c r="D1014" s="3" t="s">
        <v>14880</v>
      </c>
      <c r="E1014" s="3" t="s">
        <v>10885</v>
      </c>
      <c r="F1014" s="3" t="s">
        <v>10266</v>
      </c>
      <c r="G1014" s="3" t="s">
        <v>10270</v>
      </c>
      <c r="H1014" s="6" t="s">
        <v>10908</v>
      </c>
      <c r="O1014" t="s">
        <v>10621</v>
      </c>
    </row>
    <row r="1015" spans="1:15">
      <c r="A1015">
        <v>1014</v>
      </c>
      <c r="B1015">
        <v>162</v>
      </c>
      <c r="C1015" s="3" t="s">
        <v>14959</v>
      </c>
      <c r="D1015" s="3" t="s">
        <v>14880</v>
      </c>
      <c r="E1015" s="3" t="s">
        <v>10270</v>
      </c>
      <c r="F1015" s="3" t="s">
        <v>10266</v>
      </c>
      <c r="G1015" s="3" t="s">
        <v>10272</v>
      </c>
      <c r="H1015" s="6" t="s">
        <v>10902</v>
      </c>
      <c r="O1015" t="s">
        <v>10621</v>
      </c>
    </row>
    <row r="1016" spans="1:15">
      <c r="A1016">
        <v>1015</v>
      </c>
      <c r="B1016">
        <v>163</v>
      </c>
      <c r="C1016" s="3" t="s">
        <v>14959</v>
      </c>
      <c r="D1016" s="3" t="s">
        <v>14880</v>
      </c>
      <c r="E1016" s="3" t="s">
        <v>10272</v>
      </c>
      <c r="F1016" s="3" t="s">
        <v>10273</v>
      </c>
      <c r="G1016" s="3" t="s">
        <v>8927</v>
      </c>
      <c r="H1016" s="6" t="s">
        <v>10903</v>
      </c>
      <c r="O1016" t="s">
        <v>10621</v>
      </c>
    </row>
    <row r="1017" spans="1:15">
      <c r="A1017">
        <v>1016</v>
      </c>
      <c r="B1017">
        <v>164</v>
      </c>
      <c r="C1017" s="3" t="s">
        <v>14959</v>
      </c>
      <c r="D1017" s="3" t="s">
        <v>14880</v>
      </c>
      <c r="E1017" s="3" t="s">
        <v>10272</v>
      </c>
      <c r="F1017" s="3" t="s">
        <v>10266</v>
      </c>
      <c r="G1017" s="3" t="s">
        <v>10275</v>
      </c>
      <c r="H1017" s="6" t="s">
        <v>10276</v>
      </c>
      <c r="O1017" t="s">
        <v>10621</v>
      </c>
    </row>
    <row r="1018" spans="1:15">
      <c r="A1018">
        <v>1017</v>
      </c>
      <c r="B1018">
        <v>165</v>
      </c>
      <c r="C1018" s="3" t="s">
        <v>14959</v>
      </c>
      <c r="D1018" s="3" t="s">
        <v>14880</v>
      </c>
      <c r="E1018" s="3" t="s">
        <v>10272</v>
      </c>
      <c r="F1018" s="3" t="s">
        <v>10266</v>
      </c>
      <c r="G1018" s="3" t="s">
        <v>10277</v>
      </c>
      <c r="H1018" s="6" t="s">
        <v>10278</v>
      </c>
      <c r="O1018" t="s">
        <v>10621</v>
      </c>
    </row>
    <row r="1019" spans="1:15">
      <c r="A1019">
        <v>1018</v>
      </c>
      <c r="B1019">
        <v>166</v>
      </c>
      <c r="C1019" s="3" t="s">
        <v>14959</v>
      </c>
      <c r="D1019" s="3" t="s">
        <v>14880</v>
      </c>
      <c r="E1019" s="3" t="s">
        <v>10272</v>
      </c>
      <c r="F1019" s="3" t="s">
        <v>10266</v>
      </c>
      <c r="G1019" s="3" t="s">
        <v>10279</v>
      </c>
      <c r="H1019" s="6" t="s">
        <v>10280</v>
      </c>
      <c r="O1019" t="s">
        <v>10621</v>
      </c>
    </row>
    <row r="1020" spans="1:15">
      <c r="A1020">
        <v>1019</v>
      </c>
      <c r="B1020">
        <v>167</v>
      </c>
      <c r="C1020" s="3" t="s">
        <v>14959</v>
      </c>
      <c r="D1020" s="3" t="s">
        <v>14880</v>
      </c>
      <c r="E1020" s="3" t="s">
        <v>10272</v>
      </c>
      <c r="F1020" s="3" t="s">
        <v>10266</v>
      </c>
      <c r="G1020" s="3" t="s">
        <v>10281</v>
      </c>
      <c r="H1020" s="6" t="s">
        <v>10282</v>
      </c>
      <c r="O1020" t="s">
        <v>10621</v>
      </c>
    </row>
    <row r="1021" spans="1:15">
      <c r="A1021">
        <v>1020</v>
      </c>
      <c r="B1021">
        <v>168</v>
      </c>
      <c r="C1021" s="3" t="s">
        <v>14959</v>
      </c>
      <c r="D1021" s="3" t="s">
        <v>14880</v>
      </c>
      <c r="E1021" s="3" t="s">
        <v>10272</v>
      </c>
      <c r="F1021" s="3" t="s">
        <v>10266</v>
      </c>
      <c r="G1021" s="3" t="s">
        <v>10283</v>
      </c>
      <c r="H1021" s="6" t="s">
        <v>10284</v>
      </c>
      <c r="O1021" t="s">
        <v>10621</v>
      </c>
    </row>
    <row r="1022" spans="1:15">
      <c r="A1022">
        <v>1021</v>
      </c>
      <c r="B1022">
        <v>169</v>
      </c>
      <c r="C1022" s="3" t="s">
        <v>14959</v>
      </c>
      <c r="D1022" s="3" t="s">
        <v>14880</v>
      </c>
      <c r="E1022" s="3" t="s">
        <v>10272</v>
      </c>
      <c r="F1022" s="3" t="s">
        <v>10266</v>
      </c>
      <c r="G1022" s="3" t="s">
        <v>10285</v>
      </c>
      <c r="H1022" s="6" t="s">
        <v>10286</v>
      </c>
      <c r="O1022" t="s">
        <v>10621</v>
      </c>
    </row>
    <row r="1023" spans="1:15">
      <c r="A1023">
        <v>1022</v>
      </c>
      <c r="B1023">
        <v>170</v>
      </c>
      <c r="C1023" s="3" t="s">
        <v>14959</v>
      </c>
      <c r="D1023" s="3" t="s">
        <v>14880</v>
      </c>
      <c r="E1023" s="3" t="s">
        <v>10272</v>
      </c>
      <c r="F1023" s="3" t="s">
        <v>10266</v>
      </c>
      <c r="G1023" s="3" t="s">
        <v>10287</v>
      </c>
      <c r="H1023" s="6" t="s">
        <v>10288</v>
      </c>
      <c r="O1023" t="s">
        <v>10621</v>
      </c>
    </row>
    <row r="1024" spans="1:15">
      <c r="A1024">
        <v>1023</v>
      </c>
      <c r="B1024">
        <v>171</v>
      </c>
      <c r="C1024" s="3" t="s">
        <v>14959</v>
      </c>
      <c r="D1024" s="3" t="s">
        <v>14880</v>
      </c>
      <c r="E1024" s="3" t="s">
        <v>10272</v>
      </c>
      <c r="F1024" s="3" t="s">
        <v>10266</v>
      </c>
      <c r="G1024" s="3" t="s">
        <v>10289</v>
      </c>
      <c r="H1024" s="6" t="s">
        <v>10290</v>
      </c>
      <c r="O1024" t="s">
        <v>10621</v>
      </c>
    </row>
    <row r="1025" spans="1:15">
      <c r="A1025">
        <v>1024</v>
      </c>
      <c r="B1025">
        <v>172</v>
      </c>
      <c r="C1025" s="3" t="s">
        <v>14959</v>
      </c>
      <c r="D1025" s="3" t="s">
        <v>14880</v>
      </c>
      <c r="E1025" s="3" t="s">
        <v>10272</v>
      </c>
      <c r="F1025" s="3" t="s">
        <v>10266</v>
      </c>
      <c r="G1025" s="3" t="s">
        <v>10291</v>
      </c>
      <c r="H1025" s="6" t="s">
        <v>10292</v>
      </c>
      <c r="O1025" t="s">
        <v>10621</v>
      </c>
    </row>
    <row r="1026" spans="1:15">
      <c r="A1026">
        <v>1025</v>
      </c>
      <c r="B1026">
        <v>173</v>
      </c>
      <c r="C1026" s="3" t="s">
        <v>14959</v>
      </c>
      <c r="D1026" s="3" t="s">
        <v>14880</v>
      </c>
      <c r="E1026" s="3" t="s">
        <v>10272</v>
      </c>
      <c r="F1026" s="3" t="s">
        <v>10266</v>
      </c>
      <c r="G1026" s="3" t="s">
        <v>10293</v>
      </c>
      <c r="H1026" s="6" t="s">
        <v>10294</v>
      </c>
      <c r="O1026" t="s">
        <v>10621</v>
      </c>
    </row>
    <row r="1027" spans="1:15">
      <c r="A1027">
        <v>1026</v>
      </c>
      <c r="B1027">
        <v>174</v>
      </c>
      <c r="C1027" s="3" t="s">
        <v>14959</v>
      </c>
      <c r="D1027" s="3" t="s">
        <v>14880</v>
      </c>
      <c r="E1027" s="3" t="s">
        <v>10272</v>
      </c>
      <c r="F1027" s="3" t="s">
        <v>10266</v>
      </c>
      <c r="G1027" s="3" t="s">
        <v>10295</v>
      </c>
      <c r="H1027" s="6" t="s">
        <v>10296</v>
      </c>
      <c r="O1027" t="s">
        <v>10621</v>
      </c>
    </row>
    <row r="1028" spans="1:15">
      <c r="A1028">
        <v>1027</v>
      </c>
      <c r="B1028">
        <v>175</v>
      </c>
      <c r="C1028" s="3" t="s">
        <v>14959</v>
      </c>
      <c r="D1028" s="3" t="s">
        <v>14880</v>
      </c>
      <c r="E1028" s="3" t="s">
        <v>10272</v>
      </c>
      <c r="F1028" s="3" t="s">
        <v>10266</v>
      </c>
      <c r="G1028" s="3" t="s">
        <v>10904</v>
      </c>
      <c r="H1028" s="6" t="s">
        <v>10905</v>
      </c>
      <c r="O1028" t="s">
        <v>10621</v>
      </c>
    </row>
    <row r="1029" spans="1:15">
      <c r="A1029">
        <v>1028</v>
      </c>
      <c r="B1029">
        <v>176</v>
      </c>
      <c r="C1029" s="3" t="s">
        <v>14959</v>
      </c>
      <c r="D1029" s="3" t="s">
        <v>14880</v>
      </c>
      <c r="E1029" s="3" t="s">
        <v>10904</v>
      </c>
      <c r="F1029" s="3" t="s">
        <v>10266</v>
      </c>
      <c r="G1029" s="3" t="s">
        <v>10906</v>
      </c>
      <c r="H1029" s="6" t="s">
        <v>10907</v>
      </c>
      <c r="K1029" s="12" t="str">
        <f>HYPERLINK("#'KOODISTOT'!B"&amp;MATCH(CONCATENATE(G1029,"Type"),KOODISTOT!B:B,0),CONCATENATE(G1029,"Type"))</f>
        <v>CertificationSystemType</v>
      </c>
      <c r="L1029" s="7">
        <v>2</v>
      </c>
      <c r="O1029" t="s">
        <v>10621</v>
      </c>
    </row>
    <row r="1030" spans="1:15">
      <c r="A1030">
        <v>1029</v>
      </c>
      <c r="B1030">
        <v>177</v>
      </c>
      <c r="C1030" s="3" t="s">
        <v>14959</v>
      </c>
      <c r="D1030" s="3" t="s">
        <v>14880</v>
      </c>
      <c r="E1030" s="3" t="s">
        <v>10885</v>
      </c>
      <c r="F1030" s="3" t="s">
        <v>10266</v>
      </c>
      <c r="G1030" s="3" t="s">
        <v>10909</v>
      </c>
      <c r="H1030" s="6" t="s">
        <v>10910</v>
      </c>
      <c r="O1030" t="s">
        <v>10621</v>
      </c>
    </row>
    <row r="1031" spans="1:15">
      <c r="A1031">
        <v>1030</v>
      </c>
      <c r="B1031">
        <v>178</v>
      </c>
      <c r="C1031" s="3" t="s">
        <v>14959</v>
      </c>
      <c r="D1031" s="3" t="s">
        <v>14880</v>
      </c>
      <c r="E1031" s="3" t="s">
        <v>10885</v>
      </c>
      <c r="F1031" s="3" t="s">
        <v>10266</v>
      </c>
      <c r="G1031" s="3" t="s">
        <v>10911</v>
      </c>
      <c r="H1031" s="6" t="s">
        <v>10912</v>
      </c>
      <c r="K1031" s="12" t="str">
        <f>HYPERLINK("#'YHDISTEKOODISTOT'!B"&amp;MATCH("YesNoNotKnownType",YHDISTEKOODISTOT!B:B,0),CONCATENATE(G1031,"Type"))</f>
        <v>RoadUsingRightType</v>
      </c>
      <c r="L1031" s="7">
        <v>1</v>
      </c>
      <c r="M1031" s="14" t="s">
        <v>10269</v>
      </c>
      <c r="O1031" t="s">
        <v>10621</v>
      </c>
    </row>
    <row r="1032" spans="1:15">
      <c r="A1032">
        <v>1031</v>
      </c>
      <c r="B1032">
        <v>179</v>
      </c>
      <c r="C1032" s="3" t="s">
        <v>14959</v>
      </c>
      <c r="D1032" s="3" t="s">
        <v>14880</v>
      </c>
      <c r="E1032" s="3" t="s">
        <v>10885</v>
      </c>
      <c r="F1032" s="3" t="s">
        <v>10266</v>
      </c>
      <c r="G1032" s="3" t="s">
        <v>10913</v>
      </c>
      <c r="H1032" s="6" t="s">
        <v>10914</v>
      </c>
      <c r="O1032" t="s">
        <v>10621</v>
      </c>
    </row>
    <row r="1033" spans="1:15">
      <c r="A1033">
        <v>1032</v>
      </c>
      <c r="B1033">
        <v>180</v>
      </c>
      <c r="C1033" s="3" t="s">
        <v>14959</v>
      </c>
      <c r="D1033" s="3" t="s">
        <v>14880</v>
      </c>
      <c r="E1033" s="3" t="s">
        <v>10913</v>
      </c>
      <c r="F1033" s="3" t="s">
        <v>10266</v>
      </c>
      <c r="G1033" s="3" t="s">
        <v>10915</v>
      </c>
      <c r="H1033" s="6" t="s">
        <v>10916</v>
      </c>
      <c r="K1033" s="12" t="str">
        <f>HYPERLINK("#'KOODISTOT'!B"&amp;MATCH(CONCATENATE(G1033,"Type"),KOODISTOT!B:B,0),CONCATENATE(G1033,"Type"))</f>
        <v>ForestUseDeclarationResponsibleType</v>
      </c>
      <c r="L1033" s="7">
        <v>2</v>
      </c>
      <c r="O1033" t="s">
        <v>10621</v>
      </c>
    </row>
    <row r="1034" spans="1:15">
      <c r="A1034">
        <v>1033</v>
      </c>
      <c r="B1034">
        <v>181</v>
      </c>
      <c r="C1034" s="3" t="s">
        <v>14959</v>
      </c>
      <c r="D1034" s="3" t="s">
        <v>14880</v>
      </c>
      <c r="E1034" s="3" t="s">
        <v>10913</v>
      </c>
      <c r="F1034" s="3" t="s">
        <v>10266</v>
      </c>
      <c r="G1034" s="3" t="s">
        <v>10917</v>
      </c>
      <c r="H1034" s="6" t="s">
        <v>10918</v>
      </c>
      <c r="O1034" t="s">
        <v>10621</v>
      </c>
    </row>
    <row r="1035" spans="1:15">
      <c r="A1035">
        <v>1034</v>
      </c>
      <c r="B1035">
        <v>182</v>
      </c>
      <c r="C1035" s="3" t="s">
        <v>14959</v>
      </c>
      <c r="D1035" s="3" t="s">
        <v>14880</v>
      </c>
      <c r="E1035" s="3" t="s">
        <v>10913</v>
      </c>
      <c r="F1035" s="3" t="s">
        <v>10266</v>
      </c>
      <c r="G1035" s="3" t="s">
        <v>10919</v>
      </c>
      <c r="H1035" s="6" t="s">
        <v>10920</v>
      </c>
      <c r="K1035" s="12" t="str">
        <f>HYPERLINK("#'YHDISTEKOODISTOT'!B"&amp;MATCH("YesNoNotKnownType",YHDISTEKOODISTOT!B:B,0),CONCATENATE(G1035,"Type"))</f>
        <v>SupplyPointType</v>
      </c>
      <c r="L1035" s="7">
        <v>1</v>
      </c>
      <c r="M1035" s="14" t="s">
        <v>10269</v>
      </c>
      <c r="O1035" t="s">
        <v>10621</v>
      </c>
    </row>
    <row r="1036" spans="1:15" ht="28.8">
      <c r="A1036">
        <v>1035</v>
      </c>
      <c r="B1036">
        <v>183</v>
      </c>
      <c r="C1036" s="3" t="s">
        <v>14959</v>
      </c>
      <c r="D1036" s="3" t="s">
        <v>14880</v>
      </c>
      <c r="E1036" s="3" t="s">
        <v>10913</v>
      </c>
      <c r="F1036" s="3" t="s">
        <v>10266</v>
      </c>
      <c r="G1036" s="3" t="s">
        <v>10921</v>
      </c>
      <c r="H1036" s="6" t="s">
        <v>10922</v>
      </c>
      <c r="O1036" t="s">
        <v>10621</v>
      </c>
    </row>
    <row r="1037" spans="1:15">
      <c r="A1037">
        <v>1036</v>
      </c>
      <c r="B1037">
        <v>184</v>
      </c>
      <c r="C1037" s="3" t="s">
        <v>14959</v>
      </c>
      <c r="D1037" s="3" t="s">
        <v>14880</v>
      </c>
      <c r="E1037" s="3" t="s">
        <v>10921</v>
      </c>
      <c r="F1037" s="3" t="s">
        <v>10266</v>
      </c>
      <c r="G1037" s="3" t="s">
        <v>10923</v>
      </c>
      <c r="H1037" s="6" t="s">
        <v>10924</v>
      </c>
      <c r="O1037" t="s">
        <v>10621</v>
      </c>
    </row>
    <row r="1038" spans="1:15">
      <c r="A1038">
        <v>1037</v>
      </c>
      <c r="B1038">
        <v>185</v>
      </c>
      <c r="C1038" s="3" t="s">
        <v>14959</v>
      </c>
      <c r="D1038" s="3" t="s">
        <v>14880</v>
      </c>
      <c r="E1038" s="3" t="s">
        <v>10923</v>
      </c>
      <c r="F1038" s="3" t="s">
        <v>10266</v>
      </c>
      <c r="G1038" s="3" t="s">
        <v>10925</v>
      </c>
      <c r="H1038" s="6" t="s">
        <v>10926</v>
      </c>
      <c r="K1038" s="12" t="str">
        <f>HYPERLINK("#'KOODISTOT'!B"&amp;MATCH(CONCATENATE(G1038,"Type"),KOODISTOT!B:B,0),CONCATENATE(G1038,"Type"))</f>
        <v>AssortmentClassCodeType</v>
      </c>
      <c r="L1038" s="7">
        <v>2</v>
      </c>
      <c r="O1038" t="s">
        <v>10621</v>
      </c>
    </row>
    <row r="1039" spans="1:15">
      <c r="A1039">
        <v>1038</v>
      </c>
      <c r="B1039">
        <v>186</v>
      </c>
      <c r="C1039" s="3" t="s">
        <v>14959</v>
      </c>
      <c r="D1039" s="3" t="s">
        <v>14880</v>
      </c>
      <c r="E1039" s="3" t="s">
        <v>10923</v>
      </c>
      <c r="F1039" s="3" t="s">
        <v>10266</v>
      </c>
      <c r="G1039" s="3" t="s">
        <v>10673</v>
      </c>
      <c r="H1039" s="6" t="s">
        <v>10927</v>
      </c>
      <c r="O1039" t="s">
        <v>10621</v>
      </c>
    </row>
    <row r="1040" spans="1:15">
      <c r="A1040">
        <v>1039</v>
      </c>
      <c r="B1040">
        <v>187</v>
      </c>
      <c r="C1040" s="3" t="s">
        <v>14959</v>
      </c>
      <c r="D1040" s="3" t="s">
        <v>14880</v>
      </c>
      <c r="E1040" s="3" t="s">
        <v>10673</v>
      </c>
      <c r="F1040" s="3" t="s">
        <v>10266</v>
      </c>
      <c r="G1040" s="3" t="s">
        <v>10675</v>
      </c>
      <c r="H1040" s="6" t="s">
        <v>10928</v>
      </c>
      <c r="O1040" t="s">
        <v>10621</v>
      </c>
    </row>
    <row r="1041" spans="1:15">
      <c r="A1041">
        <v>1040</v>
      </c>
      <c r="B1041">
        <v>188</v>
      </c>
      <c r="C1041" s="3" t="s">
        <v>14959</v>
      </c>
      <c r="D1041" s="3" t="s">
        <v>14880</v>
      </c>
      <c r="E1041" s="3" t="s">
        <v>10675</v>
      </c>
      <c r="F1041" s="3" t="s">
        <v>10266</v>
      </c>
      <c r="G1041" s="3" t="s">
        <v>10929</v>
      </c>
      <c r="H1041" s="6" t="s">
        <v>9917</v>
      </c>
      <c r="K1041" s="12" t="str">
        <f>HYPERLINK("#'KOODISTOT'!B"&amp;MATCH(CONCATENATE(G1041,"Type"),KOODISTOT!B:B,0),CONCATENATE(G1041,"Type"))</f>
        <v>AssortmentMainGroupType</v>
      </c>
      <c r="L1041" s="7">
        <v>1</v>
      </c>
      <c r="O1041" t="s">
        <v>10621</v>
      </c>
    </row>
    <row r="1042" spans="1:15">
      <c r="A1042">
        <v>1041</v>
      </c>
      <c r="B1042">
        <v>189</v>
      </c>
      <c r="C1042" s="3" t="s">
        <v>14959</v>
      </c>
      <c r="D1042" s="3" t="s">
        <v>14880</v>
      </c>
      <c r="E1042" s="3" t="s">
        <v>10675</v>
      </c>
      <c r="F1042" s="3" t="s">
        <v>10266</v>
      </c>
      <c r="G1042" s="3" t="s">
        <v>10462</v>
      </c>
      <c r="H1042" s="6" t="s">
        <v>10930</v>
      </c>
      <c r="K1042" s="12" t="str">
        <f>HYPERLINK("#'KOODISTOT'!B"&amp;MATCH(CONCATENATE(G1042,"Type"),KOODISTOT!B:B,0),CONCATENATE(G1042,"Type"))</f>
        <v>TreeSpeciesType</v>
      </c>
      <c r="L1042" s="7">
        <v>3</v>
      </c>
      <c r="O1042" t="s">
        <v>10621</v>
      </c>
    </row>
    <row r="1043" spans="1:15">
      <c r="A1043">
        <v>1042</v>
      </c>
      <c r="B1043">
        <v>190</v>
      </c>
      <c r="C1043" s="3" t="s">
        <v>14959</v>
      </c>
      <c r="D1043" s="3" t="s">
        <v>14880</v>
      </c>
      <c r="E1043" s="3" t="s">
        <v>10675</v>
      </c>
      <c r="F1043" s="3" t="s">
        <v>10266</v>
      </c>
      <c r="G1043" s="3" t="s">
        <v>10681</v>
      </c>
      <c r="H1043" s="6" t="s">
        <v>10931</v>
      </c>
      <c r="K1043" s="12" t="str">
        <f>HYPERLINK("#'YHDISTEKOODISTOT'!B"&amp;MATCH(CONCATENATE(G1043,"Type"),YHDISTEKOODISTOT!B:B,0),CONCATENATE(G1043,"Type"))</f>
        <v>StemTypeType</v>
      </c>
      <c r="L1043" s="7">
        <v>6</v>
      </c>
      <c r="O1043" t="s">
        <v>10621</v>
      </c>
    </row>
    <row r="1044" spans="1:15">
      <c r="A1044">
        <v>1043</v>
      </c>
      <c r="B1044">
        <v>191</v>
      </c>
      <c r="C1044" s="3" t="s">
        <v>14959</v>
      </c>
      <c r="D1044" s="3" t="s">
        <v>14880</v>
      </c>
      <c r="E1044" s="3" t="s">
        <v>10675</v>
      </c>
      <c r="F1044" s="3" t="s">
        <v>10266</v>
      </c>
      <c r="G1044" s="3" t="s">
        <v>10932</v>
      </c>
      <c r="H1044" s="6" t="s">
        <v>10933</v>
      </c>
      <c r="O1044" t="s">
        <v>10621</v>
      </c>
    </row>
    <row r="1045" spans="1:15">
      <c r="A1045">
        <v>1044</v>
      </c>
      <c r="B1045">
        <v>192</v>
      </c>
      <c r="C1045" s="3" t="s">
        <v>14959</v>
      </c>
      <c r="D1045" s="3" t="s">
        <v>14880</v>
      </c>
      <c r="E1045" s="3" t="s">
        <v>10675</v>
      </c>
      <c r="F1045" s="3" t="s">
        <v>10266</v>
      </c>
      <c r="G1045" s="3" t="s">
        <v>10934</v>
      </c>
      <c r="H1045" s="6" t="s">
        <v>10935</v>
      </c>
      <c r="O1045" t="s">
        <v>10621</v>
      </c>
    </row>
    <row r="1046" spans="1:15">
      <c r="A1046">
        <v>1045</v>
      </c>
      <c r="B1046">
        <v>193</v>
      </c>
      <c r="C1046" s="3" t="s">
        <v>14959</v>
      </c>
      <c r="D1046" s="3" t="s">
        <v>14880</v>
      </c>
      <c r="E1046" s="3" t="s">
        <v>10675</v>
      </c>
      <c r="F1046" s="3" t="s">
        <v>10266</v>
      </c>
      <c r="G1046" s="3" t="s">
        <v>10936</v>
      </c>
      <c r="H1046" s="6" t="s">
        <v>10937</v>
      </c>
      <c r="O1046" t="s">
        <v>10621</v>
      </c>
    </row>
    <row r="1047" spans="1:15">
      <c r="A1047">
        <v>1046</v>
      </c>
      <c r="B1047">
        <v>194</v>
      </c>
      <c r="C1047" s="3" t="s">
        <v>14959</v>
      </c>
      <c r="D1047" s="3" t="s">
        <v>14880</v>
      </c>
      <c r="E1047" s="3" t="s">
        <v>10675</v>
      </c>
      <c r="F1047" s="3" t="s">
        <v>10266</v>
      </c>
      <c r="G1047" s="3" t="s">
        <v>10938</v>
      </c>
      <c r="H1047" s="6" t="s">
        <v>10939</v>
      </c>
      <c r="K1047" s="12" t="str">
        <f>HYPERLINK("#'KOODISTOT'!B"&amp;MATCH(CONCATENATE(G1047,"Type"),KOODISTOT!B:B,0),CONCATENATE(G1047,"Type"))</f>
        <v>QuantityUnitType</v>
      </c>
      <c r="L1047" s="7">
        <v>1</v>
      </c>
      <c r="O1047" t="s">
        <v>10621</v>
      </c>
    </row>
    <row r="1048" spans="1:15">
      <c r="A1048">
        <v>1047</v>
      </c>
      <c r="B1048">
        <v>195</v>
      </c>
      <c r="C1048" s="3" t="s">
        <v>14959</v>
      </c>
      <c r="D1048" s="3" t="s">
        <v>14880</v>
      </c>
      <c r="E1048" s="3" t="s">
        <v>10675</v>
      </c>
      <c r="F1048" s="3" t="s">
        <v>10266</v>
      </c>
      <c r="G1048" s="3" t="s">
        <v>10940</v>
      </c>
      <c r="H1048" s="6" t="s">
        <v>10941</v>
      </c>
      <c r="O1048" t="s">
        <v>10621</v>
      </c>
    </row>
    <row r="1049" spans="1:15">
      <c r="A1049">
        <v>1048</v>
      </c>
      <c r="B1049">
        <v>196</v>
      </c>
      <c r="C1049" s="3" t="s">
        <v>14959</v>
      </c>
      <c r="D1049" s="3" t="s">
        <v>14880</v>
      </c>
      <c r="E1049" s="3" t="s">
        <v>10675</v>
      </c>
      <c r="F1049" s="3" t="s">
        <v>10266</v>
      </c>
      <c r="G1049" s="3" t="s">
        <v>10942</v>
      </c>
      <c r="H1049" s="6" t="s">
        <v>10943</v>
      </c>
      <c r="O1049" t="s">
        <v>10621</v>
      </c>
    </row>
    <row r="1050" spans="1:15">
      <c r="A1050">
        <v>1049</v>
      </c>
      <c r="B1050">
        <v>197</v>
      </c>
      <c r="C1050" s="3" t="s">
        <v>14959</v>
      </c>
      <c r="D1050" s="3" t="s">
        <v>14880</v>
      </c>
      <c r="E1050" s="3" t="s">
        <v>10675</v>
      </c>
      <c r="F1050" s="3" t="s">
        <v>10266</v>
      </c>
      <c r="G1050" s="3" t="s">
        <v>10497</v>
      </c>
      <c r="H1050" s="6" t="s">
        <v>10944</v>
      </c>
      <c r="K1050" s="12" t="str">
        <f>HYPERLINK("#'KOODISTOT'!B"&amp;MATCH(CONCATENATE(G1050,"Type"),KOODISTOT!B:B,0),CONCATENATE(G1050,"Type"))</f>
        <v>CurrencyType</v>
      </c>
      <c r="L1050" s="7" t="s">
        <v>7288</v>
      </c>
      <c r="O1050" t="s">
        <v>10621</v>
      </c>
    </row>
    <row r="1051" spans="1:15">
      <c r="A1051">
        <v>1050</v>
      </c>
      <c r="B1051">
        <v>198</v>
      </c>
      <c r="C1051" s="3" t="s">
        <v>14959</v>
      </c>
      <c r="D1051" s="3" t="s">
        <v>14880</v>
      </c>
      <c r="E1051" s="3" t="s">
        <v>10675</v>
      </c>
      <c r="F1051" s="3" t="s">
        <v>10266</v>
      </c>
      <c r="G1051" s="3" t="s">
        <v>10945</v>
      </c>
      <c r="H1051" s="6" t="s">
        <v>10946</v>
      </c>
      <c r="O1051" t="s">
        <v>10621</v>
      </c>
    </row>
    <row r="1052" spans="1:15">
      <c r="A1052">
        <v>1051</v>
      </c>
      <c r="B1052">
        <v>199</v>
      </c>
      <c r="C1052" s="3" t="s">
        <v>14959</v>
      </c>
      <c r="D1052" s="3" t="s">
        <v>14880</v>
      </c>
      <c r="E1052" s="3" t="s">
        <v>10675</v>
      </c>
      <c r="F1052" s="3" t="s">
        <v>10266</v>
      </c>
      <c r="G1052" s="3" t="s">
        <v>10947</v>
      </c>
      <c r="H1052" s="6" t="s">
        <v>10948</v>
      </c>
      <c r="O1052" t="s">
        <v>10621</v>
      </c>
    </row>
    <row r="1053" spans="1:15">
      <c r="A1053">
        <v>1052</v>
      </c>
      <c r="B1053">
        <v>200</v>
      </c>
      <c r="C1053" s="3" t="s">
        <v>14959</v>
      </c>
      <c r="D1053" s="3" t="s">
        <v>14880</v>
      </c>
      <c r="E1053" s="3" t="s">
        <v>10675</v>
      </c>
      <c r="F1053" s="3" t="s">
        <v>10266</v>
      </c>
      <c r="G1053" s="3" t="s">
        <v>10949</v>
      </c>
      <c r="H1053" s="6" t="s">
        <v>10950</v>
      </c>
      <c r="O1053" t="s">
        <v>10621</v>
      </c>
    </row>
    <row r="1054" spans="1:15">
      <c r="A1054">
        <v>1053</v>
      </c>
      <c r="B1054">
        <v>201</v>
      </c>
      <c r="C1054" s="3" t="s">
        <v>14959</v>
      </c>
      <c r="D1054" s="3" t="s">
        <v>14880</v>
      </c>
      <c r="E1054" s="3" t="s">
        <v>10675</v>
      </c>
      <c r="F1054" s="3" t="s">
        <v>10266</v>
      </c>
      <c r="G1054" s="3" t="s">
        <v>10951</v>
      </c>
      <c r="H1054" s="6" t="s">
        <v>10952</v>
      </c>
      <c r="O1054" t="s">
        <v>10621</v>
      </c>
    </row>
    <row r="1055" spans="1:15">
      <c r="A1055">
        <v>1054</v>
      </c>
      <c r="B1055">
        <v>202</v>
      </c>
      <c r="C1055" s="3" t="s">
        <v>14959</v>
      </c>
      <c r="D1055" s="3" t="s">
        <v>14880</v>
      </c>
      <c r="E1055" s="3" t="s">
        <v>10675</v>
      </c>
      <c r="F1055" s="3" t="s">
        <v>10266</v>
      </c>
      <c r="G1055" s="3" t="s">
        <v>10953</v>
      </c>
      <c r="H1055" s="6" t="s">
        <v>10954</v>
      </c>
      <c r="K1055" s="12" t="str">
        <f>HYPERLINK("#'KOODISTOT'!B"&amp;MATCH(CONCATENATE(G1055,"Type"),KOODISTOT!B:B,0),CONCATENATE(G1055,"Type"))</f>
        <v>GradeCodeType</v>
      </c>
      <c r="L1055" s="7">
        <v>2</v>
      </c>
      <c r="O1055" t="s">
        <v>10621</v>
      </c>
    </row>
    <row r="1056" spans="1:15">
      <c r="A1056">
        <v>1055</v>
      </c>
      <c r="B1056">
        <v>203</v>
      </c>
      <c r="C1056" s="3" t="s">
        <v>14959</v>
      </c>
      <c r="D1056" s="3" t="s">
        <v>14880</v>
      </c>
      <c r="E1056" s="3" t="s">
        <v>10675</v>
      </c>
      <c r="F1056" s="3" t="s">
        <v>10266</v>
      </c>
      <c r="G1056" s="3" t="s">
        <v>10955</v>
      </c>
      <c r="H1056" s="6" t="s">
        <v>10956</v>
      </c>
      <c r="O1056" t="s">
        <v>10621</v>
      </c>
    </row>
    <row r="1057" spans="1:15">
      <c r="A1057">
        <v>1056</v>
      </c>
      <c r="B1057">
        <v>204</v>
      </c>
      <c r="C1057" s="3" t="s">
        <v>14959</v>
      </c>
      <c r="D1057" s="3" t="s">
        <v>14880</v>
      </c>
      <c r="E1057" s="3" t="s">
        <v>10955</v>
      </c>
      <c r="F1057" s="3" t="s">
        <v>10266</v>
      </c>
      <c r="G1057" s="3" t="s">
        <v>10957</v>
      </c>
      <c r="H1057" s="6" t="s">
        <v>10958</v>
      </c>
      <c r="O1057" t="s">
        <v>10621</v>
      </c>
    </row>
    <row r="1058" spans="1:15">
      <c r="A1058">
        <v>1057</v>
      </c>
      <c r="B1058">
        <v>205</v>
      </c>
      <c r="C1058" s="3" t="s">
        <v>14959</v>
      </c>
      <c r="D1058" s="3" t="s">
        <v>14880</v>
      </c>
      <c r="E1058" s="3" t="s">
        <v>10957</v>
      </c>
      <c r="F1058" s="3" t="s">
        <v>10266</v>
      </c>
      <c r="G1058" s="3" t="s">
        <v>10959</v>
      </c>
      <c r="H1058" s="6" t="s">
        <v>10960</v>
      </c>
      <c r="K1058" s="12" t="str">
        <f>HYPERLINK("#'KOODISTOT'!B"&amp;MATCH(CONCATENATE(G1058,"Type"),KOODISTOT!B:B,0),CONCATENATE(G1058,"Type"))</f>
        <v>WoodLotInformationTypeType</v>
      </c>
      <c r="L1058" s="7" t="s">
        <v>7014</v>
      </c>
      <c r="O1058" t="s">
        <v>10621</v>
      </c>
    </row>
    <row r="1059" spans="1:15">
      <c r="A1059">
        <v>1058</v>
      </c>
      <c r="B1059">
        <v>206</v>
      </c>
      <c r="C1059" s="3" t="s">
        <v>14959</v>
      </c>
      <c r="D1059" s="3" t="s">
        <v>14880</v>
      </c>
      <c r="E1059" s="3" t="s">
        <v>10957</v>
      </c>
      <c r="F1059" s="3" t="s">
        <v>10266</v>
      </c>
      <c r="G1059" s="3" t="s">
        <v>10961</v>
      </c>
      <c r="H1059" s="6" t="s">
        <v>10962</v>
      </c>
      <c r="O1059" t="s">
        <v>10621</v>
      </c>
    </row>
    <row r="1060" spans="1:15">
      <c r="A1060">
        <v>1059</v>
      </c>
      <c r="B1060">
        <v>207</v>
      </c>
      <c r="C1060" s="3" t="s">
        <v>14959</v>
      </c>
      <c r="D1060" s="3" t="s">
        <v>14880</v>
      </c>
      <c r="E1060" s="3" t="s">
        <v>10957</v>
      </c>
      <c r="F1060" s="3" t="s">
        <v>10266</v>
      </c>
      <c r="G1060" s="3" t="s">
        <v>10963</v>
      </c>
      <c r="H1060" s="6" t="s">
        <v>10964</v>
      </c>
      <c r="O1060" t="s">
        <v>10621</v>
      </c>
    </row>
    <row r="1061" spans="1:15">
      <c r="A1061">
        <v>1060</v>
      </c>
      <c r="B1061">
        <v>208</v>
      </c>
      <c r="C1061" s="3" t="s">
        <v>14959</v>
      </c>
      <c r="D1061" s="3" t="s">
        <v>14880</v>
      </c>
      <c r="E1061" s="3" t="s">
        <v>10675</v>
      </c>
      <c r="F1061" s="3" t="s">
        <v>10266</v>
      </c>
      <c r="G1061" s="3" t="s">
        <v>10965</v>
      </c>
      <c r="H1061" s="6" t="s">
        <v>10966</v>
      </c>
      <c r="K1061" s="12" t="str">
        <f>HYPERLINK("#'KOODISTOT'!B"&amp;MATCH(CONCATENATE(G1061,"Type"),KOODISTOT!B:B,0),CONCATENATE(G1061,"Type"))</f>
        <v>MeasurementMethodType</v>
      </c>
      <c r="L1061" s="7">
        <v>1</v>
      </c>
      <c r="O1061" t="s">
        <v>10621</v>
      </c>
    </row>
    <row r="1062" spans="1:15">
      <c r="A1062">
        <v>1061</v>
      </c>
      <c r="B1062">
        <v>209</v>
      </c>
      <c r="C1062" s="3" t="s">
        <v>14959</v>
      </c>
      <c r="D1062" s="3" t="s">
        <v>14880</v>
      </c>
      <c r="E1062" s="3" t="s">
        <v>10675</v>
      </c>
      <c r="F1062" s="3" t="s">
        <v>10266</v>
      </c>
      <c r="G1062" s="3" t="s">
        <v>10967</v>
      </c>
      <c r="H1062" s="6" t="s">
        <v>10968</v>
      </c>
      <c r="O1062" t="s">
        <v>10621</v>
      </c>
    </row>
    <row r="1063" spans="1:15">
      <c r="A1063">
        <v>1062</v>
      </c>
      <c r="B1063">
        <v>210</v>
      </c>
      <c r="C1063" s="3" t="s">
        <v>14959</v>
      </c>
      <c r="D1063" s="3" t="s">
        <v>14880</v>
      </c>
      <c r="E1063" s="3" t="s">
        <v>10913</v>
      </c>
      <c r="F1063" s="3" t="s">
        <v>10266</v>
      </c>
      <c r="G1063" s="3" t="s">
        <v>5279</v>
      </c>
      <c r="H1063" s="6" t="s">
        <v>10969</v>
      </c>
      <c r="O1063" t="s">
        <v>10621</v>
      </c>
    </row>
    <row r="1064" spans="1:15">
      <c r="A1064">
        <v>1063</v>
      </c>
      <c r="B1064">
        <v>211</v>
      </c>
      <c r="C1064" s="3" t="s">
        <v>14959</v>
      </c>
      <c r="D1064" s="3" t="s">
        <v>14880</v>
      </c>
      <c r="E1064" s="3" t="s">
        <v>5279</v>
      </c>
      <c r="F1064" s="3" t="s">
        <v>10266</v>
      </c>
      <c r="G1064" s="3" t="s">
        <v>5946</v>
      </c>
      <c r="H1064" s="6" t="s">
        <v>10970</v>
      </c>
      <c r="O1064" t="s">
        <v>10621</v>
      </c>
    </row>
    <row r="1065" spans="1:15">
      <c r="A1065">
        <v>1064</v>
      </c>
      <c r="B1065">
        <v>212</v>
      </c>
      <c r="C1065" s="3" t="s">
        <v>14959</v>
      </c>
      <c r="D1065" s="3" t="s">
        <v>14880</v>
      </c>
      <c r="E1065" s="3" t="s">
        <v>5946</v>
      </c>
      <c r="F1065" s="3" t="s">
        <v>10273</v>
      </c>
      <c r="G1065" s="3" t="s">
        <v>8927</v>
      </c>
      <c r="H1065" s="6" t="s">
        <v>10971</v>
      </c>
      <c r="O1065" t="s">
        <v>10621</v>
      </c>
    </row>
    <row r="1066" spans="1:15">
      <c r="A1066">
        <v>1065</v>
      </c>
      <c r="B1066">
        <v>213</v>
      </c>
      <c r="C1066" s="3" t="s">
        <v>14959</v>
      </c>
      <c r="D1066" s="3" t="s">
        <v>14880</v>
      </c>
      <c r="E1066" s="3" t="s">
        <v>10913</v>
      </c>
      <c r="F1066" s="3" t="s">
        <v>10266</v>
      </c>
      <c r="G1066" s="3" t="s">
        <v>10972</v>
      </c>
      <c r="H1066" s="6" t="s">
        <v>10973</v>
      </c>
      <c r="O1066" t="s">
        <v>10621</v>
      </c>
    </row>
    <row r="1067" spans="1:15">
      <c r="A1067">
        <v>1066</v>
      </c>
      <c r="B1067">
        <v>214</v>
      </c>
      <c r="C1067" s="3" t="s">
        <v>14959</v>
      </c>
      <c r="D1067" s="3" t="s">
        <v>14880</v>
      </c>
      <c r="E1067" s="3" t="s">
        <v>10972</v>
      </c>
      <c r="F1067" s="3" t="s">
        <v>10266</v>
      </c>
      <c r="G1067" s="3" t="s">
        <v>10974</v>
      </c>
      <c r="H1067" s="6" t="s">
        <v>10975</v>
      </c>
      <c r="O1067" t="s">
        <v>10621</v>
      </c>
    </row>
    <row r="1068" spans="1:15">
      <c r="A1068">
        <v>1067</v>
      </c>
      <c r="B1068">
        <v>215</v>
      </c>
      <c r="C1068" s="3" t="s">
        <v>14959</v>
      </c>
      <c r="D1068" s="3" t="s">
        <v>14880</v>
      </c>
      <c r="E1068" s="3" t="s">
        <v>10974</v>
      </c>
      <c r="F1068" s="3" t="s">
        <v>10273</v>
      </c>
      <c r="G1068" s="3" t="s">
        <v>8927</v>
      </c>
      <c r="H1068" s="6" t="s">
        <v>10976</v>
      </c>
      <c r="O1068" t="s">
        <v>10621</v>
      </c>
    </row>
    <row r="1069" spans="1:15">
      <c r="A1069">
        <v>1068</v>
      </c>
      <c r="B1069">
        <v>216</v>
      </c>
      <c r="C1069" s="3" t="s">
        <v>14959</v>
      </c>
      <c r="D1069" s="3" t="s">
        <v>14880</v>
      </c>
      <c r="E1069" s="3" t="s">
        <v>10974</v>
      </c>
      <c r="F1069" s="3" t="s">
        <v>10266</v>
      </c>
      <c r="G1069" s="3" t="s">
        <v>10977</v>
      </c>
      <c r="H1069" s="6" t="s">
        <v>10978</v>
      </c>
      <c r="K1069" s="12" t="str">
        <f>HYPERLINK("#'KOODISTOT'!B"&amp;MATCH(CONCATENATE(G1069,"Type"),KOODISTOT!B:B,0),CONCATENATE(G1069,"Type"))</f>
        <v>DocumentClassType</v>
      </c>
      <c r="L1069" s="7">
        <v>5</v>
      </c>
      <c r="O1069" t="s">
        <v>10621</v>
      </c>
    </row>
    <row r="1070" spans="1:15">
      <c r="A1070">
        <v>1069</v>
      </c>
      <c r="B1070">
        <v>217</v>
      </c>
      <c r="C1070" s="3" t="s">
        <v>14959</v>
      </c>
      <c r="D1070" s="3" t="s">
        <v>14880</v>
      </c>
      <c r="E1070" s="3" t="s">
        <v>10974</v>
      </c>
      <c r="F1070" s="3" t="s">
        <v>10266</v>
      </c>
      <c r="G1070" s="3" t="s">
        <v>10979</v>
      </c>
      <c r="H1070" s="6" t="s">
        <v>10980</v>
      </c>
      <c r="O1070" t="s">
        <v>10621</v>
      </c>
    </row>
    <row r="1071" spans="1:15">
      <c r="A1071">
        <v>1070</v>
      </c>
      <c r="B1071">
        <v>218</v>
      </c>
      <c r="C1071" s="3" t="s">
        <v>14959</v>
      </c>
      <c r="D1071" s="3" t="s">
        <v>14880</v>
      </c>
      <c r="E1071" s="3" t="s">
        <v>10974</v>
      </c>
      <c r="F1071" s="3" t="s">
        <v>10266</v>
      </c>
      <c r="G1071" s="3" t="s">
        <v>10981</v>
      </c>
      <c r="H1071" s="6" t="s">
        <v>10982</v>
      </c>
      <c r="O1071" t="s">
        <v>10621</v>
      </c>
    </row>
    <row r="1072" spans="1:15">
      <c r="A1072">
        <v>1071</v>
      </c>
      <c r="B1072">
        <v>219</v>
      </c>
      <c r="C1072" s="3" t="s">
        <v>14959</v>
      </c>
      <c r="D1072" s="3" t="s">
        <v>14880</v>
      </c>
      <c r="E1072" s="3" t="s">
        <v>10974</v>
      </c>
      <c r="F1072" s="3" t="s">
        <v>10266</v>
      </c>
      <c r="G1072" s="3" t="s">
        <v>10983</v>
      </c>
      <c r="H1072" s="6" t="s">
        <v>10984</v>
      </c>
      <c r="O1072" t="s">
        <v>10621</v>
      </c>
    </row>
    <row r="1073" spans="1:15">
      <c r="A1073">
        <v>1072</v>
      </c>
      <c r="B1073">
        <v>220</v>
      </c>
      <c r="C1073" s="3" t="s">
        <v>14959</v>
      </c>
      <c r="D1073" s="3" t="s">
        <v>14880</v>
      </c>
      <c r="E1073" s="3" t="s">
        <v>10974</v>
      </c>
      <c r="F1073" s="3" t="s">
        <v>10266</v>
      </c>
      <c r="G1073" s="3" t="s">
        <v>10985</v>
      </c>
      <c r="O1073" t="s">
        <v>10621</v>
      </c>
    </row>
    <row r="1074" spans="1:15">
      <c r="A1074">
        <v>1073</v>
      </c>
      <c r="B1074">
        <v>221</v>
      </c>
      <c r="C1074" s="3" t="s">
        <v>14959</v>
      </c>
      <c r="D1074" s="3" t="s">
        <v>14880</v>
      </c>
      <c r="E1074" s="3" t="s">
        <v>10985</v>
      </c>
      <c r="F1074" s="3" t="s">
        <v>10273</v>
      </c>
      <c r="G1074" s="3" t="s">
        <v>10986</v>
      </c>
      <c r="H1074" s="6" t="s">
        <v>10987</v>
      </c>
      <c r="O1074" t="s">
        <v>10621</v>
      </c>
    </row>
    <row r="1075" spans="1:15">
      <c r="A1075">
        <v>1074</v>
      </c>
      <c r="B1075">
        <v>222</v>
      </c>
      <c r="C1075" s="3" t="s">
        <v>14959</v>
      </c>
      <c r="D1075" s="3" t="s">
        <v>14880</v>
      </c>
      <c r="E1075" s="3" t="s">
        <v>10885</v>
      </c>
      <c r="F1075" s="3" t="s">
        <v>10266</v>
      </c>
      <c r="G1075" s="3" t="s">
        <v>10343</v>
      </c>
      <c r="H1075" s="6" t="s">
        <v>10988</v>
      </c>
      <c r="O1075" t="s">
        <v>10621</v>
      </c>
    </row>
    <row r="1076" spans="1:15">
      <c r="A1076">
        <v>1075</v>
      </c>
      <c r="B1076">
        <v>223</v>
      </c>
      <c r="C1076" s="3" t="s">
        <v>14959</v>
      </c>
      <c r="D1076" s="3" t="s">
        <v>14880</v>
      </c>
      <c r="E1076" s="3" t="s">
        <v>10343</v>
      </c>
      <c r="F1076" s="3" t="s">
        <v>10266</v>
      </c>
      <c r="G1076" s="3" t="s">
        <v>10347</v>
      </c>
      <c r="H1076" s="6" t="s">
        <v>10989</v>
      </c>
      <c r="O1076" t="s">
        <v>10621</v>
      </c>
    </row>
    <row r="1077" spans="1:15">
      <c r="A1077">
        <v>1076</v>
      </c>
      <c r="B1077">
        <v>224</v>
      </c>
      <c r="C1077" s="3" t="s">
        <v>14959</v>
      </c>
      <c r="D1077" s="3" t="s">
        <v>14880</v>
      </c>
      <c r="E1077" s="3" t="s">
        <v>10347</v>
      </c>
      <c r="F1077" s="3" t="s">
        <v>10273</v>
      </c>
      <c r="G1077" s="3" t="s">
        <v>8927</v>
      </c>
      <c r="H1077" s="6" t="s">
        <v>10990</v>
      </c>
      <c r="O1077" t="s">
        <v>10621</v>
      </c>
    </row>
    <row r="1078" spans="1:15">
      <c r="A1078">
        <v>1077</v>
      </c>
      <c r="B1078">
        <v>225</v>
      </c>
      <c r="C1078" s="3" t="s">
        <v>14959</v>
      </c>
      <c r="D1078" s="3" t="s">
        <v>14880</v>
      </c>
      <c r="E1078" s="3" t="s">
        <v>10347</v>
      </c>
      <c r="F1078" s="3" t="s">
        <v>10273</v>
      </c>
      <c r="G1078" s="3" t="s">
        <v>10991</v>
      </c>
      <c r="H1078" s="6" t="s">
        <v>10992</v>
      </c>
      <c r="O1078" t="s">
        <v>10621</v>
      </c>
    </row>
    <row r="1079" spans="1:15">
      <c r="A1079">
        <v>1078</v>
      </c>
      <c r="B1079">
        <v>226</v>
      </c>
      <c r="C1079" s="3" t="s">
        <v>14959</v>
      </c>
      <c r="D1079" s="3" t="s">
        <v>14880</v>
      </c>
      <c r="E1079" s="3" t="s">
        <v>10347</v>
      </c>
      <c r="F1079" s="3" t="s">
        <v>10266</v>
      </c>
      <c r="G1079" s="3" t="s">
        <v>10354</v>
      </c>
      <c r="H1079" s="6" t="s">
        <v>10355</v>
      </c>
      <c r="O1079" t="s">
        <v>10621</v>
      </c>
    </row>
    <row r="1080" spans="1:15">
      <c r="A1080">
        <v>1079</v>
      </c>
      <c r="B1080">
        <v>227</v>
      </c>
      <c r="C1080" s="3" t="s">
        <v>14959</v>
      </c>
      <c r="D1080" s="3" t="s">
        <v>14880</v>
      </c>
      <c r="E1080" s="3" t="s">
        <v>10354</v>
      </c>
      <c r="F1080" s="3" t="s">
        <v>10266</v>
      </c>
      <c r="G1080" s="3" t="s">
        <v>10362</v>
      </c>
      <c r="H1080" s="6" t="s">
        <v>10363</v>
      </c>
      <c r="O1080" t="s">
        <v>10621</v>
      </c>
    </row>
    <row r="1081" spans="1:15">
      <c r="A1081">
        <v>1080</v>
      </c>
      <c r="B1081">
        <v>228</v>
      </c>
      <c r="C1081" s="3" t="s">
        <v>14959</v>
      </c>
      <c r="D1081" s="3" t="s">
        <v>14880</v>
      </c>
      <c r="E1081" s="3" t="s">
        <v>10362</v>
      </c>
      <c r="F1081" s="3" t="s">
        <v>10266</v>
      </c>
      <c r="G1081" s="3" t="s">
        <v>10364</v>
      </c>
      <c r="H1081" s="6" t="s">
        <v>10365</v>
      </c>
      <c r="O1081" t="s">
        <v>10621</v>
      </c>
    </row>
    <row r="1082" spans="1:15">
      <c r="A1082">
        <v>1081</v>
      </c>
      <c r="B1082">
        <v>229</v>
      </c>
      <c r="C1082" s="3" t="s">
        <v>14959</v>
      </c>
      <c r="D1082" s="3" t="s">
        <v>14880</v>
      </c>
      <c r="E1082" s="3" t="s">
        <v>10364</v>
      </c>
      <c r="F1082" s="3" t="s">
        <v>10266</v>
      </c>
      <c r="G1082" s="3" t="s">
        <v>10366</v>
      </c>
      <c r="H1082" s="6" t="s">
        <v>10367</v>
      </c>
      <c r="K1082" s="12" t="str">
        <f>HYPERLINK("#'KOODISTOT'!B"&amp;MATCH(CONCATENATE(G1082,"Type"),KOODISTOT!B:B,0),CONCATENATE(G1082,"Type"))</f>
        <v>IdentifierTypeType</v>
      </c>
      <c r="L1082" s="7">
        <v>3</v>
      </c>
      <c r="O1082" t="s">
        <v>10621</v>
      </c>
    </row>
    <row r="1083" spans="1:15">
      <c r="A1083">
        <v>1082</v>
      </c>
      <c r="B1083">
        <v>230</v>
      </c>
      <c r="C1083" s="3" t="s">
        <v>14959</v>
      </c>
      <c r="D1083" s="3" t="s">
        <v>14880</v>
      </c>
      <c r="E1083" s="3" t="s">
        <v>10364</v>
      </c>
      <c r="F1083" s="3" t="s">
        <v>10266</v>
      </c>
      <c r="G1083" s="3" t="s">
        <v>10368</v>
      </c>
      <c r="H1083" s="6" t="s">
        <v>10369</v>
      </c>
      <c r="O1083" t="s">
        <v>10621</v>
      </c>
    </row>
    <row r="1084" spans="1:15">
      <c r="A1084">
        <v>1083</v>
      </c>
      <c r="B1084">
        <v>231</v>
      </c>
      <c r="C1084" s="3" t="s">
        <v>14959</v>
      </c>
      <c r="D1084" s="3" t="s">
        <v>14880</v>
      </c>
      <c r="E1084" s="3" t="s">
        <v>10354</v>
      </c>
      <c r="F1084" s="3" t="s">
        <v>10266</v>
      </c>
      <c r="G1084" s="3" t="s">
        <v>10370</v>
      </c>
      <c r="H1084" s="6" t="s">
        <v>10371</v>
      </c>
      <c r="O1084" t="s">
        <v>10621</v>
      </c>
    </row>
    <row r="1085" spans="1:15">
      <c r="A1085">
        <v>1084</v>
      </c>
      <c r="B1085">
        <v>232</v>
      </c>
      <c r="C1085" s="3" t="s">
        <v>14959</v>
      </c>
      <c r="D1085" s="3" t="s">
        <v>14880</v>
      </c>
      <c r="E1085" s="3" t="s">
        <v>10354</v>
      </c>
      <c r="F1085" s="3" t="s">
        <v>10266</v>
      </c>
      <c r="G1085" s="3" t="s">
        <v>10372</v>
      </c>
      <c r="H1085" s="6" t="s">
        <v>10373</v>
      </c>
      <c r="O1085" t="s">
        <v>10621</v>
      </c>
    </row>
    <row r="1086" spans="1:15">
      <c r="A1086">
        <v>1085</v>
      </c>
      <c r="B1086">
        <v>233</v>
      </c>
      <c r="C1086" s="3" t="s">
        <v>14959</v>
      </c>
      <c r="D1086" s="3" t="s">
        <v>14880</v>
      </c>
      <c r="E1086" s="3" t="s">
        <v>10354</v>
      </c>
      <c r="F1086" s="3" t="s">
        <v>10266</v>
      </c>
      <c r="G1086" s="3" t="s">
        <v>10374</v>
      </c>
      <c r="H1086" s="6" t="s">
        <v>10375</v>
      </c>
      <c r="K1086" s="12" t="str">
        <f>HYPERLINK("#'KOODISTOT'!B"&amp;MATCH(CONCATENATE(G1086,"Type"),KOODISTOT!B:B,0),CONCATENATE(G1086,"Type"))</f>
        <v>MainGroupType</v>
      </c>
      <c r="L1086" s="7">
        <v>1</v>
      </c>
      <c r="O1086" t="s">
        <v>10621</v>
      </c>
    </row>
    <row r="1087" spans="1:15">
      <c r="A1087">
        <v>1086</v>
      </c>
      <c r="B1087">
        <v>234</v>
      </c>
      <c r="C1087" s="3" t="s">
        <v>14959</v>
      </c>
      <c r="D1087" s="3" t="s">
        <v>14880</v>
      </c>
      <c r="E1087" s="3" t="s">
        <v>10354</v>
      </c>
      <c r="F1087" s="3" t="s">
        <v>10266</v>
      </c>
      <c r="G1087" s="3" t="s">
        <v>10376</v>
      </c>
      <c r="H1087" s="6" t="s">
        <v>10377</v>
      </c>
      <c r="K1087" s="12" t="str">
        <f>HYPERLINK("#'KOODISTOT'!B"&amp;MATCH(CONCATENATE(G1087,"Type"),KOODISTOT!B:B,0),CONCATENATE(G1087,"Type"))</f>
        <v>SubGroupType</v>
      </c>
      <c r="L1087" s="7">
        <v>1</v>
      </c>
      <c r="O1087" t="s">
        <v>10621</v>
      </c>
    </row>
    <row r="1088" spans="1:15">
      <c r="A1088">
        <v>1087</v>
      </c>
      <c r="B1088">
        <v>235</v>
      </c>
      <c r="C1088" s="3" t="s">
        <v>14959</v>
      </c>
      <c r="D1088" s="3" t="s">
        <v>14880</v>
      </c>
      <c r="E1088" s="3" t="s">
        <v>10354</v>
      </c>
      <c r="F1088" s="3" t="s">
        <v>10266</v>
      </c>
      <c r="G1088" s="3" t="s">
        <v>10378</v>
      </c>
      <c r="H1088" s="6" t="s">
        <v>10379</v>
      </c>
      <c r="K1088" s="12" t="str">
        <f>HYPERLINK("#'KOODISTOT'!B"&amp;MATCH(CONCATENATE(G1088,"Type"),KOODISTOT!B:B,0),CONCATENATE(G1088,"Type"))</f>
        <v>FertilityClassType</v>
      </c>
      <c r="L1088" s="7">
        <v>3</v>
      </c>
      <c r="O1088" t="s">
        <v>10621</v>
      </c>
    </row>
    <row r="1089" spans="1:15">
      <c r="A1089">
        <v>1088</v>
      </c>
      <c r="B1089">
        <v>236</v>
      </c>
      <c r="C1089" s="3" t="s">
        <v>14959</v>
      </c>
      <c r="D1089" s="3" t="s">
        <v>14880</v>
      </c>
      <c r="E1089" s="3" t="s">
        <v>10354</v>
      </c>
      <c r="F1089" s="3" t="s">
        <v>10266</v>
      </c>
      <c r="G1089" s="3" t="s">
        <v>10380</v>
      </c>
      <c r="H1089" s="6" t="s">
        <v>10381</v>
      </c>
      <c r="K1089" s="12" t="str">
        <f>HYPERLINK("#'KOODISTOT'!B"&amp;MATCH(CONCATENATE(G1089,"Type"),KOODISTOT!B:B,0),CONCATENATE(G1089,"Type"))</f>
        <v>SoilTypeType</v>
      </c>
      <c r="L1089" s="7">
        <v>20</v>
      </c>
      <c r="O1089" t="s">
        <v>10621</v>
      </c>
    </row>
    <row r="1090" spans="1:15">
      <c r="A1090">
        <v>1089</v>
      </c>
      <c r="B1090">
        <v>237</v>
      </c>
      <c r="C1090" s="3" t="s">
        <v>14959</v>
      </c>
      <c r="D1090" s="3" t="s">
        <v>14880</v>
      </c>
      <c r="E1090" s="3" t="s">
        <v>10354</v>
      </c>
      <c r="F1090" s="3" t="s">
        <v>10266</v>
      </c>
      <c r="G1090" s="3" t="s">
        <v>10382</v>
      </c>
      <c r="H1090" s="6" t="s">
        <v>10383</v>
      </c>
      <c r="K1090" s="12" t="str">
        <f>HYPERLINK("#'KOODISTOT'!B"&amp;MATCH(CONCATENATE(G1090,"Type"),KOODISTOT!B:B,0),CONCATENATE(G1090,"Type"))</f>
        <v>DrainageStateType</v>
      </c>
      <c r="L1090" s="7">
        <v>1</v>
      </c>
      <c r="O1090" t="s">
        <v>10621</v>
      </c>
    </row>
    <row r="1091" spans="1:15">
      <c r="A1091">
        <v>1090</v>
      </c>
      <c r="B1091">
        <v>238</v>
      </c>
      <c r="C1091" s="3" t="s">
        <v>14959</v>
      </c>
      <c r="D1091" s="3" t="s">
        <v>14880</v>
      </c>
      <c r="E1091" s="3" t="s">
        <v>10354</v>
      </c>
      <c r="F1091" s="3" t="s">
        <v>10266</v>
      </c>
      <c r="G1091" s="3" t="s">
        <v>10384</v>
      </c>
      <c r="H1091" s="6" t="s">
        <v>10385</v>
      </c>
      <c r="O1091" t="s">
        <v>10621</v>
      </c>
    </row>
    <row r="1092" spans="1:15">
      <c r="A1092">
        <v>1091</v>
      </c>
      <c r="B1092">
        <v>239</v>
      </c>
      <c r="C1092" s="3" t="s">
        <v>14959</v>
      </c>
      <c r="D1092" s="3" t="s">
        <v>14880</v>
      </c>
      <c r="E1092" s="3" t="s">
        <v>10354</v>
      </c>
      <c r="F1092" s="3" t="s">
        <v>10266</v>
      </c>
      <c r="G1092" s="3" t="s">
        <v>10386</v>
      </c>
      <c r="H1092" s="6" t="s">
        <v>10387</v>
      </c>
      <c r="O1092" t="s">
        <v>10621</v>
      </c>
    </row>
    <row r="1093" spans="1:15">
      <c r="A1093">
        <v>1092</v>
      </c>
      <c r="B1093">
        <v>240</v>
      </c>
      <c r="C1093" s="3" t="s">
        <v>14959</v>
      </c>
      <c r="D1093" s="3" t="s">
        <v>14880</v>
      </c>
      <c r="E1093" s="3" t="s">
        <v>10354</v>
      </c>
      <c r="F1093" s="3" t="s">
        <v>10266</v>
      </c>
      <c r="G1093" s="3" t="s">
        <v>10388</v>
      </c>
      <c r="H1093" s="6" t="s">
        <v>10389</v>
      </c>
      <c r="K1093" s="12" t="str">
        <f>HYPERLINK("#'KOODISTOT'!B"&amp;MATCH(CONCATENATE(G1093,"Type"),KOODISTOT!B:B,0),CONCATENATE(G1093,"Type"))</f>
        <v>DevelopmentClassType</v>
      </c>
      <c r="L1093" s="11" t="s">
        <v>11068</v>
      </c>
      <c r="M1093" s="15"/>
      <c r="O1093" t="s">
        <v>10621</v>
      </c>
    </row>
    <row r="1094" spans="1:15">
      <c r="A1094">
        <v>1093</v>
      </c>
      <c r="B1094">
        <v>241</v>
      </c>
      <c r="C1094" s="3" t="s">
        <v>14959</v>
      </c>
      <c r="D1094" s="3" t="s">
        <v>14880</v>
      </c>
      <c r="E1094" s="3" t="s">
        <v>10354</v>
      </c>
      <c r="F1094" s="3" t="s">
        <v>10266</v>
      </c>
      <c r="G1094" s="3" t="s">
        <v>10390</v>
      </c>
      <c r="H1094" s="6" t="s">
        <v>10391</v>
      </c>
      <c r="K1094" s="12" t="str">
        <f>HYPERLINK("#'KOODISTOT'!B"&amp;MATCH(CONCATENATE(G1094,"Type"),KOODISTOT!B:B,0),CONCATENATE(G1094,"Type"))</f>
        <v>StandQualityType</v>
      </c>
      <c r="L1094" s="7">
        <v>11</v>
      </c>
      <c r="O1094" t="s">
        <v>10621</v>
      </c>
    </row>
    <row r="1095" spans="1:15">
      <c r="A1095">
        <v>1094</v>
      </c>
      <c r="B1095">
        <v>242</v>
      </c>
      <c r="C1095" s="3" t="s">
        <v>14959</v>
      </c>
      <c r="D1095" s="3" t="s">
        <v>14880</v>
      </c>
      <c r="E1095" s="3" t="s">
        <v>10354</v>
      </c>
      <c r="F1095" s="3" t="s">
        <v>10266</v>
      </c>
      <c r="G1095" s="3" t="s">
        <v>10392</v>
      </c>
      <c r="H1095" s="6" t="s">
        <v>10393</v>
      </c>
      <c r="K1095" s="12" t="str">
        <f>HYPERLINK("#'KOODISTOT'!B"&amp;MATCH("TreeSpeciesType",KOODISTOT!B:B,0),CONCATENATE(G1095,"Type"))</f>
        <v>MainTreeSpeciesType</v>
      </c>
      <c r="L1095" s="7">
        <v>2</v>
      </c>
      <c r="O1095" t="s">
        <v>10621</v>
      </c>
    </row>
    <row r="1096" spans="1:15">
      <c r="A1096">
        <v>1095</v>
      </c>
      <c r="B1096">
        <v>243</v>
      </c>
      <c r="C1096" s="3" t="s">
        <v>14959</v>
      </c>
      <c r="D1096" s="3" t="s">
        <v>14880</v>
      </c>
      <c r="E1096" s="3" t="s">
        <v>10354</v>
      </c>
      <c r="F1096" s="3" t="s">
        <v>10266</v>
      </c>
      <c r="G1096" s="3" t="s">
        <v>10394</v>
      </c>
      <c r="H1096" s="6" t="s">
        <v>10395</v>
      </c>
      <c r="K1096" s="12" t="str">
        <f>HYPERLINK("#'KOODISTOT'!B"&amp;MATCH(CONCATENATE(G1096,"Type"),KOODISTOT!B:B,0),CONCATENATE(G1096,"Type"))</f>
        <v>AccessibilityType</v>
      </c>
      <c r="L1096" s="7">
        <v>4</v>
      </c>
      <c r="O1096" t="s">
        <v>10621</v>
      </c>
    </row>
    <row r="1097" spans="1:15">
      <c r="A1097">
        <v>1096</v>
      </c>
      <c r="B1097">
        <v>244</v>
      </c>
      <c r="C1097" s="3" t="s">
        <v>14959</v>
      </c>
      <c r="D1097" s="3" t="s">
        <v>14880</v>
      </c>
      <c r="E1097" s="3" t="s">
        <v>10354</v>
      </c>
      <c r="F1097" s="3" t="s">
        <v>10266</v>
      </c>
      <c r="G1097" s="3" t="s">
        <v>10396</v>
      </c>
      <c r="H1097" s="6" t="s">
        <v>10397</v>
      </c>
      <c r="K1097" s="12" t="str">
        <f>HYPERLINK("#'KOODISTOT'!B"&amp;MATCH(CONCATENATE(G1097,"Type"),KOODISTOT!B:B,0),CONCATENATE(G1097,"Type"))</f>
        <v>CuttingRestrictionType</v>
      </c>
      <c r="L1097" s="7">
        <v>0</v>
      </c>
      <c r="O1097" t="s">
        <v>10621</v>
      </c>
    </row>
    <row r="1098" spans="1:15">
      <c r="A1098">
        <v>1097</v>
      </c>
      <c r="B1098">
        <v>245</v>
      </c>
      <c r="C1098" s="3" t="s">
        <v>14959</v>
      </c>
      <c r="D1098" s="3" t="s">
        <v>14880</v>
      </c>
      <c r="E1098" s="3" t="s">
        <v>10354</v>
      </c>
      <c r="F1098" s="3" t="s">
        <v>10266</v>
      </c>
      <c r="G1098" s="3" t="s">
        <v>10398</v>
      </c>
      <c r="H1098" s="6" t="s">
        <v>10399</v>
      </c>
      <c r="O1098" t="s">
        <v>10621</v>
      </c>
    </row>
    <row r="1099" spans="1:15">
      <c r="A1099">
        <v>1098</v>
      </c>
      <c r="B1099">
        <v>246</v>
      </c>
      <c r="C1099" s="3" t="s">
        <v>14959</v>
      </c>
      <c r="D1099" s="3" t="s">
        <v>14880</v>
      </c>
      <c r="E1099" s="3" t="s">
        <v>10354</v>
      </c>
      <c r="F1099" s="3" t="s">
        <v>10266</v>
      </c>
      <c r="G1099" s="3" t="s">
        <v>10400</v>
      </c>
      <c r="H1099" s="6" t="s">
        <v>10401</v>
      </c>
      <c r="K1099" s="12" t="str">
        <f>HYPERLINK("#'KOODISTOT'!B"&amp;MATCH(CONCATENATE(G1099,"Type"),KOODISTOT!B:B,0),CONCATENATE(G1099,"Type"))</f>
        <v>SilvicultureRestrictionType</v>
      </c>
      <c r="L1099" s="7">
        <v>7</v>
      </c>
      <c r="O1099" t="s">
        <v>10621</v>
      </c>
    </row>
    <row r="1100" spans="1:15" ht="28.8">
      <c r="A1100">
        <v>1099</v>
      </c>
      <c r="B1100">
        <v>247</v>
      </c>
      <c r="C1100" s="3" t="s">
        <v>14959</v>
      </c>
      <c r="D1100" s="3" t="s">
        <v>14880</v>
      </c>
      <c r="E1100" s="3" t="s">
        <v>10354</v>
      </c>
      <c r="F1100" s="3" t="s">
        <v>10266</v>
      </c>
      <c r="G1100" s="3" t="s">
        <v>10402</v>
      </c>
      <c r="H1100" s="6" t="s">
        <v>10403</v>
      </c>
      <c r="O1100" t="s">
        <v>10621</v>
      </c>
    </row>
    <row r="1101" spans="1:15" ht="28.8">
      <c r="A1101">
        <v>1100</v>
      </c>
      <c r="B1101">
        <v>248</v>
      </c>
      <c r="C1101" s="3" t="s">
        <v>14959</v>
      </c>
      <c r="D1101" s="3" t="s">
        <v>14880</v>
      </c>
      <c r="E1101" s="3" t="s">
        <v>10354</v>
      </c>
      <c r="F1101" s="3" t="s">
        <v>10266</v>
      </c>
      <c r="G1101" s="3" t="s">
        <v>10408</v>
      </c>
      <c r="H1101" s="6" t="s">
        <v>10409</v>
      </c>
      <c r="O1101" t="s">
        <v>10621</v>
      </c>
    </row>
    <row r="1102" spans="1:15">
      <c r="A1102">
        <v>1101</v>
      </c>
      <c r="B1102">
        <v>249</v>
      </c>
      <c r="C1102" s="3" t="s">
        <v>14959</v>
      </c>
      <c r="D1102" s="3" t="s">
        <v>14880</v>
      </c>
      <c r="E1102" s="3" t="s">
        <v>10354</v>
      </c>
      <c r="F1102" s="3" t="s">
        <v>10266</v>
      </c>
      <c r="G1102" s="3" t="s">
        <v>10410</v>
      </c>
      <c r="H1102" s="6" t="s">
        <v>10411</v>
      </c>
      <c r="O1102" t="s">
        <v>10621</v>
      </c>
    </row>
    <row r="1103" spans="1:15">
      <c r="A1103">
        <v>1102</v>
      </c>
      <c r="B1103">
        <v>250</v>
      </c>
      <c r="C1103" s="3" t="s">
        <v>14959</v>
      </c>
      <c r="D1103" s="3" t="s">
        <v>14880</v>
      </c>
      <c r="E1103" s="3" t="s">
        <v>10354</v>
      </c>
      <c r="F1103" s="3" t="s">
        <v>10266</v>
      </c>
      <c r="G1103" s="3" t="s">
        <v>10412</v>
      </c>
      <c r="H1103" s="6" t="s">
        <v>10413</v>
      </c>
      <c r="O1103" t="s">
        <v>10621</v>
      </c>
    </row>
    <row r="1104" spans="1:15">
      <c r="A1104">
        <v>1103</v>
      </c>
      <c r="B1104">
        <v>251</v>
      </c>
      <c r="C1104" s="3" t="s">
        <v>14959</v>
      </c>
      <c r="D1104" s="3" t="s">
        <v>14880</v>
      </c>
      <c r="E1104" s="3" t="s">
        <v>10354</v>
      </c>
      <c r="F1104" s="3" t="s">
        <v>10266</v>
      </c>
      <c r="G1104" s="3" t="s">
        <v>10416</v>
      </c>
      <c r="H1104" s="6" t="s">
        <v>10417</v>
      </c>
      <c r="O1104" t="s">
        <v>10621</v>
      </c>
    </row>
    <row r="1105" spans="1:15">
      <c r="A1105">
        <v>1104</v>
      </c>
      <c r="B1105">
        <v>252</v>
      </c>
      <c r="C1105" s="3" t="s">
        <v>14959</v>
      </c>
      <c r="D1105" s="3" t="s">
        <v>14880</v>
      </c>
      <c r="E1105" s="3" t="s">
        <v>10354</v>
      </c>
      <c r="F1105" s="3" t="s">
        <v>10266</v>
      </c>
      <c r="G1105" s="3" t="s">
        <v>10418</v>
      </c>
      <c r="H1105" s="6" t="s">
        <v>10419</v>
      </c>
      <c r="O1105" t="s">
        <v>10621</v>
      </c>
    </row>
    <row r="1106" spans="1:15">
      <c r="A1106">
        <v>1105</v>
      </c>
      <c r="B1106">
        <v>253</v>
      </c>
      <c r="C1106" s="3" t="s">
        <v>14959</v>
      </c>
      <c r="D1106" s="3" t="s">
        <v>14880</v>
      </c>
      <c r="E1106" s="3" t="s">
        <v>10354</v>
      </c>
      <c r="F1106" s="3" t="s">
        <v>10266</v>
      </c>
      <c r="G1106" s="3" t="s">
        <v>10420</v>
      </c>
      <c r="H1106" s="6" t="s">
        <v>10421</v>
      </c>
      <c r="O1106" t="s">
        <v>10621</v>
      </c>
    </row>
    <row r="1107" spans="1:15">
      <c r="A1107">
        <v>1106</v>
      </c>
      <c r="B1107">
        <v>254</v>
      </c>
      <c r="C1107" s="3" t="s">
        <v>14959</v>
      </c>
      <c r="D1107" s="3" t="s">
        <v>14880</v>
      </c>
      <c r="E1107" s="3" t="s">
        <v>10420</v>
      </c>
      <c r="F1107" s="3" t="s">
        <v>10266</v>
      </c>
      <c r="G1107" s="6" t="s">
        <v>10422</v>
      </c>
      <c r="H1107" s="6" t="s">
        <v>10423</v>
      </c>
      <c r="O1107" t="s">
        <v>10621</v>
      </c>
    </row>
    <row r="1108" spans="1:15">
      <c r="A1108">
        <v>1107</v>
      </c>
      <c r="B1108">
        <v>255</v>
      </c>
      <c r="C1108" s="3" t="s">
        <v>14959</v>
      </c>
      <c r="D1108" s="3" t="s">
        <v>14880</v>
      </c>
      <c r="E1108" s="6" t="s">
        <v>10422</v>
      </c>
      <c r="F1108" s="3" t="s">
        <v>10266</v>
      </c>
      <c r="G1108" s="6" t="s">
        <v>10424</v>
      </c>
      <c r="H1108" s="6" t="s">
        <v>10425</v>
      </c>
      <c r="J1108" s="7" t="s">
        <v>10345</v>
      </c>
      <c r="O1108" t="s">
        <v>10621</v>
      </c>
    </row>
    <row r="1109" spans="1:15">
      <c r="A1109">
        <v>1108</v>
      </c>
      <c r="B1109">
        <v>256</v>
      </c>
      <c r="C1109" s="3" t="s">
        <v>14959</v>
      </c>
      <c r="D1109" s="3" t="s">
        <v>14880</v>
      </c>
      <c r="E1109" s="3" t="s">
        <v>10420</v>
      </c>
      <c r="F1109" s="3" t="s">
        <v>10266</v>
      </c>
      <c r="G1109" s="3" t="s">
        <v>10426</v>
      </c>
      <c r="H1109" s="6" t="s">
        <v>10427</v>
      </c>
      <c r="O1109" t="s">
        <v>10621</v>
      </c>
    </row>
    <row r="1110" spans="1:15">
      <c r="A1110">
        <v>1109</v>
      </c>
      <c r="B1110">
        <v>257</v>
      </c>
      <c r="C1110" s="3" t="s">
        <v>14959</v>
      </c>
      <c r="D1110" s="3" t="s">
        <v>14880</v>
      </c>
      <c r="E1110" s="3" t="s">
        <v>10426</v>
      </c>
      <c r="F1110" s="3" t="s">
        <v>10266</v>
      </c>
      <c r="G1110" s="3" t="s">
        <v>10428</v>
      </c>
      <c r="H1110" s="6" t="s">
        <v>10429</v>
      </c>
      <c r="O1110" t="s">
        <v>10621</v>
      </c>
    </row>
    <row r="1111" spans="1:15">
      <c r="A1111">
        <v>1110</v>
      </c>
      <c r="B1111">
        <v>258</v>
      </c>
      <c r="C1111" s="3" t="s">
        <v>14959</v>
      </c>
      <c r="D1111" s="3" t="s">
        <v>14880</v>
      </c>
      <c r="E1111" s="3" t="s">
        <v>10428</v>
      </c>
      <c r="F1111" s="3" t="s">
        <v>10266</v>
      </c>
      <c r="G1111" s="3" t="s">
        <v>10430</v>
      </c>
      <c r="H1111" s="6" t="s">
        <v>10431</v>
      </c>
      <c r="J1111" s="7" t="s">
        <v>10345</v>
      </c>
      <c r="O1111" t="s">
        <v>10621</v>
      </c>
    </row>
    <row r="1112" spans="1:15">
      <c r="A1112">
        <v>1111</v>
      </c>
      <c r="B1112">
        <v>259</v>
      </c>
      <c r="C1112" s="3" t="s">
        <v>14959</v>
      </c>
      <c r="D1112" s="3" t="s">
        <v>14880</v>
      </c>
      <c r="E1112" s="3" t="s">
        <v>10428</v>
      </c>
      <c r="F1112" s="3" t="s">
        <v>10266</v>
      </c>
      <c r="G1112" s="3" t="s">
        <v>10432</v>
      </c>
      <c r="H1112" s="6" t="s">
        <v>10433</v>
      </c>
      <c r="J1112" s="7" t="s">
        <v>10345</v>
      </c>
      <c r="O1112" t="s">
        <v>10621</v>
      </c>
    </row>
    <row r="1113" spans="1:15">
      <c r="A1113">
        <v>1112</v>
      </c>
      <c r="B1113">
        <v>260</v>
      </c>
      <c r="C1113" s="3" t="s">
        <v>14959</v>
      </c>
      <c r="D1113" s="3" t="s">
        <v>14880</v>
      </c>
      <c r="E1113" s="3" t="s">
        <v>10354</v>
      </c>
      <c r="F1113" s="3" t="s">
        <v>10266</v>
      </c>
      <c r="G1113" s="3" t="s">
        <v>10434</v>
      </c>
      <c r="H1113" s="6" t="s">
        <v>10435</v>
      </c>
      <c r="O1113" t="s">
        <v>10621</v>
      </c>
    </row>
    <row r="1114" spans="1:15">
      <c r="A1114">
        <v>1113</v>
      </c>
      <c r="B1114">
        <v>261</v>
      </c>
      <c r="C1114" s="3" t="s">
        <v>14959</v>
      </c>
      <c r="D1114" s="3" t="s">
        <v>14880</v>
      </c>
      <c r="E1114" s="3" t="s">
        <v>10434</v>
      </c>
      <c r="F1114" s="3" t="s">
        <v>10266</v>
      </c>
      <c r="G1114" s="3" t="s">
        <v>10436</v>
      </c>
      <c r="H1114" s="6" t="s">
        <v>10437</v>
      </c>
      <c r="O1114" t="s">
        <v>10621</v>
      </c>
    </row>
    <row r="1115" spans="1:15" ht="28.8">
      <c r="A1115">
        <v>1114</v>
      </c>
      <c r="B1115">
        <v>262</v>
      </c>
      <c r="C1115" s="3" t="s">
        <v>14959</v>
      </c>
      <c r="D1115" s="3" t="s">
        <v>14880</v>
      </c>
      <c r="E1115" s="3" t="s">
        <v>10436</v>
      </c>
      <c r="F1115" s="3" t="s">
        <v>10266</v>
      </c>
      <c r="G1115" s="3" t="s">
        <v>10438</v>
      </c>
      <c r="H1115" s="6" t="s">
        <v>10439</v>
      </c>
      <c r="O1115" t="s">
        <v>10621</v>
      </c>
    </row>
    <row r="1116" spans="1:15">
      <c r="A1116">
        <v>1115</v>
      </c>
      <c r="B1116">
        <v>263</v>
      </c>
      <c r="C1116" s="3" t="s">
        <v>14959</v>
      </c>
      <c r="D1116" s="3" t="s">
        <v>14880</v>
      </c>
      <c r="E1116" s="3" t="s">
        <v>10438</v>
      </c>
      <c r="F1116" s="3" t="s">
        <v>10266</v>
      </c>
      <c r="G1116" s="3" t="s">
        <v>10428</v>
      </c>
      <c r="H1116" s="6" t="s">
        <v>10440</v>
      </c>
      <c r="O1116" t="s">
        <v>10621</v>
      </c>
    </row>
    <row r="1117" spans="1:15">
      <c r="A1117">
        <v>1116</v>
      </c>
      <c r="B1117">
        <v>264</v>
      </c>
      <c r="C1117" s="3" t="s">
        <v>14959</v>
      </c>
      <c r="D1117" s="3" t="s">
        <v>14880</v>
      </c>
      <c r="E1117" s="3" t="s">
        <v>10428</v>
      </c>
      <c r="F1117" s="3" t="s">
        <v>10266</v>
      </c>
      <c r="G1117" s="3" t="s">
        <v>10430</v>
      </c>
      <c r="H1117" s="6" t="s">
        <v>10441</v>
      </c>
      <c r="J1117" s="7" t="s">
        <v>10345</v>
      </c>
      <c r="O1117" t="s">
        <v>10621</v>
      </c>
    </row>
    <row r="1118" spans="1:15">
      <c r="A1118">
        <v>1117</v>
      </c>
      <c r="B1118">
        <v>265</v>
      </c>
      <c r="C1118" s="3" t="s">
        <v>14959</v>
      </c>
      <c r="D1118" s="3" t="s">
        <v>14880</v>
      </c>
      <c r="E1118" s="3" t="s">
        <v>10428</v>
      </c>
      <c r="F1118" s="3" t="s">
        <v>10266</v>
      </c>
      <c r="G1118" s="3" t="s">
        <v>10432</v>
      </c>
      <c r="H1118" s="6" t="s">
        <v>10442</v>
      </c>
      <c r="J1118" s="7" t="s">
        <v>10345</v>
      </c>
      <c r="O1118" t="s">
        <v>10621</v>
      </c>
    </row>
    <row r="1119" spans="1:15">
      <c r="A1119">
        <v>1118</v>
      </c>
      <c r="B1119">
        <v>266</v>
      </c>
      <c r="C1119" s="3" t="s">
        <v>14959</v>
      </c>
      <c r="D1119" s="3" t="s">
        <v>14880</v>
      </c>
      <c r="E1119" s="3" t="s">
        <v>10347</v>
      </c>
      <c r="F1119" s="3" t="s">
        <v>10266</v>
      </c>
      <c r="G1119" s="3" t="s">
        <v>10443</v>
      </c>
      <c r="H1119" s="6" t="s">
        <v>10444</v>
      </c>
      <c r="O1119" t="s">
        <v>10621</v>
      </c>
    </row>
    <row r="1120" spans="1:15">
      <c r="A1120">
        <v>1119</v>
      </c>
      <c r="B1120">
        <v>267</v>
      </c>
      <c r="C1120" s="3" t="s">
        <v>14959</v>
      </c>
      <c r="D1120" s="3" t="s">
        <v>14880</v>
      </c>
      <c r="E1120" s="3" t="s">
        <v>10443</v>
      </c>
      <c r="F1120" s="3" t="s">
        <v>10266</v>
      </c>
      <c r="G1120" s="3" t="s">
        <v>10445</v>
      </c>
      <c r="H1120" s="6" t="s">
        <v>10446</v>
      </c>
      <c r="O1120" t="s">
        <v>10621</v>
      </c>
    </row>
    <row r="1121" spans="1:15">
      <c r="A1121">
        <v>1120</v>
      </c>
      <c r="B1121">
        <v>268</v>
      </c>
      <c r="C1121" s="3" t="s">
        <v>14959</v>
      </c>
      <c r="D1121" s="3" t="s">
        <v>14880</v>
      </c>
      <c r="E1121" s="3" t="s">
        <v>10445</v>
      </c>
      <c r="F1121" s="3" t="s">
        <v>10273</v>
      </c>
      <c r="G1121" s="3" t="s">
        <v>10449</v>
      </c>
      <c r="H1121" s="6" t="s">
        <v>10450</v>
      </c>
      <c r="K1121" s="12" t="str">
        <f>HYPERLINK("#'KOODISTOT'!B"&amp;MATCH("TreeStandDataMomentType",KOODISTOT!B:B,0),"TreeStandDataMomentType")</f>
        <v>TreeStandDataMomentType</v>
      </c>
      <c r="L1121" s="7">
        <v>3</v>
      </c>
      <c r="O1121" t="s">
        <v>10621</v>
      </c>
    </row>
    <row r="1122" spans="1:15">
      <c r="A1122">
        <v>1121</v>
      </c>
      <c r="B1122">
        <v>269</v>
      </c>
      <c r="C1122" s="3" t="s">
        <v>14959</v>
      </c>
      <c r="D1122" s="3" t="s">
        <v>14880</v>
      </c>
      <c r="E1122" s="3" t="s">
        <v>10445</v>
      </c>
      <c r="F1122" s="3" t="s">
        <v>10273</v>
      </c>
      <c r="G1122" s="3" t="s">
        <v>10447</v>
      </c>
      <c r="H1122" s="6" t="s">
        <v>10448</v>
      </c>
      <c r="O1122" t="s">
        <v>10621</v>
      </c>
    </row>
    <row r="1123" spans="1:15">
      <c r="A1123">
        <v>1122</v>
      </c>
      <c r="B1123">
        <v>270</v>
      </c>
      <c r="C1123" s="3" t="s">
        <v>14959</v>
      </c>
      <c r="D1123" s="3" t="s">
        <v>14880</v>
      </c>
      <c r="E1123" s="3" t="s">
        <v>10445</v>
      </c>
      <c r="F1123" s="3" t="s">
        <v>10273</v>
      </c>
      <c r="G1123" s="3" t="s">
        <v>14893</v>
      </c>
      <c r="H1123" s="6" t="s">
        <v>14894</v>
      </c>
    </row>
    <row r="1124" spans="1:15">
      <c r="A1124">
        <v>1123</v>
      </c>
      <c r="B1124">
        <v>271</v>
      </c>
      <c r="C1124" s="3" t="s">
        <v>14959</v>
      </c>
      <c r="D1124" s="3" t="s">
        <v>14880</v>
      </c>
      <c r="E1124" s="3" t="s">
        <v>10445</v>
      </c>
      <c r="F1124" s="3" t="s">
        <v>10266</v>
      </c>
      <c r="G1124" s="3" t="s">
        <v>10451</v>
      </c>
      <c r="H1124" s="6" t="s">
        <v>10452</v>
      </c>
      <c r="O1124" t="s">
        <v>10621</v>
      </c>
    </row>
    <row r="1125" spans="1:15">
      <c r="A1125">
        <v>1124</v>
      </c>
      <c r="B1125">
        <v>272</v>
      </c>
      <c r="C1125" s="3" t="s">
        <v>14959</v>
      </c>
      <c r="D1125" s="3" t="s">
        <v>14880</v>
      </c>
      <c r="E1125" s="3" t="s">
        <v>10445</v>
      </c>
      <c r="F1125" s="3" t="s">
        <v>10266</v>
      </c>
      <c r="G1125" s="3" t="s">
        <v>10453</v>
      </c>
      <c r="H1125" s="6" t="s">
        <v>10454</v>
      </c>
      <c r="O1125" t="s">
        <v>10621</v>
      </c>
    </row>
    <row r="1126" spans="1:15">
      <c r="A1126">
        <v>1125</v>
      </c>
      <c r="B1126">
        <v>273</v>
      </c>
      <c r="C1126" s="3" t="s">
        <v>14959</v>
      </c>
      <c r="D1126" s="3" t="s">
        <v>14880</v>
      </c>
      <c r="E1126" s="3" t="s">
        <v>10453</v>
      </c>
      <c r="F1126" s="3" t="s">
        <v>10266</v>
      </c>
      <c r="G1126" s="3" t="s">
        <v>10455</v>
      </c>
      <c r="H1126" s="6" t="s">
        <v>10456</v>
      </c>
      <c r="O1126" t="s">
        <v>10621</v>
      </c>
    </row>
    <row r="1127" spans="1:15">
      <c r="A1127">
        <v>1126</v>
      </c>
      <c r="B1127">
        <v>274</v>
      </c>
      <c r="C1127" s="3" t="s">
        <v>14959</v>
      </c>
      <c r="D1127" s="3" t="s">
        <v>14880</v>
      </c>
      <c r="E1127" s="3" t="s">
        <v>10455</v>
      </c>
      <c r="F1127" s="3" t="s">
        <v>10273</v>
      </c>
      <c r="G1127" s="3" t="s">
        <v>8927</v>
      </c>
      <c r="H1127" s="6" t="s">
        <v>10457</v>
      </c>
      <c r="O1127" t="s">
        <v>10621</v>
      </c>
    </row>
    <row r="1128" spans="1:15">
      <c r="A1128">
        <v>1127</v>
      </c>
      <c r="B1128">
        <v>275</v>
      </c>
      <c r="C1128" s="3" t="s">
        <v>14959</v>
      </c>
      <c r="D1128" s="3" t="s">
        <v>14880</v>
      </c>
      <c r="E1128" s="3" t="s">
        <v>10455</v>
      </c>
      <c r="F1128" s="3" t="s">
        <v>10266</v>
      </c>
      <c r="G1128" s="3" t="s">
        <v>10356</v>
      </c>
      <c r="H1128" s="6" t="s">
        <v>10458</v>
      </c>
      <c r="K1128" s="12" t="str">
        <f>HYPERLINK("#'KOODISTOT'!B"&amp;MATCH(CONCATENATE(G1128,"Type"),KOODISTOT!B:B,0),CONCATENATE(G1128,"Type"))</f>
        <v>ChangeStateType</v>
      </c>
      <c r="L1128" s="7">
        <v>0</v>
      </c>
      <c r="O1128" t="s">
        <v>10621</v>
      </c>
    </row>
    <row r="1129" spans="1:15">
      <c r="A1129">
        <v>1128</v>
      </c>
      <c r="B1129">
        <v>276</v>
      </c>
      <c r="C1129" s="3" t="s">
        <v>14959</v>
      </c>
      <c r="D1129" s="3" t="s">
        <v>14880</v>
      </c>
      <c r="E1129" s="3" t="s">
        <v>10455</v>
      </c>
      <c r="F1129" s="3" t="s">
        <v>10266</v>
      </c>
      <c r="G1129" s="3" t="s">
        <v>10358</v>
      </c>
      <c r="H1129" s="6" t="s">
        <v>10459</v>
      </c>
      <c r="O1129" t="s">
        <v>10621</v>
      </c>
    </row>
    <row r="1130" spans="1:15">
      <c r="A1130">
        <v>1129</v>
      </c>
      <c r="B1130">
        <v>277</v>
      </c>
      <c r="C1130" s="3" t="s">
        <v>14959</v>
      </c>
      <c r="D1130" s="3" t="s">
        <v>14880</v>
      </c>
      <c r="E1130" s="3" t="s">
        <v>10455</v>
      </c>
      <c r="F1130" s="3" t="s">
        <v>10266</v>
      </c>
      <c r="G1130" s="3" t="s">
        <v>10460</v>
      </c>
      <c r="H1130" s="6" t="s">
        <v>10461</v>
      </c>
      <c r="O1130" t="s">
        <v>10621</v>
      </c>
    </row>
    <row r="1131" spans="1:15">
      <c r="A1131">
        <v>1130</v>
      </c>
      <c r="B1131">
        <v>278</v>
      </c>
      <c r="C1131" s="3" t="s">
        <v>14959</v>
      </c>
      <c r="D1131" s="3" t="s">
        <v>14880</v>
      </c>
      <c r="E1131" s="3" t="s">
        <v>10455</v>
      </c>
      <c r="F1131" s="3" t="s">
        <v>10266</v>
      </c>
      <c r="G1131" s="3" t="s">
        <v>10462</v>
      </c>
      <c r="H1131" s="6" t="s">
        <v>10463</v>
      </c>
      <c r="K1131" s="12" t="str">
        <f>HYPERLINK("#'KOODISTOT'!B"&amp;MATCH(CONCATENATE(G1131,"Type"),KOODISTOT!B:B,0),CONCATENATE(G1131,"Type"))</f>
        <v>TreeSpeciesType</v>
      </c>
      <c r="L1131" s="7">
        <v>3</v>
      </c>
      <c r="O1131" t="s">
        <v>10621</v>
      </c>
    </row>
    <row r="1132" spans="1:15">
      <c r="A1132">
        <v>1131</v>
      </c>
      <c r="B1132">
        <v>279</v>
      </c>
      <c r="C1132" s="3" t="s">
        <v>14959</v>
      </c>
      <c r="D1132" s="3" t="s">
        <v>14880</v>
      </c>
      <c r="E1132" s="3" t="s">
        <v>10455</v>
      </c>
      <c r="F1132" s="3" t="s">
        <v>10266</v>
      </c>
      <c r="G1132" s="3" t="s">
        <v>10464</v>
      </c>
      <c r="H1132" s="6" t="s">
        <v>10465</v>
      </c>
      <c r="K1132" s="12" t="str">
        <f>HYPERLINK("#'KOODISTOT'!B"&amp;MATCH(CONCATENATE(G1132,"Type"),KOODISTOT!B:B,0),CONCATENATE(G1132,"Type"))</f>
        <v>StoreyType</v>
      </c>
      <c r="L1132" s="7">
        <v>1</v>
      </c>
      <c r="O1132" t="s">
        <v>10621</v>
      </c>
    </row>
    <row r="1133" spans="1:15">
      <c r="A1133">
        <v>1132</v>
      </c>
      <c r="B1133">
        <v>280</v>
      </c>
      <c r="C1133" s="3" t="s">
        <v>14959</v>
      </c>
      <c r="D1133" s="3" t="s">
        <v>14880</v>
      </c>
      <c r="E1133" s="3" t="s">
        <v>10455</v>
      </c>
      <c r="F1133" s="3" t="s">
        <v>10266</v>
      </c>
      <c r="G1133" s="3" t="s">
        <v>10466</v>
      </c>
      <c r="H1133" s="6" t="s">
        <v>10467</v>
      </c>
      <c r="O1133" t="s">
        <v>10621</v>
      </c>
    </row>
    <row r="1134" spans="1:15">
      <c r="A1134">
        <v>1133</v>
      </c>
      <c r="B1134">
        <v>281</v>
      </c>
      <c r="C1134" s="3" t="s">
        <v>14959</v>
      </c>
      <c r="D1134" s="3" t="s">
        <v>14880</v>
      </c>
      <c r="E1134" s="3" t="s">
        <v>10455</v>
      </c>
      <c r="F1134" s="3" t="s">
        <v>10266</v>
      </c>
      <c r="G1134" s="3" t="s">
        <v>10468</v>
      </c>
      <c r="H1134" s="6" t="s">
        <v>10469</v>
      </c>
      <c r="O1134" t="s">
        <v>10621</v>
      </c>
    </row>
    <row r="1135" spans="1:15">
      <c r="A1135">
        <v>1134</v>
      </c>
      <c r="B1135">
        <v>282</v>
      </c>
      <c r="C1135" s="3" t="s">
        <v>14959</v>
      </c>
      <c r="D1135" s="3" t="s">
        <v>14880</v>
      </c>
      <c r="E1135" s="3" t="s">
        <v>10455</v>
      </c>
      <c r="F1135" s="3" t="s">
        <v>10266</v>
      </c>
      <c r="G1135" s="3" t="s">
        <v>10470</v>
      </c>
      <c r="H1135" s="6" t="s">
        <v>10471</v>
      </c>
      <c r="O1135" t="s">
        <v>10621</v>
      </c>
    </row>
    <row r="1136" spans="1:15">
      <c r="A1136">
        <v>1135</v>
      </c>
      <c r="B1136">
        <v>283</v>
      </c>
      <c r="C1136" s="3" t="s">
        <v>14959</v>
      </c>
      <c r="D1136" s="3" t="s">
        <v>14880</v>
      </c>
      <c r="E1136" s="3" t="s">
        <v>10455</v>
      </c>
      <c r="F1136" s="3" t="s">
        <v>10266</v>
      </c>
      <c r="G1136" s="3" t="s">
        <v>10472</v>
      </c>
      <c r="H1136" s="6" t="s">
        <v>10473</v>
      </c>
      <c r="O1136" t="s">
        <v>10621</v>
      </c>
    </row>
    <row r="1137" spans="1:15">
      <c r="A1137">
        <v>1136</v>
      </c>
      <c r="B1137">
        <v>284</v>
      </c>
      <c r="C1137" s="3" t="s">
        <v>14959</v>
      </c>
      <c r="D1137" s="3" t="s">
        <v>14880</v>
      </c>
      <c r="E1137" s="3" t="s">
        <v>10455</v>
      </c>
      <c r="F1137" s="3" t="s">
        <v>10266</v>
      </c>
      <c r="G1137" s="3" t="s">
        <v>10474</v>
      </c>
      <c r="H1137" s="6" t="s">
        <v>10475</v>
      </c>
      <c r="O1137" t="s">
        <v>10621</v>
      </c>
    </row>
    <row r="1138" spans="1:15">
      <c r="A1138">
        <v>1137</v>
      </c>
      <c r="B1138">
        <v>285</v>
      </c>
      <c r="C1138" s="3" t="s">
        <v>14959</v>
      </c>
      <c r="D1138" s="3" t="s">
        <v>14880</v>
      </c>
      <c r="E1138" s="3" t="s">
        <v>10455</v>
      </c>
      <c r="F1138" s="3" t="s">
        <v>10266</v>
      </c>
      <c r="G1138" s="3" t="s">
        <v>10476</v>
      </c>
      <c r="H1138" s="6" t="s">
        <v>10477</v>
      </c>
      <c r="O1138" t="s">
        <v>10621</v>
      </c>
    </row>
    <row r="1139" spans="1:15">
      <c r="A1139">
        <v>1138</v>
      </c>
      <c r="B1139">
        <v>286</v>
      </c>
      <c r="C1139" s="3" t="s">
        <v>14959</v>
      </c>
      <c r="D1139" s="3" t="s">
        <v>14880</v>
      </c>
      <c r="E1139" s="3" t="s">
        <v>10455</v>
      </c>
      <c r="F1139" s="3" t="s">
        <v>10266</v>
      </c>
      <c r="G1139" s="3" t="s">
        <v>10478</v>
      </c>
      <c r="H1139" s="6" t="s">
        <v>10479</v>
      </c>
      <c r="O1139" t="s">
        <v>10621</v>
      </c>
    </row>
    <row r="1140" spans="1:15">
      <c r="A1140">
        <v>1139</v>
      </c>
      <c r="B1140">
        <v>287</v>
      </c>
      <c r="C1140" s="3" t="s">
        <v>14959</v>
      </c>
      <c r="D1140" s="3" t="s">
        <v>14880</v>
      </c>
      <c r="E1140" s="3" t="s">
        <v>10455</v>
      </c>
      <c r="F1140" s="3" t="s">
        <v>10266</v>
      </c>
      <c r="G1140" s="3" t="s">
        <v>10480</v>
      </c>
      <c r="H1140" s="6" t="s">
        <v>10481</v>
      </c>
      <c r="O1140" t="s">
        <v>10621</v>
      </c>
    </row>
    <row r="1141" spans="1:15">
      <c r="A1141">
        <v>1140</v>
      </c>
      <c r="B1141">
        <v>288</v>
      </c>
      <c r="C1141" s="3" t="s">
        <v>14959</v>
      </c>
      <c r="D1141" s="3" t="s">
        <v>14880</v>
      </c>
      <c r="E1141" s="3" t="s">
        <v>10455</v>
      </c>
      <c r="F1141" s="3" t="s">
        <v>10266</v>
      </c>
      <c r="G1141" s="3" t="s">
        <v>10482</v>
      </c>
      <c r="H1141" s="6" t="s">
        <v>10483</v>
      </c>
      <c r="O1141" t="s">
        <v>10621</v>
      </c>
    </row>
    <row r="1142" spans="1:15">
      <c r="A1142">
        <v>1141</v>
      </c>
      <c r="B1142">
        <v>289</v>
      </c>
      <c r="C1142" s="3" t="s">
        <v>14959</v>
      </c>
      <c r="D1142" s="3" t="s">
        <v>14880</v>
      </c>
      <c r="E1142" s="3" t="s">
        <v>10455</v>
      </c>
      <c r="F1142" s="3" t="s">
        <v>10266</v>
      </c>
      <c r="G1142" s="3" t="s">
        <v>10484</v>
      </c>
      <c r="H1142" s="6" t="s">
        <v>10485</v>
      </c>
      <c r="O1142" t="s">
        <v>10621</v>
      </c>
    </row>
    <row r="1143" spans="1:15">
      <c r="A1143">
        <v>1142</v>
      </c>
      <c r="B1143">
        <v>290</v>
      </c>
      <c r="C1143" s="3" t="s">
        <v>14959</v>
      </c>
      <c r="D1143" s="3" t="s">
        <v>14880</v>
      </c>
      <c r="E1143" s="3" t="s">
        <v>10455</v>
      </c>
      <c r="F1143" s="3" t="s">
        <v>10266</v>
      </c>
      <c r="G1143" s="3" t="s">
        <v>10486</v>
      </c>
      <c r="H1143" s="6" t="s">
        <v>10487</v>
      </c>
      <c r="O1143" t="s">
        <v>10621</v>
      </c>
    </row>
    <row r="1144" spans="1:15">
      <c r="A1144">
        <v>1143</v>
      </c>
      <c r="B1144">
        <v>291</v>
      </c>
      <c r="C1144" s="3" t="s">
        <v>14959</v>
      </c>
      <c r="D1144" s="3" t="s">
        <v>14880</v>
      </c>
      <c r="E1144" s="3" t="s">
        <v>10455</v>
      </c>
      <c r="F1144" s="3" t="s">
        <v>10266</v>
      </c>
      <c r="G1144" s="3" t="s">
        <v>10488</v>
      </c>
      <c r="H1144" s="6" t="s">
        <v>10489</v>
      </c>
      <c r="O1144" t="s">
        <v>10621</v>
      </c>
    </row>
    <row r="1145" spans="1:15">
      <c r="A1145">
        <v>1144</v>
      </c>
      <c r="B1145">
        <v>292</v>
      </c>
      <c r="C1145" s="3" t="s">
        <v>14959</v>
      </c>
      <c r="D1145" s="3" t="s">
        <v>14880</v>
      </c>
      <c r="E1145" s="3" t="s">
        <v>10455</v>
      </c>
      <c r="F1145" s="3" t="s">
        <v>10266</v>
      </c>
      <c r="G1145" s="3" t="s">
        <v>10490</v>
      </c>
      <c r="H1145" s="6" t="s">
        <v>10491</v>
      </c>
      <c r="O1145" t="s">
        <v>10621</v>
      </c>
    </row>
    <row r="1146" spans="1:15">
      <c r="A1146">
        <v>1145</v>
      </c>
      <c r="B1146">
        <v>293</v>
      </c>
      <c r="C1146" s="3" t="s">
        <v>14959</v>
      </c>
      <c r="D1146" s="3" t="s">
        <v>14880</v>
      </c>
      <c r="E1146" s="3" t="s">
        <v>10455</v>
      </c>
      <c r="F1146" s="3" t="s">
        <v>10266</v>
      </c>
      <c r="G1146" s="3" t="s">
        <v>10492</v>
      </c>
      <c r="H1146" s="6" t="s">
        <v>10493</v>
      </c>
      <c r="O1146" t="s">
        <v>10621</v>
      </c>
    </row>
    <row r="1147" spans="1:15">
      <c r="A1147">
        <v>1146</v>
      </c>
      <c r="B1147">
        <v>294</v>
      </c>
      <c r="C1147" s="3" t="s">
        <v>14959</v>
      </c>
      <c r="D1147" s="3" t="s">
        <v>14880</v>
      </c>
      <c r="E1147" s="3" t="s">
        <v>10455</v>
      </c>
      <c r="F1147" s="3" t="s">
        <v>10266</v>
      </c>
      <c r="G1147" s="3" t="s">
        <v>10412</v>
      </c>
      <c r="H1147" s="6" t="s">
        <v>10494</v>
      </c>
      <c r="O1147" t="s">
        <v>10621</v>
      </c>
    </row>
    <row r="1148" spans="1:15">
      <c r="A1148">
        <v>1147</v>
      </c>
      <c r="B1148">
        <v>295</v>
      </c>
      <c r="C1148" s="3" t="s">
        <v>14959</v>
      </c>
      <c r="D1148" s="3" t="s">
        <v>14880</v>
      </c>
      <c r="E1148" s="3" t="s">
        <v>10455</v>
      </c>
      <c r="F1148" s="3" t="s">
        <v>10266</v>
      </c>
      <c r="G1148" s="3" t="s">
        <v>10495</v>
      </c>
      <c r="H1148" s="6" t="s">
        <v>10496</v>
      </c>
      <c r="O1148" t="s">
        <v>10621</v>
      </c>
    </row>
    <row r="1149" spans="1:15">
      <c r="A1149">
        <v>1148</v>
      </c>
      <c r="B1149">
        <v>296</v>
      </c>
      <c r="C1149" s="3" t="s">
        <v>14959</v>
      </c>
      <c r="D1149" s="3" t="s">
        <v>14880</v>
      </c>
      <c r="E1149" s="3" t="s">
        <v>10455</v>
      </c>
      <c r="F1149" s="3" t="s">
        <v>10266</v>
      </c>
      <c r="G1149" s="3" t="s">
        <v>10497</v>
      </c>
      <c r="H1149" s="6" t="s">
        <v>10498</v>
      </c>
      <c r="K1149" s="12" t="str">
        <f>HYPERLINK("#'KOODISTOT'!B"&amp;MATCH(CONCATENATE(G1149,"Type"),KOODISTOT!B:B,0),CONCATENATE(G1149,"Type"))</f>
        <v>CurrencyType</v>
      </c>
      <c r="L1149" s="7" t="s">
        <v>7288</v>
      </c>
      <c r="O1149" t="s">
        <v>10621</v>
      </c>
    </row>
    <row r="1150" spans="1:15">
      <c r="A1150">
        <v>1149</v>
      </c>
      <c r="B1150">
        <v>297</v>
      </c>
      <c r="C1150" s="3" t="s">
        <v>14959</v>
      </c>
      <c r="D1150" s="3" t="s">
        <v>14880</v>
      </c>
      <c r="E1150" s="3" t="s">
        <v>10455</v>
      </c>
      <c r="F1150" s="3" t="s">
        <v>10266</v>
      </c>
      <c r="G1150" s="3" t="s">
        <v>10499</v>
      </c>
      <c r="H1150" s="6" t="s">
        <v>10500</v>
      </c>
      <c r="O1150" t="s">
        <v>10621</v>
      </c>
    </row>
    <row r="1151" spans="1:15" ht="28.8">
      <c r="A1151">
        <v>1150</v>
      </c>
      <c r="B1151">
        <v>298</v>
      </c>
      <c r="C1151" s="3" t="s">
        <v>14959</v>
      </c>
      <c r="D1151" s="3" t="s">
        <v>14880</v>
      </c>
      <c r="E1151" s="3" t="s">
        <v>10445</v>
      </c>
      <c r="F1151" s="3" t="s">
        <v>10266</v>
      </c>
      <c r="G1151" s="3" t="s">
        <v>10501</v>
      </c>
      <c r="H1151" s="6" t="s">
        <v>10502</v>
      </c>
      <c r="O1151" t="s">
        <v>10621</v>
      </c>
    </row>
    <row r="1152" spans="1:15" ht="28.8">
      <c r="A1152">
        <v>1151</v>
      </c>
      <c r="B1152">
        <v>299</v>
      </c>
      <c r="C1152" s="3" t="s">
        <v>14959</v>
      </c>
      <c r="D1152" s="3" t="s">
        <v>14880</v>
      </c>
      <c r="E1152" s="3" t="s">
        <v>10501</v>
      </c>
      <c r="F1152" s="3" t="s">
        <v>10266</v>
      </c>
      <c r="G1152" s="3" t="s">
        <v>10503</v>
      </c>
      <c r="H1152" s="6" t="s">
        <v>10504</v>
      </c>
      <c r="O1152" t="s">
        <v>10621</v>
      </c>
    </row>
    <row r="1153" spans="1:15">
      <c r="A1153">
        <v>1152</v>
      </c>
      <c r="B1153">
        <v>300</v>
      </c>
      <c r="C1153" s="3" t="s">
        <v>14959</v>
      </c>
      <c r="D1153" s="3" t="s">
        <v>14880</v>
      </c>
      <c r="E1153" s="3" t="s">
        <v>10503</v>
      </c>
      <c r="F1153" s="3" t="s">
        <v>10273</v>
      </c>
      <c r="G1153" s="3" t="s">
        <v>8927</v>
      </c>
      <c r="H1153" s="6" t="s">
        <v>10505</v>
      </c>
      <c r="O1153" t="s">
        <v>10621</v>
      </c>
    </row>
    <row r="1154" spans="1:15">
      <c r="A1154">
        <v>1153</v>
      </c>
      <c r="B1154">
        <v>301</v>
      </c>
      <c r="C1154" s="3" t="s">
        <v>14959</v>
      </c>
      <c r="D1154" s="3" t="s">
        <v>14880</v>
      </c>
      <c r="E1154" s="3" t="s">
        <v>10503</v>
      </c>
      <c r="F1154" s="3" t="s">
        <v>10266</v>
      </c>
      <c r="G1154" s="3" t="s">
        <v>10356</v>
      </c>
      <c r="H1154" s="6" t="s">
        <v>10506</v>
      </c>
      <c r="K1154" s="12" t="str">
        <f>HYPERLINK("#'KOODISTOT'!B"&amp;MATCH(CONCATENATE(G1154,"Type"),KOODISTOT!B:B,0),CONCATENATE(G1154,"Type"))</f>
        <v>ChangeStateType</v>
      </c>
      <c r="L1154" s="7">
        <v>10</v>
      </c>
      <c r="O1154" t="s">
        <v>10621</v>
      </c>
    </row>
    <row r="1155" spans="1:15">
      <c r="A1155">
        <v>1154</v>
      </c>
      <c r="B1155">
        <v>302</v>
      </c>
      <c r="C1155" s="3" t="s">
        <v>14959</v>
      </c>
      <c r="D1155" s="3" t="s">
        <v>14880</v>
      </c>
      <c r="E1155" s="3" t="s">
        <v>10503</v>
      </c>
      <c r="F1155" s="3" t="s">
        <v>10266</v>
      </c>
      <c r="G1155" s="3" t="s">
        <v>10358</v>
      </c>
      <c r="H1155" s="6" t="s">
        <v>10507</v>
      </c>
      <c r="O1155" t="s">
        <v>10621</v>
      </c>
    </row>
    <row r="1156" spans="1:15">
      <c r="A1156">
        <v>1155</v>
      </c>
      <c r="B1156">
        <v>303</v>
      </c>
      <c r="C1156" s="3" t="s">
        <v>14959</v>
      </c>
      <c r="D1156" s="3" t="s">
        <v>14880</v>
      </c>
      <c r="E1156" s="3" t="s">
        <v>10503</v>
      </c>
      <c r="F1156" s="3" t="s">
        <v>10266</v>
      </c>
      <c r="G1156" s="3" t="s">
        <v>10508</v>
      </c>
      <c r="H1156" s="6" t="s">
        <v>10509</v>
      </c>
      <c r="K1156" s="12" t="str">
        <f>HYPERLINK("#'KOODISTOT'!B"&amp;MATCH(CONCATENATE(G1156,"Type"),KOODISTOT!B:B,0),CONCATENATE(G1156,"Type"))</f>
        <v>DeadTreeTypeType</v>
      </c>
      <c r="L1156" s="7">
        <v>5</v>
      </c>
      <c r="O1156" t="s">
        <v>10621</v>
      </c>
    </row>
    <row r="1157" spans="1:15">
      <c r="A1157">
        <v>1156</v>
      </c>
      <c r="B1157">
        <v>304</v>
      </c>
      <c r="C1157" s="3" t="s">
        <v>14959</v>
      </c>
      <c r="D1157" s="3" t="s">
        <v>14880</v>
      </c>
      <c r="E1157" s="3" t="s">
        <v>10503</v>
      </c>
      <c r="F1157" s="3" t="s">
        <v>10266</v>
      </c>
      <c r="G1157" s="3" t="s">
        <v>10462</v>
      </c>
      <c r="H1157" s="6" t="s">
        <v>10510</v>
      </c>
      <c r="K1157" s="12" t="str">
        <f>HYPERLINK("#'KOODISTOT'!B"&amp;MATCH(CONCATENATE(G1157,"Type"),KOODISTOT!B:B,0),CONCATENATE(G1157,"Type"))</f>
        <v>TreeSpeciesType</v>
      </c>
      <c r="L1157" s="7">
        <v>1</v>
      </c>
      <c r="O1157" t="s">
        <v>10621</v>
      </c>
    </row>
    <row r="1158" spans="1:15">
      <c r="A1158">
        <v>1157</v>
      </c>
      <c r="B1158">
        <v>305</v>
      </c>
      <c r="C1158" s="3" t="s">
        <v>14959</v>
      </c>
      <c r="D1158" s="3" t="s">
        <v>14880</v>
      </c>
      <c r="E1158" s="3" t="s">
        <v>10503</v>
      </c>
      <c r="F1158" s="3" t="s">
        <v>10266</v>
      </c>
      <c r="G1158" s="3" t="s">
        <v>10472</v>
      </c>
      <c r="H1158" s="6" t="s">
        <v>10511</v>
      </c>
      <c r="O1158" t="s">
        <v>10621</v>
      </c>
    </row>
    <row r="1159" spans="1:15">
      <c r="A1159">
        <v>1158</v>
      </c>
      <c r="B1159">
        <v>306</v>
      </c>
      <c r="C1159" s="3" t="s">
        <v>14959</v>
      </c>
      <c r="D1159" s="3" t="s">
        <v>14880</v>
      </c>
      <c r="E1159" s="3" t="s">
        <v>10503</v>
      </c>
      <c r="F1159" s="3" t="s">
        <v>10266</v>
      </c>
      <c r="G1159" s="3" t="s">
        <v>10476</v>
      </c>
      <c r="H1159" s="6" t="s">
        <v>10512</v>
      </c>
      <c r="O1159" t="s">
        <v>10621</v>
      </c>
    </row>
    <row r="1160" spans="1:15" ht="28.8">
      <c r="A1160">
        <v>1159</v>
      </c>
      <c r="B1160">
        <v>307</v>
      </c>
      <c r="C1160" s="3" t="s">
        <v>14959</v>
      </c>
      <c r="D1160" s="3" t="s">
        <v>14880</v>
      </c>
      <c r="E1160" s="3" t="s">
        <v>10445</v>
      </c>
      <c r="F1160" s="3" t="s">
        <v>10266</v>
      </c>
      <c r="G1160" s="3" t="s">
        <v>10513</v>
      </c>
      <c r="H1160" s="6" t="s">
        <v>10514</v>
      </c>
      <c r="O1160" t="s">
        <v>10621</v>
      </c>
    </row>
    <row r="1161" spans="1:15">
      <c r="A1161">
        <v>1160</v>
      </c>
      <c r="B1161">
        <v>308</v>
      </c>
      <c r="C1161" s="3" t="s">
        <v>14959</v>
      </c>
      <c r="D1161" s="3" t="s">
        <v>14880</v>
      </c>
      <c r="E1161" s="3" t="s">
        <v>10513</v>
      </c>
      <c r="F1161" s="3" t="s">
        <v>10273</v>
      </c>
      <c r="G1161" s="3" t="s">
        <v>8927</v>
      </c>
      <c r="H1161" s="6" t="s">
        <v>10515</v>
      </c>
      <c r="O1161" t="s">
        <v>10621</v>
      </c>
    </row>
    <row r="1162" spans="1:15">
      <c r="A1162">
        <v>1161</v>
      </c>
      <c r="B1162">
        <v>309</v>
      </c>
      <c r="C1162" s="3" t="s">
        <v>14959</v>
      </c>
      <c r="D1162" s="3" t="s">
        <v>14880</v>
      </c>
      <c r="E1162" s="3" t="s">
        <v>10513</v>
      </c>
      <c r="F1162" s="3" t="s">
        <v>10266</v>
      </c>
      <c r="G1162" s="3" t="s">
        <v>10356</v>
      </c>
      <c r="H1162" s="6" t="s">
        <v>10516</v>
      </c>
      <c r="K1162" s="12" t="str">
        <f>HYPERLINK("#'KOODISTOT'!B"&amp;MATCH(CONCATENATE(G1162,"Type"),KOODISTOT!B:B,0),CONCATENATE(G1162,"Type"))</f>
        <v>ChangeStateType</v>
      </c>
      <c r="L1162" s="7">
        <v>2</v>
      </c>
      <c r="O1162" t="s">
        <v>10621</v>
      </c>
    </row>
    <row r="1163" spans="1:15">
      <c r="A1163">
        <v>1162</v>
      </c>
      <c r="B1163">
        <v>310</v>
      </c>
      <c r="C1163" s="3" t="s">
        <v>14959</v>
      </c>
      <c r="D1163" s="3" t="s">
        <v>14880</v>
      </c>
      <c r="E1163" s="3" t="s">
        <v>10513</v>
      </c>
      <c r="F1163" s="3" t="s">
        <v>10266</v>
      </c>
      <c r="G1163" s="3" t="s">
        <v>10358</v>
      </c>
      <c r="H1163" s="6" t="s">
        <v>10517</v>
      </c>
      <c r="O1163" t="s">
        <v>10621</v>
      </c>
    </row>
    <row r="1164" spans="1:15">
      <c r="A1164">
        <v>1163</v>
      </c>
      <c r="B1164">
        <v>311</v>
      </c>
      <c r="C1164" s="3" t="s">
        <v>14959</v>
      </c>
      <c r="D1164" s="3" t="s">
        <v>14880</v>
      </c>
      <c r="E1164" s="3" t="s">
        <v>10513</v>
      </c>
      <c r="F1164" s="3" t="s">
        <v>10266</v>
      </c>
      <c r="G1164" s="3" t="s">
        <v>10518</v>
      </c>
      <c r="H1164" s="6" t="s">
        <v>10519</v>
      </c>
      <c r="O1164" t="s">
        <v>10621</v>
      </c>
    </row>
    <row r="1165" spans="1:15">
      <c r="A1165">
        <v>1164</v>
      </c>
      <c r="B1165">
        <v>312</v>
      </c>
      <c r="C1165" s="3" t="s">
        <v>14959</v>
      </c>
      <c r="D1165" s="3" t="s">
        <v>14880</v>
      </c>
      <c r="E1165" s="3" t="s">
        <v>10513</v>
      </c>
      <c r="F1165" s="3" t="s">
        <v>10266</v>
      </c>
      <c r="G1165" s="3" t="s">
        <v>10468</v>
      </c>
      <c r="H1165" s="6" t="s">
        <v>10520</v>
      </c>
      <c r="O1165" t="s">
        <v>10621</v>
      </c>
    </row>
    <row r="1166" spans="1:15">
      <c r="A1166">
        <v>1165</v>
      </c>
      <c r="B1166">
        <v>313</v>
      </c>
      <c r="C1166" s="3" t="s">
        <v>14959</v>
      </c>
      <c r="D1166" s="3" t="s">
        <v>14880</v>
      </c>
      <c r="E1166" s="3" t="s">
        <v>10513</v>
      </c>
      <c r="F1166" s="3" t="s">
        <v>10266</v>
      </c>
      <c r="G1166" s="3" t="s">
        <v>10470</v>
      </c>
      <c r="H1166" s="6" t="s">
        <v>10521</v>
      </c>
      <c r="O1166" t="s">
        <v>10621</v>
      </c>
    </row>
    <row r="1167" spans="1:15">
      <c r="A1167">
        <v>1166</v>
      </c>
      <c r="B1167">
        <v>314</v>
      </c>
      <c r="C1167" s="3" t="s">
        <v>14959</v>
      </c>
      <c r="D1167" s="3" t="s">
        <v>14880</v>
      </c>
      <c r="E1167" s="3" t="s">
        <v>10513</v>
      </c>
      <c r="F1167" s="3" t="s">
        <v>10266</v>
      </c>
      <c r="G1167" s="3" t="s">
        <v>10472</v>
      </c>
      <c r="H1167" s="6" t="s">
        <v>10522</v>
      </c>
      <c r="O1167" t="s">
        <v>10621</v>
      </c>
    </row>
    <row r="1168" spans="1:15">
      <c r="A1168">
        <v>1167</v>
      </c>
      <c r="B1168">
        <v>315</v>
      </c>
      <c r="C1168" s="3" t="s">
        <v>14959</v>
      </c>
      <c r="D1168" s="3" t="s">
        <v>14880</v>
      </c>
      <c r="E1168" s="3" t="s">
        <v>10513</v>
      </c>
      <c r="F1168" s="3" t="s">
        <v>10266</v>
      </c>
      <c r="G1168" s="3" t="s">
        <v>10474</v>
      </c>
      <c r="H1168" s="6" t="s">
        <v>10523</v>
      </c>
      <c r="O1168" t="s">
        <v>10621</v>
      </c>
    </row>
    <row r="1169" spans="1:15">
      <c r="A1169">
        <v>1168</v>
      </c>
      <c r="B1169">
        <v>316</v>
      </c>
      <c r="C1169" s="3" t="s">
        <v>14959</v>
      </c>
      <c r="D1169" s="3" t="s">
        <v>14880</v>
      </c>
      <c r="E1169" s="3" t="s">
        <v>10513</v>
      </c>
      <c r="F1169" s="3" t="s">
        <v>10266</v>
      </c>
      <c r="G1169" s="3" t="s">
        <v>10476</v>
      </c>
      <c r="H1169" s="6" t="s">
        <v>10524</v>
      </c>
      <c r="O1169" t="s">
        <v>10621</v>
      </c>
    </row>
    <row r="1170" spans="1:15">
      <c r="A1170">
        <v>1169</v>
      </c>
      <c r="B1170">
        <v>317</v>
      </c>
      <c r="C1170" s="3" t="s">
        <v>14959</v>
      </c>
      <c r="D1170" s="3" t="s">
        <v>14880</v>
      </c>
      <c r="E1170" s="3" t="s">
        <v>10513</v>
      </c>
      <c r="F1170" s="3" t="s">
        <v>10266</v>
      </c>
      <c r="G1170" s="3" t="s">
        <v>10480</v>
      </c>
      <c r="H1170" s="6" t="s">
        <v>10525</v>
      </c>
      <c r="O1170" t="s">
        <v>10621</v>
      </c>
    </row>
    <row r="1171" spans="1:15">
      <c r="A1171">
        <v>1170</v>
      </c>
      <c r="B1171">
        <v>318</v>
      </c>
      <c r="C1171" s="3" t="s">
        <v>14959</v>
      </c>
      <c r="D1171" s="3" t="s">
        <v>14880</v>
      </c>
      <c r="E1171" s="3" t="s">
        <v>10513</v>
      </c>
      <c r="F1171" s="3" t="s">
        <v>10266</v>
      </c>
      <c r="G1171" s="3" t="s">
        <v>10482</v>
      </c>
      <c r="H1171" s="6" t="s">
        <v>10526</v>
      </c>
      <c r="O1171" t="s">
        <v>10621</v>
      </c>
    </row>
    <row r="1172" spans="1:15">
      <c r="A1172">
        <v>1171</v>
      </c>
      <c r="B1172">
        <v>319</v>
      </c>
      <c r="C1172" s="3" t="s">
        <v>14959</v>
      </c>
      <c r="D1172" s="3" t="s">
        <v>14880</v>
      </c>
      <c r="E1172" s="3" t="s">
        <v>10513</v>
      </c>
      <c r="F1172" s="3" t="s">
        <v>10266</v>
      </c>
      <c r="G1172" s="3" t="s">
        <v>10484</v>
      </c>
      <c r="H1172" s="6" t="s">
        <v>10527</v>
      </c>
      <c r="O1172" t="s">
        <v>10621</v>
      </c>
    </row>
    <row r="1173" spans="1:15">
      <c r="A1173">
        <v>1172</v>
      </c>
      <c r="B1173">
        <v>320</v>
      </c>
      <c r="C1173" s="3" t="s">
        <v>14959</v>
      </c>
      <c r="D1173" s="3" t="s">
        <v>14880</v>
      </c>
      <c r="E1173" s="3" t="s">
        <v>10513</v>
      </c>
      <c r="F1173" s="3" t="s">
        <v>10266</v>
      </c>
      <c r="G1173" s="3" t="s">
        <v>10486</v>
      </c>
      <c r="H1173" s="6" t="s">
        <v>10528</v>
      </c>
      <c r="O1173" t="s">
        <v>10621</v>
      </c>
    </row>
    <row r="1174" spans="1:15">
      <c r="A1174">
        <v>1173</v>
      </c>
      <c r="B1174">
        <v>321</v>
      </c>
      <c r="C1174" s="3" t="s">
        <v>14959</v>
      </c>
      <c r="D1174" s="3" t="s">
        <v>14880</v>
      </c>
      <c r="E1174" s="3" t="s">
        <v>10513</v>
      </c>
      <c r="F1174" s="3" t="s">
        <v>10266</v>
      </c>
      <c r="G1174" s="3" t="s">
        <v>10488</v>
      </c>
      <c r="H1174" s="6" t="s">
        <v>10529</v>
      </c>
      <c r="O1174" t="s">
        <v>10621</v>
      </c>
    </row>
    <row r="1175" spans="1:15">
      <c r="A1175">
        <v>1174</v>
      </c>
      <c r="B1175">
        <v>322</v>
      </c>
      <c r="C1175" s="3" t="s">
        <v>14959</v>
      </c>
      <c r="D1175" s="3" t="s">
        <v>14880</v>
      </c>
      <c r="E1175" s="3" t="s">
        <v>10513</v>
      </c>
      <c r="F1175" s="3" t="s">
        <v>10266</v>
      </c>
      <c r="G1175" s="3" t="s">
        <v>10490</v>
      </c>
      <c r="H1175" s="6" t="s">
        <v>10530</v>
      </c>
      <c r="O1175" t="s">
        <v>10621</v>
      </c>
    </row>
    <row r="1176" spans="1:15">
      <c r="A1176">
        <v>1175</v>
      </c>
      <c r="B1176">
        <v>323</v>
      </c>
      <c r="C1176" s="3" t="s">
        <v>14959</v>
      </c>
      <c r="D1176" s="3" t="s">
        <v>14880</v>
      </c>
      <c r="E1176" s="3" t="s">
        <v>10513</v>
      </c>
      <c r="F1176" s="3" t="s">
        <v>10266</v>
      </c>
      <c r="G1176" s="3" t="s">
        <v>10492</v>
      </c>
      <c r="H1176" s="6" t="s">
        <v>10531</v>
      </c>
      <c r="O1176" t="s">
        <v>10621</v>
      </c>
    </row>
    <row r="1177" spans="1:15">
      <c r="A1177">
        <v>1176</v>
      </c>
      <c r="B1177">
        <v>324</v>
      </c>
      <c r="C1177" s="3" t="s">
        <v>14959</v>
      </c>
      <c r="D1177" s="3" t="s">
        <v>14880</v>
      </c>
      <c r="E1177" s="3" t="s">
        <v>10513</v>
      </c>
      <c r="F1177" s="3" t="s">
        <v>10266</v>
      </c>
      <c r="G1177" s="3" t="s">
        <v>10495</v>
      </c>
      <c r="H1177" s="6" t="s">
        <v>10532</v>
      </c>
      <c r="O1177" t="s">
        <v>10621</v>
      </c>
    </row>
    <row r="1178" spans="1:15">
      <c r="A1178">
        <v>1177</v>
      </c>
      <c r="B1178">
        <v>325</v>
      </c>
      <c r="C1178" s="3" t="s">
        <v>14959</v>
      </c>
      <c r="D1178" s="3" t="s">
        <v>14880</v>
      </c>
      <c r="E1178" s="3" t="s">
        <v>10513</v>
      </c>
      <c r="F1178" s="3" t="s">
        <v>10266</v>
      </c>
      <c r="G1178" s="3" t="s">
        <v>10497</v>
      </c>
      <c r="H1178" s="6" t="s">
        <v>10533</v>
      </c>
      <c r="K1178" s="12" t="str">
        <f>HYPERLINK("#'KOODISTOT'!B"&amp;MATCH(CONCATENATE(G1178,"Type"),KOODISTOT!B:B,0),CONCATENATE(G1178,"Type"))</f>
        <v>CurrencyType</v>
      </c>
      <c r="L1178" s="7" t="s">
        <v>7288</v>
      </c>
      <c r="O1178" t="s">
        <v>10621</v>
      </c>
    </row>
    <row r="1179" spans="1:15">
      <c r="A1179">
        <v>1178</v>
      </c>
      <c r="B1179">
        <v>326</v>
      </c>
      <c r="C1179" s="3" t="s">
        <v>14959</v>
      </c>
      <c r="D1179" s="3" t="s">
        <v>14880</v>
      </c>
      <c r="E1179" s="3" t="s">
        <v>10513</v>
      </c>
      <c r="F1179" s="3" t="s">
        <v>10266</v>
      </c>
      <c r="G1179" s="3" t="s">
        <v>10499</v>
      </c>
      <c r="H1179" s="6" t="s">
        <v>10534</v>
      </c>
      <c r="O1179" t="s">
        <v>10621</v>
      </c>
    </row>
    <row r="1180" spans="1:15">
      <c r="A1180">
        <v>1179</v>
      </c>
      <c r="B1180">
        <v>327</v>
      </c>
      <c r="C1180" s="3" t="s">
        <v>14959</v>
      </c>
      <c r="D1180" s="3" t="s">
        <v>14880</v>
      </c>
      <c r="E1180" s="3" t="s">
        <v>10513</v>
      </c>
      <c r="F1180" s="3" t="s">
        <v>10266</v>
      </c>
      <c r="G1180" s="3" t="s">
        <v>10388</v>
      </c>
      <c r="H1180" s="6" t="s">
        <v>10535</v>
      </c>
      <c r="K1180" s="12" t="str">
        <f>HYPERLINK("#'KOODISTOT'!B"&amp;MATCH(CONCATENATE(G1180,"Type"),KOODISTOT!B:B,0),CONCATENATE(G1180,"Type"))</f>
        <v>DevelopmentClassType</v>
      </c>
      <c r="L1180" s="11" t="s">
        <v>11069</v>
      </c>
      <c r="M1180" s="15"/>
      <c r="O1180" t="s">
        <v>10621</v>
      </c>
    </row>
    <row r="1181" spans="1:15">
      <c r="A1181">
        <v>1180</v>
      </c>
      <c r="B1181">
        <v>328</v>
      </c>
      <c r="C1181" s="3" t="s">
        <v>14959</v>
      </c>
      <c r="D1181" s="3" t="s">
        <v>14880</v>
      </c>
      <c r="E1181" s="3" t="s">
        <v>10513</v>
      </c>
      <c r="F1181" s="3" t="s">
        <v>10266</v>
      </c>
      <c r="G1181" s="3" t="s">
        <v>10392</v>
      </c>
      <c r="H1181" s="6" t="s">
        <v>10536</v>
      </c>
      <c r="K1181" s="12" t="str">
        <f>HYPERLINK("#'KOODISTOT'!B"&amp;MATCH("TreeSpeciesType",KOODISTOT!B:B,0),CONCATENATE(G1181,"Type"))</f>
        <v>MainTreeSpeciesType</v>
      </c>
      <c r="L1181" s="7">
        <v>5</v>
      </c>
      <c r="O1181" t="s">
        <v>10621</v>
      </c>
    </row>
    <row r="1182" spans="1:15">
      <c r="A1182">
        <v>1181</v>
      </c>
      <c r="B1182">
        <v>329</v>
      </c>
      <c r="C1182" s="3" t="s">
        <v>14959</v>
      </c>
      <c r="D1182" s="3" t="s">
        <v>14880</v>
      </c>
      <c r="E1182" s="3" t="s">
        <v>10445</v>
      </c>
      <c r="F1182" s="3" t="s">
        <v>10266</v>
      </c>
      <c r="G1182" s="3" t="s">
        <v>10537</v>
      </c>
      <c r="H1182" s="6" t="s">
        <v>10538</v>
      </c>
      <c r="O1182" t="s">
        <v>10621</v>
      </c>
    </row>
    <row r="1183" spans="1:15">
      <c r="A1183">
        <v>1182</v>
      </c>
      <c r="B1183">
        <v>330</v>
      </c>
      <c r="C1183" s="3" t="s">
        <v>14959</v>
      </c>
      <c r="D1183" s="3" t="s">
        <v>14880</v>
      </c>
      <c r="E1183" s="3" t="s">
        <v>10537</v>
      </c>
      <c r="F1183" s="3" t="s">
        <v>10266</v>
      </c>
      <c r="G1183" s="3" t="s">
        <v>10539</v>
      </c>
      <c r="H1183" s="6" t="s">
        <v>10540</v>
      </c>
      <c r="O1183" t="s">
        <v>10621</v>
      </c>
    </row>
    <row r="1184" spans="1:15">
      <c r="A1184">
        <v>1183</v>
      </c>
      <c r="B1184">
        <v>331</v>
      </c>
      <c r="C1184" s="3" t="s">
        <v>14959</v>
      </c>
      <c r="D1184" s="3" t="s">
        <v>14880</v>
      </c>
      <c r="E1184" s="3" t="s">
        <v>10539</v>
      </c>
      <c r="F1184" s="3" t="s">
        <v>10273</v>
      </c>
      <c r="G1184" s="3" t="s">
        <v>8927</v>
      </c>
      <c r="H1184" s="6" t="s">
        <v>10541</v>
      </c>
      <c r="O1184" t="s">
        <v>10621</v>
      </c>
    </row>
    <row r="1185" spans="1:15">
      <c r="A1185">
        <v>1184</v>
      </c>
      <c r="B1185">
        <v>332</v>
      </c>
      <c r="C1185" s="3" t="s">
        <v>14959</v>
      </c>
      <c r="D1185" s="3" t="s">
        <v>14880</v>
      </c>
      <c r="E1185" s="3" t="s">
        <v>10539</v>
      </c>
      <c r="F1185" s="3" t="s">
        <v>10266</v>
      </c>
      <c r="G1185" s="3" t="s">
        <v>10356</v>
      </c>
      <c r="H1185" s="6" t="s">
        <v>10542</v>
      </c>
      <c r="K1185" s="12" t="str">
        <f>HYPERLINK("#'KOODISTOT'!B"&amp;MATCH(CONCATENATE(G1185,"Type"),KOODISTOT!B:B,0),CONCATENATE(G1185,"Type"))</f>
        <v>ChangeStateType</v>
      </c>
      <c r="L1185" s="7">
        <v>1</v>
      </c>
      <c r="O1185" t="s">
        <v>10621</v>
      </c>
    </row>
    <row r="1186" spans="1:15">
      <c r="A1186">
        <v>1185</v>
      </c>
      <c r="B1186">
        <v>333</v>
      </c>
      <c r="C1186" s="3" t="s">
        <v>14959</v>
      </c>
      <c r="D1186" s="3" t="s">
        <v>14880</v>
      </c>
      <c r="E1186" s="3" t="s">
        <v>10539</v>
      </c>
      <c r="F1186" s="3" t="s">
        <v>10266</v>
      </c>
      <c r="G1186" s="3" t="s">
        <v>10358</v>
      </c>
      <c r="H1186" s="6" t="s">
        <v>10543</v>
      </c>
      <c r="O1186" t="s">
        <v>10621</v>
      </c>
    </row>
    <row r="1187" spans="1:15">
      <c r="A1187">
        <v>1186</v>
      </c>
      <c r="B1187">
        <v>334</v>
      </c>
      <c r="C1187" s="3" t="s">
        <v>14959</v>
      </c>
      <c r="D1187" s="3" t="s">
        <v>14880</v>
      </c>
      <c r="E1187" s="3" t="s">
        <v>10539</v>
      </c>
      <c r="F1187" s="3" t="s">
        <v>10266</v>
      </c>
      <c r="G1187" s="3" t="s">
        <v>10544</v>
      </c>
      <c r="H1187" s="6" t="s">
        <v>10545</v>
      </c>
      <c r="O1187" t="s">
        <v>10621</v>
      </c>
    </row>
    <row r="1188" spans="1:15">
      <c r="A1188">
        <v>1187</v>
      </c>
      <c r="B1188">
        <v>335</v>
      </c>
      <c r="C1188" s="3" t="s">
        <v>14959</v>
      </c>
      <c r="D1188" s="3" t="s">
        <v>14880</v>
      </c>
      <c r="E1188" s="3" t="s">
        <v>10539</v>
      </c>
      <c r="F1188" s="3" t="s">
        <v>10266</v>
      </c>
      <c r="G1188" s="3" t="s">
        <v>10460</v>
      </c>
      <c r="H1188" s="6" t="s">
        <v>10546</v>
      </c>
      <c r="O1188" t="s">
        <v>10621</v>
      </c>
    </row>
    <row r="1189" spans="1:15">
      <c r="A1189">
        <v>1188</v>
      </c>
      <c r="B1189">
        <v>336</v>
      </c>
      <c r="C1189" s="3" t="s">
        <v>14959</v>
      </c>
      <c r="D1189" s="3" t="s">
        <v>14880</v>
      </c>
      <c r="E1189" s="3" t="s">
        <v>10539</v>
      </c>
      <c r="F1189" s="3" t="s">
        <v>10266</v>
      </c>
      <c r="G1189" s="3" t="s">
        <v>10462</v>
      </c>
      <c r="H1189" s="6" t="s">
        <v>10547</v>
      </c>
      <c r="K1189" s="12" t="str">
        <f>HYPERLINK("#'KOODISTOT'!B"&amp;MATCH(CONCATENATE(G1189,"Type"),KOODISTOT!B:B,0),CONCATENATE(G1189,"Type"))</f>
        <v>TreeSpeciesType</v>
      </c>
      <c r="L1189" s="7">
        <v>8</v>
      </c>
      <c r="O1189" t="s">
        <v>10621</v>
      </c>
    </row>
    <row r="1190" spans="1:15">
      <c r="A1190">
        <v>1189</v>
      </c>
      <c r="B1190">
        <v>337</v>
      </c>
      <c r="C1190" s="3" t="s">
        <v>14959</v>
      </c>
      <c r="D1190" s="3" t="s">
        <v>14880</v>
      </c>
      <c r="E1190" s="3" t="s">
        <v>10539</v>
      </c>
      <c r="F1190" s="3" t="s">
        <v>10266</v>
      </c>
      <c r="G1190" s="3" t="s">
        <v>10548</v>
      </c>
      <c r="H1190" s="6" t="s">
        <v>10549</v>
      </c>
      <c r="K1190" s="12" t="str">
        <f>HYPERLINK("#'KOODISTOT'!B"&amp;MATCH(CONCATENATE(G1190,"Type"),KOODISTOT!B:B,0),CONCATENATE(G1190,"Type"))</f>
        <v>TreeClassType</v>
      </c>
      <c r="L1190" s="7">
        <v>9</v>
      </c>
      <c r="O1190" t="s">
        <v>10621</v>
      </c>
    </row>
    <row r="1191" spans="1:15">
      <c r="A1191">
        <v>1190</v>
      </c>
      <c r="B1191">
        <v>338</v>
      </c>
      <c r="C1191" s="3" t="s">
        <v>14959</v>
      </c>
      <c r="D1191" s="3" t="s">
        <v>14880</v>
      </c>
      <c r="E1191" s="3" t="s">
        <v>10539</v>
      </c>
      <c r="F1191" s="3" t="s">
        <v>10266</v>
      </c>
      <c r="G1191" s="3" t="s">
        <v>10464</v>
      </c>
      <c r="H1191" s="6" t="s">
        <v>10550</v>
      </c>
      <c r="K1191" s="12" t="str">
        <f>HYPERLINK("#'KOODISTOT'!B"&amp;MATCH(CONCATENATE(G1191,"Type"),KOODISTOT!B:B,0),CONCATENATE(G1191,"Type"))</f>
        <v>StoreyType</v>
      </c>
      <c r="L1191" s="7">
        <v>5</v>
      </c>
      <c r="O1191" t="s">
        <v>10621</v>
      </c>
    </row>
    <row r="1192" spans="1:15">
      <c r="A1192">
        <v>1191</v>
      </c>
      <c r="B1192">
        <v>339</v>
      </c>
      <c r="C1192" s="3" t="s">
        <v>14959</v>
      </c>
      <c r="D1192" s="3" t="s">
        <v>14880</v>
      </c>
      <c r="E1192" s="3" t="s">
        <v>10539</v>
      </c>
      <c r="F1192" s="3" t="s">
        <v>10266</v>
      </c>
      <c r="G1192" s="3" t="s">
        <v>10466</v>
      </c>
      <c r="H1192" s="6" t="s">
        <v>10551</v>
      </c>
      <c r="O1192" t="s">
        <v>10621</v>
      </c>
    </row>
    <row r="1193" spans="1:15">
      <c r="A1193">
        <v>1192</v>
      </c>
      <c r="B1193">
        <v>340</v>
      </c>
      <c r="C1193" s="3" t="s">
        <v>14959</v>
      </c>
      <c r="D1193" s="3" t="s">
        <v>14880</v>
      </c>
      <c r="E1193" s="3" t="s">
        <v>10539</v>
      </c>
      <c r="F1193" s="3" t="s">
        <v>10266</v>
      </c>
      <c r="G1193" s="3" t="s">
        <v>10552</v>
      </c>
      <c r="H1193" s="6" t="s">
        <v>10553</v>
      </c>
      <c r="O1193" t="s">
        <v>10621</v>
      </c>
    </row>
    <row r="1194" spans="1:15">
      <c r="A1194">
        <v>1193</v>
      </c>
      <c r="B1194">
        <v>341</v>
      </c>
      <c r="C1194" s="3" t="s">
        <v>14959</v>
      </c>
      <c r="D1194" s="3" t="s">
        <v>14880</v>
      </c>
      <c r="E1194" s="3" t="s">
        <v>10539</v>
      </c>
      <c r="F1194" s="3" t="s">
        <v>10266</v>
      </c>
      <c r="G1194" s="3" t="s">
        <v>10554</v>
      </c>
      <c r="H1194" s="6" t="s">
        <v>10555</v>
      </c>
      <c r="O1194" t="s">
        <v>10621</v>
      </c>
    </row>
    <row r="1195" spans="1:15">
      <c r="A1195">
        <v>1194</v>
      </c>
      <c r="B1195">
        <v>342</v>
      </c>
      <c r="C1195" s="3" t="s">
        <v>14959</v>
      </c>
      <c r="D1195" s="3" t="s">
        <v>14880</v>
      </c>
      <c r="E1195" s="3" t="s">
        <v>10539</v>
      </c>
      <c r="F1195" s="3" t="s">
        <v>10266</v>
      </c>
      <c r="G1195" s="3" t="s">
        <v>10556</v>
      </c>
      <c r="H1195" s="6" t="s">
        <v>10557</v>
      </c>
      <c r="O1195" t="s">
        <v>10621</v>
      </c>
    </row>
    <row r="1196" spans="1:15">
      <c r="A1196">
        <v>1195</v>
      </c>
      <c r="B1196">
        <v>343</v>
      </c>
      <c r="C1196" s="3" t="s">
        <v>14959</v>
      </c>
      <c r="D1196" s="3" t="s">
        <v>14880</v>
      </c>
      <c r="E1196" s="3" t="s">
        <v>10539</v>
      </c>
      <c r="F1196" s="3" t="s">
        <v>10266</v>
      </c>
      <c r="G1196" s="3" t="s">
        <v>10476</v>
      </c>
      <c r="H1196" s="6" t="s">
        <v>10558</v>
      </c>
      <c r="O1196" t="s">
        <v>10621</v>
      </c>
    </row>
    <row r="1197" spans="1:15">
      <c r="A1197">
        <v>1196</v>
      </c>
      <c r="B1197">
        <v>344</v>
      </c>
      <c r="C1197" s="3" t="s">
        <v>14959</v>
      </c>
      <c r="D1197" s="3" t="s">
        <v>14880</v>
      </c>
      <c r="E1197" s="3" t="s">
        <v>10539</v>
      </c>
      <c r="F1197" s="3" t="s">
        <v>10266</v>
      </c>
      <c r="G1197" s="3" t="s">
        <v>10478</v>
      </c>
      <c r="H1197" s="6" t="s">
        <v>10559</v>
      </c>
      <c r="O1197" t="s">
        <v>10621</v>
      </c>
    </row>
    <row r="1198" spans="1:15">
      <c r="A1198">
        <v>1197</v>
      </c>
      <c r="B1198">
        <v>345</v>
      </c>
      <c r="C1198" s="3" t="s">
        <v>14959</v>
      </c>
      <c r="D1198" s="3" t="s">
        <v>14880</v>
      </c>
      <c r="E1198" s="3" t="s">
        <v>10539</v>
      </c>
      <c r="F1198" s="3" t="s">
        <v>10266</v>
      </c>
      <c r="G1198" s="3" t="s">
        <v>10480</v>
      </c>
      <c r="H1198" s="6" t="s">
        <v>10560</v>
      </c>
      <c r="O1198" t="s">
        <v>10621</v>
      </c>
    </row>
    <row r="1199" spans="1:15">
      <c r="A1199">
        <v>1198</v>
      </c>
      <c r="B1199">
        <v>346</v>
      </c>
      <c r="C1199" s="3" t="s">
        <v>14959</v>
      </c>
      <c r="D1199" s="3" t="s">
        <v>14880</v>
      </c>
      <c r="E1199" s="3" t="s">
        <v>10539</v>
      </c>
      <c r="F1199" s="3" t="s">
        <v>10266</v>
      </c>
      <c r="G1199" s="3" t="s">
        <v>10482</v>
      </c>
      <c r="H1199" s="6" t="s">
        <v>10561</v>
      </c>
      <c r="O1199" t="s">
        <v>10621</v>
      </c>
    </row>
    <row r="1200" spans="1:15">
      <c r="A1200">
        <v>1199</v>
      </c>
      <c r="B1200">
        <v>347</v>
      </c>
      <c r="C1200" s="3" t="s">
        <v>14959</v>
      </c>
      <c r="D1200" s="3" t="s">
        <v>14880</v>
      </c>
      <c r="E1200" s="3" t="s">
        <v>10445</v>
      </c>
      <c r="F1200" s="3" t="s">
        <v>10266</v>
      </c>
      <c r="G1200" s="3" t="s">
        <v>10562</v>
      </c>
      <c r="H1200" s="6" t="s">
        <v>10563</v>
      </c>
      <c r="O1200" t="s">
        <v>10621</v>
      </c>
    </row>
    <row r="1201" spans="1:15">
      <c r="A1201">
        <v>1200</v>
      </c>
      <c r="B1201">
        <v>348</v>
      </c>
      <c r="C1201" s="3" t="s">
        <v>14959</v>
      </c>
      <c r="D1201" s="3" t="s">
        <v>14880</v>
      </c>
      <c r="E1201" s="3" t="s">
        <v>10562</v>
      </c>
      <c r="F1201" s="3" t="s">
        <v>10266</v>
      </c>
      <c r="G1201" s="3" t="s">
        <v>10564</v>
      </c>
      <c r="H1201" s="6" t="s">
        <v>10565</v>
      </c>
      <c r="O1201" t="s">
        <v>10621</v>
      </c>
    </row>
    <row r="1202" spans="1:15">
      <c r="A1202">
        <v>1201</v>
      </c>
      <c r="B1202">
        <v>349</v>
      </c>
      <c r="C1202" s="3" t="s">
        <v>14959</v>
      </c>
      <c r="D1202" s="3" t="s">
        <v>14880</v>
      </c>
      <c r="E1202" s="3" t="s">
        <v>10564</v>
      </c>
      <c r="F1202" s="3" t="s">
        <v>10273</v>
      </c>
      <c r="G1202" s="3" t="s">
        <v>8927</v>
      </c>
      <c r="H1202" s="6" t="s">
        <v>10566</v>
      </c>
      <c r="O1202" t="s">
        <v>10621</v>
      </c>
    </row>
    <row r="1203" spans="1:15">
      <c r="A1203">
        <v>1202</v>
      </c>
      <c r="B1203">
        <v>350</v>
      </c>
      <c r="C1203" s="3" t="s">
        <v>14959</v>
      </c>
      <c r="D1203" s="3" t="s">
        <v>14880</v>
      </c>
      <c r="E1203" s="3" t="s">
        <v>10564</v>
      </c>
      <c r="F1203" s="3" t="s">
        <v>10266</v>
      </c>
      <c r="G1203" s="3" t="s">
        <v>10356</v>
      </c>
      <c r="H1203" s="6" t="s">
        <v>10567</v>
      </c>
      <c r="K1203" s="12" t="str">
        <f>HYPERLINK("#'KOODISTOT'!B"&amp;MATCH(CONCATENATE(G1203,"Type"),KOODISTOT!B:B,0),CONCATENATE(G1203,"Type"))</f>
        <v>ChangeStateType</v>
      </c>
      <c r="L1203" s="7">
        <v>3</v>
      </c>
      <c r="O1203" t="s">
        <v>10621</v>
      </c>
    </row>
    <row r="1204" spans="1:15">
      <c r="A1204">
        <v>1203</v>
      </c>
      <c r="B1204">
        <v>351</v>
      </c>
      <c r="C1204" s="3" t="s">
        <v>14959</v>
      </c>
      <c r="D1204" s="3" t="s">
        <v>14880</v>
      </c>
      <c r="E1204" s="3" t="s">
        <v>10564</v>
      </c>
      <c r="F1204" s="3" t="s">
        <v>10266</v>
      </c>
      <c r="G1204" s="3" t="s">
        <v>10358</v>
      </c>
      <c r="H1204" s="6" t="s">
        <v>10568</v>
      </c>
      <c r="O1204" t="s">
        <v>10621</v>
      </c>
    </row>
    <row r="1205" spans="1:15">
      <c r="A1205">
        <v>1204</v>
      </c>
      <c r="B1205">
        <v>352</v>
      </c>
      <c r="C1205" s="3" t="s">
        <v>14959</v>
      </c>
      <c r="D1205" s="3" t="s">
        <v>14880</v>
      </c>
      <c r="E1205" s="3" t="s">
        <v>10564</v>
      </c>
      <c r="F1205" s="3" t="s">
        <v>10266</v>
      </c>
      <c r="G1205" s="3" t="s">
        <v>10460</v>
      </c>
      <c r="H1205" s="6" t="s">
        <v>10569</v>
      </c>
      <c r="O1205" t="s">
        <v>10621</v>
      </c>
    </row>
    <row r="1206" spans="1:15">
      <c r="A1206">
        <v>1205</v>
      </c>
      <c r="B1206">
        <v>353</v>
      </c>
      <c r="C1206" s="3" t="s">
        <v>14959</v>
      </c>
      <c r="D1206" s="3" t="s">
        <v>14880</v>
      </c>
      <c r="E1206" s="3" t="s">
        <v>10564</v>
      </c>
      <c r="F1206" s="3" t="s">
        <v>10266</v>
      </c>
      <c r="G1206" s="3" t="s">
        <v>10462</v>
      </c>
      <c r="H1206" s="6" t="s">
        <v>10570</v>
      </c>
      <c r="K1206" s="12" t="str">
        <f>HYPERLINK("#'KOODISTOT'!B"&amp;MATCH(CONCATENATE(G1206,"Type"),KOODISTOT!B:B,0),CONCATENATE(G1206,"Type"))</f>
        <v>TreeSpeciesType</v>
      </c>
      <c r="L1206" s="7">
        <v>20</v>
      </c>
      <c r="O1206" t="s">
        <v>10621</v>
      </c>
    </row>
    <row r="1207" spans="1:15">
      <c r="A1207">
        <v>1206</v>
      </c>
      <c r="B1207">
        <v>354</v>
      </c>
      <c r="C1207" s="3" t="s">
        <v>14959</v>
      </c>
      <c r="D1207" s="3" t="s">
        <v>14880</v>
      </c>
      <c r="E1207" s="3" t="s">
        <v>10564</v>
      </c>
      <c r="F1207" s="3" t="s">
        <v>10266</v>
      </c>
      <c r="G1207" s="3" t="s">
        <v>10464</v>
      </c>
      <c r="H1207" s="6" t="s">
        <v>10571</v>
      </c>
      <c r="K1207" s="12" t="str">
        <f>HYPERLINK("#'KOODISTOT'!B"&amp;MATCH(CONCATENATE(G1207,"Type"),KOODISTOT!B:B,0),CONCATENATE(G1207,"Type"))</f>
        <v>StoreyType</v>
      </c>
      <c r="L1207" s="7">
        <v>6</v>
      </c>
      <c r="O1207" t="s">
        <v>10621</v>
      </c>
    </row>
    <row r="1208" spans="1:15">
      <c r="A1208">
        <v>1207</v>
      </c>
      <c r="B1208">
        <v>355</v>
      </c>
      <c r="C1208" s="3" t="s">
        <v>14959</v>
      </c>
      <c r="D1208" s="3" t="s">
        <v>14880</v>
      </c>
      <c r="E1208" s="3" t="s">
        <v>10564</v>
      </c>
      <c r="F1208" s="3" t="s">
        <v>10266</v>
      </c>
      <c r="G1208" s="3" t="s">
        <v>10466</v>
      </c>
      <c r="H1208" s="6" t="s">
        <v>10572</v>
      </c>
      <c r="O1208" t="s">
        <v>10621</v>
      </c>
    </row>
    <row r="1209" spans="1:15">
      <c r="A1209">
        <v>1208</v>
      </c>
      <c r="B1209">
        <v>356</v>
      </c>
      <c r="C1209" s="3" t="s">
        <v>14959</v>
      </c>
      <c r="D1209" s="3" t="s">
        <v>14880</v>
      </c>
      <c r="E1209" s="3" t="s">
        <v>10564</v>
      </c>
      <c r="F1209" s="3" t="s">
        <v>10266</v>
      </c>
      <c r="G1209" s="3" t="s">
        <v>10468</v>
      </c>
      <c r="H1209" s="6" t="s">
        <v>10573</v>
      </c>
      <c r="O1209" t="s">
        <v>10621</v>
      </c>
    </row>
    <row r="1210" spans="1:15">
      <c r="A1210">
        <v>1209</v>
      </c>
      <c r="B1210">
        <v>357</v>
      </c>
      <c r="C1210" s="3" t="s">
        <v>14959</v>
      </c>
      <c r="D1210" s="3" t="s">
        <v>14880</v>
      </c>
      <c r="E1210" s="3" t="s">
        <v>10564</v>
      </c>
      <c r="F1210" s="3" t="s">
        <v>10266</v>
      </c>
      <c r="G1210" s="3" t="s">
        <v>10574</v>
      </c>
      <c r="H1210" s="6" t="s">
        <v>10575</v>
      </c>
      <c r="O1210" t="s">
        <v>10621</v>
      </c>
    </row>
    <row r="1211" spans="1:15">
      <c r="A1211">
        <v>1210</v>
      </c>
      <c r="B1211">
        <v>358</v>
      </c>
      <c r="C1211" s="3" t="s">
        <v>14959</v>
      </c>
      <c r="D1211" s="3" t="s">
        <v>14880</v>
      </c>
      <c r="E1211" s="3" t="s">
        <v>10574</v>
      </c>
      <c r="F1211" s="3" t="s">
        <v>10266</v>
      </c>
      <c r="G1211" s="3" t="s">
        <v>10576</v>
      </c>
      <c r="H1211" s="6" t="s">
        <v>10577</v>
      </c>
      <c r="O1211" t="s">
        <v>10621</v>
      </c>
    </row>
    <row r="1212" spans="1:15">
      <c r="A1212">
        <v>1211</v>
      </c>
      <c r="B1212">
        <v>359</v>
      </c>
      <c r="C1212" s="3" t="s">
        <v>14959</v>
      </c>
      <c r="D1212" s="3" t="s">
        <v>14880</v>
      </c>
      <c r="E1212" s="3" t="s">
        <v>10574</v>
      </c>
      <c r="F1212" s="3" t="s">
        <v>10266</v>
      </c>
      <c r="G1212" s="3" t="s">
        <v>10578</v>
      </c>
      <c r="H1212" s="6" t="s">
        <v>10579</v>
      </c>
      <c r="O1212" t="s">
        <v>10621</v>
      </c>
    </row>
    <row r="1213" spans="1:15">
      <c r="A1213">
        <v>1212</v>
      </c>
      <c r="B1213">
        <v>360</v>
      </c>
      <c r="C1213" s="3" t="s">
        <v>14959</v>
      </c>
      <c r="D1213" s="3" t="s">
        <v>14880</v>
      </c>
      <c r="E1213" s="3" t="s">
        <v>10574</v>
      </c>
      <c r="F1213" s="3" t="s">
        <v>10266</v>
      </c>
      <c r="G1213" s="3" t="s">
        <v>10580</v>
      </c>
      <c r="H1213" s="6" t="s">
        <v>10581</v>
      </c>
      <c r="O1213" t="s">
        <v>10621</v>
      </c>
    </row>
    <row r="1214" spans="1:15">
      <c r="A1214">
        <v>1213</v>
      </c>
      <c r="B1214">
        <v>361</v>
      </c>
      <c r="C1214" s="3" t="s">
        <v>14959</v>
      </c>
      <c r="D1214" s="3" t="s">
        <v>14880</v>
      </c>
      <c r="E1214" s="3" t="s">
        <v>10564</v>
      </c>
      <c r="F1214" s="3" t="s">
        <v>10266</v>
      </c>
      <c r="G1214" s="3" t="s">
        <v>10582</v>
      </c>
      <c r="H1214" s="6" t="s">
        <v>10583</v>
      </c>
      <c r="O1214" t="s">
        <v>10621</v>
      </c>
    </row>
    <row r="1215" spans="1:15" ht="28.8">
      <c r="A1215">
        <v>1214</v>
      </c>
      <c r="B1215">
        <v>362</v>
      </c>
      <c r="C1215" s="3" t="s">
        <v>14959</v>
      </c>
      <c r="D1215" s="3" t="s">
        <v>14880</v>
      </c>
      <c r="E1215" s="3" t="s">
        <v>10582</v>
      </c>
      <c r="F1215" s="3" t="s">
        <v>10266</v>
      </c>
      <c r="G1215" s="3" t="s">
        <v>10584</v>
      </c>
      <c r="H1215" s="6" t="s">
        <v>10585</v>
      </c>
      <c r="O1215" t="s">
        <v>10621</v>
      </c>
    </row>
    <row r="1216" spans="1:15" ht="28.8">
      <c r="A1216">
        <v>1215</v>
      </c>
      <c r="B1216">
        <v>363</v>
      </c>
      <c r="C1216" s="3" t="s">
        <v>14959</v>
      </c>
      <c r="D1216" s="3" t="s">
        <v>14880</v>
      </c>
      <c r="E1216" s="3" t="s">
        <v>10582</v>
      </c>
      <c r="F1216" s="3" t="s">
        <v>10266</v>
      </c>
      <c r="G1216" s="3" t="s">
        <v>10586</v>
      </c>
      <c r="H1216" s="6" t="s">
        <v>10587</v>
      </c>
      <c r="O1216" t="s">
        <v>10621</v>
      </c>
    </row>
    <row r="1217" spans="1:15">
      <c r="A1217">
        <v>1216</v>
      </c>
      <c r="B1217">
        <v>364</v>
      </c>
      <c r="C1217" s="3" t="s">
        <v>14959</v>
      </c>
      <c r="D1217" s="3" t="s">
        <v>14880</v>
      </c>
      <c r="E1217" s="3" t="s">
        <v>10582</v>
      </c>
      <c r="F1217" s="3" t="s">
        <v>10266</v>
      </c>
      <c r="G1217" s="3" t="s">
        <v>10578</v>
      </c>
      <c r="H1217" s="6" t="s">
        <v>10588</v>
      </c>
      <c r="O1217" t="s">
        <v>10621</v>
      </c>
    </row>
    <row r="1218" spans="1:15">
      <c r="A1218">
        <v>1217</v>
      </c>
      <c r="B1218">
        <v>365</v>
      </c>
      <c r="C1218" s="3" t="s">
        <v>14959</v>
      </c>
      <c r="D1218" s="3" t="s">
        <v>14880</v>
      </c>
      <c r="E1218" s="3" t="s">
        <v>10582</v>
      </c>
      <c r="F1218" s="3" t="s">
        <v>10266</v>
      </c>
      <c r="G1218" s="3" t="s">
        <v>10580</v>
      </c>
      <c r="H1218" s="6" t="s">
        <v>10589</v>
      </c>
      <c r="O1218" t="s">
        <v>10621</v>
      </c>
    </row>
    <row r="1219" spans="1:15">
      <c r="A1219">
        <v>1218</v>
      </c>
      <c r="B1219">
        <v>366</v>
      </c>
      <c r="C1219" s="3" t="s">
        <v>14959</v>
      </c>
      <c r="D1219" s="3" t="s">
        <v>14880</v>
      </c>
      <c r="E1219" s="3" t="s">
        <v>10564</v>
      </c>
      <c r="F1219" s="3" t="s">
        <v>10266</v>
      </c>
      <c r="G1219" s="3" t="s">
        <v>5898</v>
      </c>
      <c r="H1219" s="6" t="s">
        <v>10590</v>
      </c>
      <c r="O1219" t="s">
        <v>10621</v>
      </c>
    </row>
    <row r="1220" spans="1:15">
      <c r="A1220">
        <v>1219</v>
      </c>
      <c r="B1220">
        <v>367</v>
      </c>
      <c r="C1220" s="3" t="s">
        <v>14959</v>
      </c>
      <c r="D1220" s="3" t="s">
        <v>14880</v>
      </c>
      <c r="E1220" s="3" t="s">
        <v>5898</v>
      </c>
      <c r="F1220" s="3" t="s">
        <v>10266</v>
      </c>
      <c r="G1220" s="3" t="s">
        <v>10591</v>
      </c>
      <c r="H1220" s="6" t="s">
        <v>10592</v>
      </c>
      <c r="O1220" t="s">
        <v>10621</v>
      </c>
    </row>
    <row r="1221" spans="1:15">
      <c r="A1221">
        <v>1220</v>
      </c>
      <c r="B1221">
        <v>368</v>
      </c>
      <c r="C1221" s="3" t="s">
        <v>14959</v>
      </c>
      <c r="D1221" s="3" t="s">
        <v>14880</v>
      </c>
      <c r="E1221" s="3" t="s">
        <v>5898</v>
      </c>
      <c r="F1221" s="3" t="s">
        <v>10266</v>
      </c>
      <c r="G1221" s="3" t="s">
        <v>10593</v>
      </c>
      <c r="H1221" s="6" t="s">
        <v>10594</v>
      </c>
      <c r="O1221" t="s">
        <v>10621</v>
      </c>
    </row>
    <row r="1222" spans="1:15">
      <c r="A1222">
        <v>1221</v>
      </c>
      <c r="B1222">
        <v>369</v>
      </c>
      <c r="C1222" s="3" t="s">
        <v>14959</v>
      </c>
      <c r="D1222" s="3" t="s">
        <v>14880</v>
      </c>
      <c r="E1222" s="3" t="s">
        <v>10564</v>
      </c>
      <c r="F1222" s="3" t="s">
        <v>10266</v>
      </c>
      <c r="G1222" s="3" t="s">
        <v>10595</v>
      </c>
      <c r="H1222" s="6" t="s">
        <v>10596</v>
      </c>
      <c r="O1222" t="s">
        <v>10621</v>
      </c>
    </row>
    <row r="1223" spans="1:15">
      <c r="A1223">
        <v>1222</v>
      </c>
      <c r="B1223">
        <v>370</v>
      </c>
      <c r="C1223" s="3" t="s">
        <v>14959</v>
      </c>
      <c r="D1223" s="3" t="s">
        <v>14880</v>
      </c>
      <c r="E1223" s="3" t="s">
        <v>10595</v>
      </c>
      <c r="F1223" s="3" t="s">
        <v>10266</v>
      </c>
      <c r="G1223" s="3" t="s">
        <v>10597</v>
      </c>
      <c r="H1223" s="6" t="s">
        <v>10598</v>
      </c>
      <c r="O1223" t="s">
        <v>10621</v>
      </c>
    </row>
    <row r="1224" spans="1:15">
      <c r="A1224">
        <v>1223</v>
      </c>
      <c r="B1224">
        <v>371</v>
      </c>
      <c r="C1224" s="3" t="s">
        <v>14959</v>
      </c>
      <c r="D1224" s="3" t="s">
        <v>14880</v>
      </c>
      <c r="E1224" s="3" t="s">
        <v>10595</v>
      </c>
      <c r="F1224" s="3" t="s">
        <v>10266</v>
      </c>
      <c r="G1224" s="3" t="s">
        <v>10599</v>
      </c>
      <c r="H1224" s="6" t="s">
        <v>10600</v>
      </c>
      <c r="O1224" t="s">
        <v>10621</v>
      </c>
    </row>
    <row r="1225" spans="1:15">
      <c r="A1225">
        <v>1224</v>
      </c>
      <c r="B1225">
        <v>372</v>
      </c>
      <c r="C1225" s="3" t="s">
        <v>14959</v>
      </c>
      <c r="D1225" s="3" t="s">
        <v>14880</v>
      </c>
      <c r="E1225" s="3" t="s">
        <v>10595</v>
      </c>
      <c r="F1225" s="3" t="s">
        <v>10266</v>
      </c>
      <c r="G1225" s="3" t="s">
        <v>10601</v>
      </c>
      <c r="H1225" s="6" t="s">
        <v>10602</v>
      </c>
      <c r="O1225" t="s">
        <v>10621</v>
      </c>
    </row>
    <row r="1226" spans="1:15">
      <c r="A1226">
        <v>1225</v>
      </c>
      <c r="B1226">
        <v>373</v>
      </c>
      <c r="C1226" s="3" t="s">
        <v>14959</v>
      </c>
      <c r="D1226" s="3" t="s">
        <v>14880</v>
      </c>
      <c r="E1226" s="3" t="s">
        <v>10595</v>
      </c>
      <c r="F1226" s="3" t="s">
        <v>10266</v>
      </c>
      <c r="G1226" s="3" t="s">
        <v>10603</v>
      </c>
      <c r="H1226" s="6" t="s">
        <v>10604</v>
      </c>
      <c r="O1226" t="s">
        <v>10621</v>
      </c>
    </row>
    <row r="1227" spans="1:15">
      <c r="A1227">
        <v>1226</v>
      </c>
      <c r="B1227">
        <v>374</v>
      </c>
      <c r="C1227" s="3" t="s">
        <v>14959</v>
      </c>
      <c r="D1227" s="3" t="s">
        <v>14880</v>
      </c>
      <c r="E1227" s="3" t="s">
        <v>10564</v>
      </c>
      <c r="F1227" s="3" t="s">
        <v>10266</v>
      </c>
      <c r="G1227" s="3" t="s">
        <v>10605</v>
      </c>
      <c r="H1227" s="6" t="s">
        <v>10606</v>
      </c>
      <c r="O1227" t="s">
        <v>10621</v>
      </c>
    </row>
    <row r="1228" spans="1:15">
      <c r="A1228">
        <v>1227</v>
      </c>
      <c r="B1228">
        <v>375</v>
      </c>
      <c r="C1228" s="3" t="s">
        <v>14959</v>
      </c>
      <c r="D1228" s="3" t="s">
        <v>14880</v>
      </c>
      <c r="E1228" s="3" t="s">
        <v>10605</v>
      </c>
      <c r="F1228" s="3" t="s">
        <v>10266</v>
      </c>
      <c r="G1228" s="3" t="s">
        <v>10576</v>
      </c>
      <c r="H1228" s="6" t="s">
        <v>10607</v>
      </c>
      <c r="O1228" t="s">
        <v>10621</v>
      </c>
    </row>
    <row r="1229" spans="1:15">
      <c r="A1229">
        <v>1228</v>
      </c>
      <c r="B1229">
        <v>376</v>
      </c>
      <c r="C1229" s="3" t="s">
        <v>14959</v>
      </c>
      <c r="D1229" s="3" t="s">
        <v>14880</v>
      </c>
      <c r="E1229" s="3" t="s">
        <v>10605</v>
      </c>
      <c r="F1229" s="3" t="s">
        <v>10266</v>
      </c>
      <c r="G1229" s="3" t="s">
        <v>10578</v>
      </c>
      <c r="H1229" s="6" t="s">
        <v>10608</v>
      </c>
      <c r="O1229" t="s">
        <v>10621</v>
      </c>
    </row>
    <row r="1230" spans="1:15" ht="28.8">
      <c r="A1230">
        <v>1229</v>
      </c>
      <c r="B1230">
        <v>377</v>
      </c>
      <c r="C1230" s="3" t="s">
        <v>14959</v>
      </c>
      <c r="D1230" s="3" t="s">
        <v>14880</v>
      </c>
      <c r="E1230" s="3" t="s">
        <v>10564</v>
      </c>
      <c r="F1230" s="3" t="s">
        <v>10266</v>
      </c>
      <c r="G1230" s="3" t="s">
        <v>10609</v>
      </c>
      <c r="H1230" s="6" t="s">
        <v>10610</v>
      </c>
      <c r="O1230" t="s">
        <v>10621</v>
      </c>
    </row>
    <row r="1231" spans="1:15" ht="28.8">
      <c r="A1231">
        <v>1230</v>
      </c>
      <c r="B1231">
        <v>378</v>
      </c>
      <c r="C1231" s="3" t="s">
        <v>14959</v>
      </c>
      <c r="D1231" s="3" t="s">
        <v>14880</v>
      </c>
      <c r="E1231" s="3" t="s">
        <v>10609</v>
      </c>
      <c r="F1231" s="3" t="s">
        <v>10266</v>
      </c>
      <c r="G1231" s="3" t="s">
        <v>10611</v>
      </c>
      <c r="H1231" s="6" t="s">
        <v>10612</v>
      </c>
      <c r="O1231" t="s">
        <v>10621</v>
      </c>
    </row>
    <row r="1232" spans="1:15" ht="28.8">
      <c r="A1232">
        <v>1231</v>
      </c>
      <c r="B1232">
        <v>379</v>
      </c>
      <c r="C1232" s="3" t="s">
        <v>14959</v>
      </c>
      <c r="D1232" s="3" t="s">
        <v>14880</v>
      </c>
      <c r="E1232" s="3" t="s">
        <v>10611</v>
      </c>
      <c r="F1232" s="3" t="s">
        <v>10266</v>
      </c>
      <c r="G1232" s="3" t="s">
        <v>10554</v>
      </c>
      <c r="H1232" s="6" t="s">
        <v>10613</v>
      </c>
      <c r="O1232" t="s">
        <v>10621</v>
      </c>
    </row>
    <row r="1233" spans="1:15" ht="28.8">
      <c r="A1233">
        <v>1232</v>
      </c>
      <c r="B1233">
        <v>380</v>
      </c>
      <c r="C1233" s="3" t="s">
        <v>14959</v>
      </c>
      <c r="D1233" s="3" t="s">
        <v>14880</v>
      </c>
      <c r="E1233" s="3" t="s">
        <v>10611</v>
      </c>
      <c r="F1233" s="3" t="s">
        <v>10266</v>
      </c>
      <c r="G1233" s="3" t="s">
        <v>10614</v>
      </c>
      <c r="H1233" s="6" t="s">
        <v>10615</v>
      </c>
      <c r="O1233" t="s">
        <v>10621</v>
      </c>
    </row>
    <row r="1234" spans="1:15">
      <c r="A1234">
        <v>1233</v>
      </c>
      <c r="B1234">
        <v>381</v>
      </c>
      <c r="C1234" s="3" t="s">
        <v>14959</v>
      </c>
      <c r="D1234" s="3" t="s">
        <v>14880</v>
      </c>
      <c r="E1234" s="3" t="s">
        <v>10616</v>
      </c>
      <c r="F1234" s="3" t="s">
        <v>10266</v>
      </c>
      <c r="G1234" s="9" t="s">
        <v>10618</v>
      </c>
      <c r="H1234" s="6" t="s">
        <v>10619</v>
      </c>
      <c r="O1234" t="s">
        <v>10621</v>
      </c>
    </row>
    <row r="1235" spans="1:15">
      <c r="A1235">
        <v>1234</v>
      </c>
      <c r="B1235">
        <v>382</v>
      </c>
      <c r="C1235" s="3" t="s">
        <v>14959</v>
      </c>
      <c r="D1235" s="3" t="s">
        <v>14880</v>
      </c>
      <c r="E1235" s="9" t="s">
        <v>10618</v>
      </c>
      <c r="F1235" s="3" t="s">
        <v>10273</v>
      </c>
      <c r="G1235" s="3" t="s">
        <v>8927</v>
      </c>
      <c r="H1235" s="6" t="s">
        <v>10620</v>
      </c>
      <c r="O1235" t="s">
        <v>10621</v>
      </c>
    </row>
    <row r="1236" spans="1:15">
      <c r="A1236">
        <v>1235</v>
      </c>
      <c r="B1236">
        <v>383</v>
      </c>
      <c r="C1236" s="3" t="s">
        <v>14959</v>
      </c>
      <c r="D1236" s="3" t="s">
        <v>14880</v>
      </c>
      <c r="E1236" s="9" t="s">
        <v>10618</v>
      </c>
      <c r="F1236" s="3" t="s">
        <v>10273</v>
      </c>
      <c r="G1236" s="3" t="s">
        <v>10622</v>
      </c>
      <c r="H1236" s="6" t="s">
        <v>10623</v>
      </c>
      <c r="K1236" s="12" t="str">
        <f>HYPERLINK("#'KOODISTOT'!B"&amp;MATCH(CONCATENATE(G1236,"Type"),KOODISTOT!B:B,0),CONCATENATE(G1236,"Type"))</f>
        <v>mainTypeType</v>
      </c>
      <c r="L1236" s="7">
        <v>1</v>
      </c>
      <c r="O1236" t="s">
        <v>10621</v>
      </c>
    </row>
    <row r="1237" spans="1:15">
      <c r="A1237">
        <v>1236</v>
      </c>
      <c r="B1237">
        <v>384</v>
      </c>
      <c r="C1237" s="3" t="s">
        <v>14959</v>
      </c>
      <c r="D1237" s="3" t="s">
        <v>14880</v>
      </c>
      <c r="E1237" s="9" t="s">
        <v>10618</v>
      </c>
      <c r="F1237" s="3" t="s">
        <v>10266</v>
      </c>
      <c r="G1237" s="6" t="s">
        <v>10356</v>
      </c>
      <c r="H1237" s="6" t="s">
        <v>10624</v>
      </c>
      <c r="K1237" s="12" t="str">
        <f>HYPERLINK("#'KOODISTOT'!B"&amp;MATCH(CONCATENATE(G1237,"Type"),KOODISTOT!B:B,0),CONCATENATE(G1237,"Type"))</f>
        <v>ChangeStateType</v>
      </c>
      <c r="L1237" s="7">
        <v>0</v>
      </c>
      <c r="O1237" t="s">
        <v>10621</v>
      </c>
    </row>
    <row r="1238" spans="1:15">
      <c r="A1238">
        <v>1237</v>
      </c>
      <c r="B1238">
        <v>385</v>
      </c>
      <c r="C1238" s="3" t="s">
        <v>14959</v>
      </c>
      <c r="D1238" s="3" t="s">
        <v>14880</v>
      </c>
      <c r="E1238" s="9" t="s">
        <v>10618</v>
      </c>
      <c r="F1238" s="3" t="s">
        <v>10266</v>
      </c>
      <c r="G1238" s="6" t="s">
        <v>10358</v>
      </c>
      <c r="H1238" s="6" t="s">
        <v>10625</v>
      </c>
      <c r="O1238" t="s">
        <v>10621</v>
      </c>
    </row>
    <row r="1239" spans="1:15">
      <c r="A1239">
        <v>1238</v>
      </c>
      <c r="B1239">
        <v>386</v>
      </c>
      <c r="C1239" s="3" t="s">
        <v>14959</v>
      </c>
      <c r="D1239" s="3" t="s">
        <v>14880</v>
      </c>
      <c r="E1239" s="9" t="s">
        <v>10618</v>
      </c>
      <c r="F1239" s="3" t="s">
        <v>10266</v>
      </c>
      <c r="G1239" s="3" t="s">
        <v>10362</v>
      </c>
      <c r="H1239" s="6" t="s">
        <v>10626</v>
      </c>
      <c r="O1239" t="s">
        <v>10621</v>
      </c>
    </row>
    <row r="1240" spans="1:15">
      <c r="A1240">
        <v>1239</v>
      </c>
      <c r="B1240">
        <v>387</v>
      </c>
      <c r="C1240" s="3" t="s">
        <v>14959</v>
      </c>
      <c r="D1240" s="3" t="s">
        <v>14880</v>
      </c>
      <c r="E1240" s="3" t="s">
        <v>10362</v>
      </c>
      <c r="F1240" s="3" t="s">
        <v>10266</v>
      </c>
      <c r="G1240" s="9" t="s">
        <v>10364</v>
      </c>
      <c r="H1240" s="6" t="s">
        <v>10627</v>
      </c>
      <c r="O1240" t="s">
        <v>10621</v>
      </c>
    </row>
    <row r="1241" spans="1:15">
      <c r="A1241">
        <v>1240</v>
      </c>
      <c r="B1241">
        <v>388</v>
      </c>
      <c r="C1241" s="3" t="s">
        <v>14959</v>
      </c>
      <c r="D1241" s="3" t="s">
        <v>14880</v>
      </c>
      <c r="E1241" s="9" t="s">
        <v>10364</v>
      </c>
      <c r="F1241" s="3" t="s">
        <v>10266</v>
      </c>
      <c r="G1241" s="9" t="s">
        <v>10366</v>
      </c>
      <c r="H1241" s="6" t="s">
        <v>10628</v>
      </c>
      <c r="K1241" s="12" t="str">
        <f>HYPERLINK("#'KOODISTOT'!B"&amp;MATCH(CONCATENATE(G1241,"Type"),KOODISTOT!B:B,0),CONCATENATE(G1241,"Type"))</f>
        <v>IdentifierTypeType</v>
      </c>
      <c r="L1241" s="7">
        <v>4</v>
      </c>
      <c r="O1241" t="s">
        <v>10621</v>
      </c>
    </row>
    <row r="1242" spans="1:15">
      <c r="A1242">
        <v>1241</v>
      </c>
      <c r="B1242">
        <v>389</v>
      </c>
      <c r="C1242" s="3" t="s">
        <v>14959</v>
      </c>
      <c r="D1242" s="3" t="s">
        <v>14880</v>
      </c>
      <c r="E1242" s="9" t="s">
        <v>10364</v>
      </c>
      <c r="F1242" s="3" t="s">
        <v>10266</v>
      </c>
      <c r="G1242" s="9" t="s">
        <v>10368</v>
      </c>
      <c r="H1242" s="6" t="s">
        <v>10629</v>
      </c>
      <c r="O1242" t="s">
        <v>10621</v>
      </c>
    </row>
    <row r="1243" spans="1:15">
      <c r="A1243">
        <v>1242</v>
      </c>
      <c r="B1243">
        <v>390</v>
      </c>
      <c r="C1243" s="3" t="s">
        <v>14959</v>
      </c>
      <c r="D1243" s="3" t="s">
        <v>14880</v>
      </c>
      <c r="E1243" s="9" t="s">
        <v>10618</v>
      </c>
      <c r="F1243" s="3" t="s">
        <v>10266</v>
      </c>
      <c r="G1243" s="3" t="s">
        <v>10630</v>
      </c>
      <c r="H1243" s="6" t="s">
        <v>10631</v>
      </c>
      <c r="K1243" s="12" t="str">
        <f>HYPERLINK("#'YHDISTEKOODISTOT'!B"&amp;MATCH("OperationTypeType",YHDISTEKOODISTOT!B:B,0),"OperationTypeType")</f>
        <v>OperationTypeType</v>
      </c>
      <c r="L1243" s="7">
        <v>9</v>
      </c>
      <c r="M1243" s="14" t="s">
        <v>10269</v>
      </c>
      <c r="O1243" t="s">
        <v>10621</v>
      </c>
    </row>
    <row r="1244" spans="1:15">
      <c r="A1244">
        <v>1243</v>
      </c>
      <c r="B1244">
        <v>391</v>
      </c>
      <c r="C1244" s="3" t="s">
        <v>14959</v>
      </c>
      <c r="D1244" s="3" t="s">
        <v>14880</v>
      </c>
      <c r="E1244" s="9" t="s">
        <v>10618</v>
      </c>
      <c r="F1244" s="3" t="s">
        <v>10266</v>
      </c>
      <c r="G1244" s="3" t="s">
        <v>10632</v>
      </c>
      <c r="H1244" s="6" t="s">
        <v>10633</v>
      </c>
      <c r="O1244" t="s">
        <v>10621</v>
      </c>
    </row>
    <row r="1245" spans="1:15">
      <c r="A1245">
        <v>1244</v>
      </c>
      <c r="B1245">
        <v>392</v>
      </c>
      <c r="C1245" s="3" t="s">
        <v>14959</v>
      </c>
      <c r="D1245" s="3" t="s">
        <v>14880</v>
      </c>
      <c r="E1245" s="3" t="s">
        <v>10632</v>
      </c>
      <c r="F1245" s="3" t="s">
        <v>10266</v>
      </c>
      <c r="G1245" s="3" t="s">
        <v>10634</v>
      </c>
      <c r="H1245" s="6" t="s">
        <v>10635</v>
      </c>
      <c r="K1245" s="12" t="str">
        <f>HYPERLINK("#'KOODISTOT'!B"&amp;MATCH(CONCATENATE(G1245,"Type"),KOODISTOT!B:B,0),CONCATENATE(G1245,"Type"))</f>
        <v>ProposalTypeType</v>
      </c>
      <c r="L1245" s="7">
        <v>1</v>
      </c>
      <c r="O1245" t="s">
        <v>10621</v>
      </c>
    </row>
    <row r="1246" spans="1:15">
      <c r="A1246">
        <v>1245</v>
      </c>
      <c r="B1246">
        <v>393</v>
      </c>
      <c r="C1246" s="3" t="s">
        <v>14959</v>
      </c>
      <c r="D1246" s="3" t="s">
        <v>14880</v>
      </c>
      <c r="E1246" s="3" t="s">
        <v>10632</v>
      </c>
      <c r="F1246" s="3" t="s">
        <v>10266</v>
      </c>
      <c r="G1246" s="3" t="s">
        <v>10636</v>
      </c>
      <c r="H1246" s="6" t="s">
        <v>10637</v>
      </c>
      <c r="O1246" t="s">
        <v>10621</v>
      </c>
    </row>
    <row r="1247" spans="1:15">
      <c r="A1247">
        <v>1246</v>
      </c>
      <c r="B1247">
        <v>394</v>
      </c>
      <c r="C1247" s="3" t="s">
        <v>14959</v>
      </c>
      <c r="D1247" s="3" t="s">
        <v>14880</v>
      </c>
      <c r="E1247" s="3" t="s">
        <v>10632</v>
      </c>
      <c r="F1247" s="3" t="s">
        <v>10266</v>
      </c>
      <c r="G1247" s="3" t="s">
        <v>10638</v>
      </c>
      <c r="H1247" s="6" t="s">
        <v>10639</v>
      </c>
      <c r="K1247" s="12" t="str">
        <f>HYPERLINK("#'KOODISTOT'!B"&amp;MATCH(CONCATENATE(G1247,"Type"),KOODISTOT!B:B,0),CONCATENATE(G1247,"Type"))</f>
        <v>OperationUrgencyType</v>
      </c>
      <c r="L1247" s="7">
        <v>3</v>
      </c>
      <c r="O1247" t="s">
        <v>10621</v>
      </c>
    </row>
    <row r="1248" spans="1:15">
      <c r="A1248">
        <v>1247</v>
      </c>
      <c r="B1248">
        <v>395</v>
      </c>
      <c r="C1248" s="3" t="s">
        <v>14959</v>
      </c>
      <c r="D1248" s="3" t="s">
        <v>14880</v>
      </c>
      <c r="E1248" s="3" t="s">
        <v>10632</v>
      </c>
      <c r="F1248" s="3" t="s">
        <v>10266</v>
      </c>
      <c r="G1248" s="3" t="s">
        <v>10640</v>
      </c>
      <c r="H1248" s="6" t="s">
        <v>10641</v>
      </c>
      <c r="O1248" t="s">
        <v>10621</v>
      </c>
    </row>
    <row r="1249" spans="1:15">
      <c r="A1249">
        <v>1248</v>
      </c>
      <c r="B1249">
        <v>396</v>
      </c>
      <c r="C1249" s="3" t="s">
        <v>14959</v>
      </c>
      <c r="D1249" s="3" t="s">
        <v>14880</v>
      </c>
      <c r="E1249" s="3" t="s">
        <v>10632</v>
      </c>
      <c r="F1249" s="3" t="s">
        <v>10266</v>
      </c>
      <c r="G1249" s="3" t="s">
        <v>10642</v>
      </c>
      <c r="H1249" s="6" t="s">
        <v>10643</v>
      </c>
      <c r="O1249" t="s">
        <v>10621</v>
      </c>
    </row>
    <row r="1250" spans="1:15">
      <c r="A1250">
        <v>1249</v>
      </c>
      <c r="B1250">
        <v>397</v>
      </c>
      <c r="C1250" s="3" t="s">
        <v>14959</v>
      </c>
      <c r="D1250" s="3" t="s">
        <v>14880</v>
      </c>
      <c r="E1250" s="3" t="s">
        <v>10632</v>
      </c>
      <c r="F1250" s="3" t="s">
        <v>10266</v>
      </c>
      <c r="G1250" s="3" t="s">
        <v>10644</v>
      </c>
      <c r="H1250" s="6" t="s">
        <v>10645</v>
      </c>
      <c r="O1250" t="s">
        <v>10621</v>
      </c>
    </row>
    <row r="1251" spans="1:15">
      <c r="A1251">
        <v>1250</v>
      </c>
      <c r="B1251">
        <v>398</v>
      </c>
      <c r="C1251" s="3" t="s">
        <v>14959</v>
      </c>
      <c r="D1251" s="3" t="s">
        <v>14880</v>
      </c>
      <c r="E1251" s="3" t="s">
        <v>10632</v>
      </c>
      <c r="F1251" s="3" t="s">
        <v>10266</v>
      </c>
      <c r="G1251" s="3" t="s">
        <v>10646</v>
      </c>
      <c r="H1251" s="6" t="s">
        <v>10647</v>
      </c>
      <c r="O1251" t="s">
        <v>10621</v>
      </c>
    </row>
    <row r="1252" spans="1:15">
      <c r="A1252">
        <v>1251</v>
      </c>
      <c r="B1252">
        <v>399</v>
      </c>
      <c r="C1252" s="3" t="s">
        <v>14959</v>
      </c>
      <c r="D1252" s="3" t="s">
        <v>14880</v>
      </c>
      <c r="E1252" s="3" t="s">
        <v>10632</v>
      </c>
      <c r="F1252" s="3" t="s">
        <v>10266</v>
      </c>
      <c r="G1252" s="3" t="s">
        <v>10648</v>
      </c>
      <c r="H1252" s="6" t="s">
        <v>10649</v>
      </c>
      <c r="O1252" t="s">
        <v>10621</v>
      </c>
    </row>
    <row r="1253" spans="1:15" ht="28.8">
      <c r="A1253">
        <v>1252</v>
      </c>
      <c r="B1253">
        <v>400</v>
      </c>
      <c r="C1253" s="3" t="s">
        <v>14959</v>
      </c>
      <c r="D1253" s="3" t="s">
        <v>14880</v>
      </c>
      <c r="E1253" s="3" t="s">
        <v>10632</v>
      </c>
      <c r="F1253" s="3" t="s">
        <v>10266</v>
      </c>
      <c r="G1253" s="3" t="s">
        <v>10650</v>
      </c>
      <c r="H1253" s="6" t="s">
        <v>10651</v>
      </c>
      <c r="O1253" t="s">
        <v>10621</v>
      </c>
    </row>
    <row r="1254" spans="1:15">
      <c r="A1254">
        <v>1253</v>
      </c>
      <c r="B1254">
        <v>401</v>
      </c>
      <c r="C1254" s="3" t="s">
        <v>14959</v>
      </c>
      <c r="D1254" s="3" t="s">
        <v>14880</v>
      </c>
      <c r="E1254" s="9" t="s">
        <v>10618</v>
      </c>
      <c r="F1254" s="3" t="s">
        <v>10266</v>
      </c>
      <c r="G1254" s="3" t="s">
        <v>10652</v>
      </c>
      <c r="H1254" s="6" t="s">
        <v>10653</v>
      </c>
      <c r="O1254" t="s">
        <v>10621</v>
      </c>
    </row>
    <row r="1255" spans="1:15">
      <c r="A1255">
        <v>1254</v>
      </c>
      <c r="B1255">
        <v>402</v>
      </c>
      <c r="C1255" s="3" t="s">
        <v>14959</v>
      </c>
      <c r="D1255" s="3" t="s">
        <v>14880</v>
      </c>
      <c r="E1255" s="3" t="s">
        <v>10652</v>
      </c>
      <c r="F1255" s="3" t="s">
        <v>10266</v>
      </c>
      <c r="G1255" s="9" t="s">
        <v>10654</v>
      </c>
      <c r="H1255" s="6" t="s">
        <v>10655</v>
      </c>
      <c r="O1255" t="s">
        <v>10621</v>
      </c>
    </row>
    <row r="1256" spans="1:15">
      <c r="A1256">
        <v>1255</v>
      </c>
      <c r="B1256">
        <v>403</v>
      </c>
      <c r="C1256" s="3" t="s">
        <v>14959</v>
      </c>
      <c r="D1256" s="3" t="s">
        <v>14880</v>
      </c>
      <c r="E1256" s="3" t="s">
        <v>10652</v>
      </c>
      <c r="F1256" s="3" t="s">
        <v>10266</v>
      </c>
      <c r="G1256" s="9" t="s">
        <v>10656</v>
      </c>
      <c r="H1256" s="6" t="s">
        <v>10657</v>
      </c>
      <c r="O1256" t="s">
        <v>10621</v>
      </c>
    </row>
    <row r="1257" spans="1:15">
      <c r="A1257">
        <v>1256</v>
      </c>
      <c r="B1257">
        <v>404</v>
      </c>
      <c r="C1257" s="3" t="s">
        <v>14959</v>
      </c>
      <c r="D1257" s="3" t="s">
        <v>14880</v>
      </c>
      <c r="E1257" s="9" t="s">
        <v>10618</v>
      </c>
      <c r="F1257" s="3" t="s">
        <v>10266</v>
      </c>
      <c r="G1257" s="3" t="s">
        <v>10658</v>
      </c>
      <c r="H1257" s="6" t="s">
        <v>10659</v>
      </c>
      <c r="O1257" t="s">
        <v>10621</v>
      </c>
    </row>
    <row r="1258" spans="1:15">
      <c r="A1258">
        <v>1257</v>
      </c>
      <c r="B1258">
        <v>405</v>
      </c>
      <c r="C1258" s="3" t="s">
        <v>14959</v>
      </c>
      <c r="D1258" s="3" t="s">
        <v>14880</v>
      </c>
      <c r="E1258" s="9" t="s">
        <v>10618</v>
      </c>
      <c r="F1258" s="3" t="s">
        <v>10266</v>
      </c>
      <c r="G1258" s="3" t="s">
        <v>10412</v>
      </c>
      <c r="H1258" s="6" t="s">
        <v>10660</v>
      </c>
      <c r="O1258" t="s">
        <v>10621</v>
      </c>
    </row>
    <row r="1259" spans="1:15">
      <c r="A1259">
        <v>1258</v>
      </c>
      <c r="B1259">
        <v>406</v>
      </c>
      <c r="C1259" s="3" t="s">
        <v>14959</v>
      </c>
      <c r="D1259" s="3" t="s">
        <v>14880</v>
      </c>
      <c r="E1259" s="9" t="s">
        <v>10618</v>
      </c>
      <c r="F1259" s="3" t="s">
        <v>10266</v>
      </c>
      <c r="G1259" s="3" t="s">
        <v>10661</v>
      </c>
      <c r="H1259" s="6" t="s">
        <v>10662</v>
      </c>
      <c r="O1259" t="s">
        <v>10621</v>
      </c>
    </row>
    <row r="1260" spans="1:15">
      <c r="A1260">
        <v>1259</v>
      </c>
      <c r="B1260">
        <v>407</v>
      </c>
      <c r="C1260" s="3" t="s">
        <v>14959</v>
      </c>
      <c r="D1260" s="3" t="s">
        <v>14880</v>
      </c>
      <c r="E1260" s="3" t="s">
        <v>10661</v>
      </c>
      <c r="F1260" s="3" t="s">
        <v>10266</v>
      </c>
      <c r="G1260" s="3" t="s">
        <v>10663</v>
      </c>
      <c r="H1260" s="6" t="s">
        <v>10664</v>
      </c>
      <c r="O1260" t="s">
        <v>10621</v>
      </c>
    </row>
    <row r="1261" spans="1:15">
      <c r="A1261">
        <v>1260</v>
      </c>
      <c r="B1261">
        <v>408</v>
      </c>
      <c r="C1261" s="3" t="s">
        <v>14959</v>
      </c>
      <c r="D1261" s="3" t="s">
        <v>14880</v>
      </c>
      <c r="E1261" s="3" t="s">
        <v>10663</v>
      </c>
      <c r="F1261" s="3" t="s">
        <v>10273</v>
      </c>
      <c r="G1261" s="3" t="s">
        <v>8927</v>
      </c>
      <c r="H1261" s="6" t="s">
        <v>10665</v>
      </c>
      <c r="O1261" t="s">
        <v>10621</v>
      </c>
    </row>
    <row r="1262" spans="1:15">
      <c r="A1262">
        <v>1261</v>
      </c>
      <c r="B1262">
        <v>409</v>
      </c>
      <c r="C1262" s="3" t="s">
        <v>14959</v>
      </c>
      <c r="D1262" s="3" t="s">
        <v>14880</v>
      </c>
      <c r="E1262" s="3" t="s">
        <v>10663</v>
      </c>
      <c r="F1262" s="3" t="s">
        <v>10266</v>
      </c>
      <c r="G1262" s="9" t="s">
        <v>10356</v>
      </c>
      <c r="H1262" s="6" t="s">
        <v>10666</v>
      </c>
      <c r="K1262" s="12" t="str">
        <f>HYPERLINK("#'KOODISTOT'!B"&amp;MATCH(CONCATENATE(G1262,"Type"),KOODISTOT!B:B,0),CONCATENATE(G1262,"Type"))</f>
        <v>ChangeStateType</v>
      </c>
      <c r="L1262" s="7">
        <v>0</v>
      </c>
      <c r="O1262" t="s">
        <v>10621</v>
      </c>
    </row>
    <row r="1263" spans="1:15">
      <c r="A1263">
        <v>1262</v>
      </c>
      <c r="B1263">
        <v>410</v>
      </c>
      <c r="C1263" s="3" t="s">
        <v>14959</v>
      </c>
      <c r="D1263" s="3" t="s">
        <v>14880</v>
      </c>
      <c r="E1263" s="3" t="s">
        <v>10663</v>
      </c>
      <c r="F1263" s="3" t="s">
        <v>10266</v>
      </c>
      <c r="G1263" s="9" t="s">
        <v>10358</v>
      </c>
      <c r="H1263" s="6" t="s">
        <v>10667</v>
      </c>
      <c r="O1263" t="s">
        <v>10621</v>
      </c>
    </row>
    <row r="1264" spans="1:15">
      <c r="A1264">
        <v>1263</v>
      </c>
      <c r="B1264">
        <v>411</v>
      </c>
      <c r="C1264" s="3" t="s">
        <v>14959</v>
      </c>
      <c r="D1264" s="3" t="s">
        <v>14880</v>
      </c>
      <c r="E1264" s="3" t="s">
        <v>10663</v>
      </c>
      <c r="F1264" s="3" t="s">
        <v>10266</v>
      </c>
      <c r="G1264" s="9" t="s">
        <v>10668</v>
      </c>
      <c r="H1264" s="6" t="s">
        <v>10669</v>
      </c>
      <c r="K1264" s="12" t="str">
        <f>HYPERLINK("#'YHDISTEKOODISTOT'!B"&amp;MATCH("SpecificationCodeType",YHDISTEKOODISTOT!B:B,0),"SpecificationCodeType")</f>
        <v>SpecificationCodeType</v>
      </c>
      <c r="L1264" s="7">
        <v>0</v>
      </c>
      <c r="M1264" s="14" t="s">
        <v>10269</v>
      </c>
      <c r="O1264" t="s">
        <v>10621</v>
      </c>
    </row>
    <row r="1265" spans="1:15">
      <c r="A1265">
        <v>1264</v>
      </c>
      <c r="B1265">
        <v>412</v>
      </c>
      <c r="C1265" s="3" t="s">
        <v>14959</v>
      </c>
      <c r="D1265" s="3" t="s">
        <v>14880</v>
      </c>
      <c r="E1265" s="9" t="s">
        <v>10618</v>
      </c>
      <c r="F1265" s="3" t="s">
        <v>10266</v>
      </c>
      <c r="G1265" s="3" t="s">
        <v>5946</v>
      </c>
      <c r="H1265" s="6" t="s">
        <v>10670</v>
      </c>
      <c r="O1265" t="s">
        <v>10621</v>
      </c>
    </row>
    <row r="1266" spans="1:15">
      <c r="A1266">
        <v>1265</v>
      </c>
      <c r="B1266">
        <v>413</v>
      </c>
      <c r="C1266" s="3" t="s">
        <v>14959</v>
      </c>
      <c r="D1266" s="3" t="s">
        <v>14880</v>
      </c>
      <c r="E1266" s="3" t="s">
        <v>5946</v>
      </c>
      <c r="F1266" s="3" t="s">
        <v>10266</v>
      </c>
      <c r="G1266" s="9" t="s">
        <v>10671</v>
      </c>
      <c r="H1266" s="6" t="s">
        <v>10672</v>
      </c>
      <c r="O1266" t="s">
        <v>10621</v>
      </c>
    </row>
    <row r="1267" spans="1:15">
      <c r="A1267">
        <v>1266</v>
      </c>
      <c r="B1267">
        <v>414</v>
      </c>
      <c r="C1267" s="3" t="s">
        <v>14959</v>
      </c>
      <c r="D1267" s="3" t="s">
        <v>14880</v>
      </c>
      <c r="E1267" s="3" t="s">
        <v>5946</v>
      </c>
      <c r="F1267" s="3" t="s">
        <v>10266</v>
      </c>
      <c r="G1267" s="9" t="s">
        <v>10673</v>
      </c>
      <c r="H1267" s="6" t="s">
        <v>10674</v>
      </c>
      <c r="O1267" t="s">
        <v>10621</v>
      </c>
    </row>
    <row r="1268" spans="1:15">
      <c r="A1268">
        <v>1267</v>
      </c>
      <c r="B1268">
        <v>415</v>
      </c>
      <c r="C1268" s="3" t="s">
        <v>14959</v>
      </c>
      <c r="D1268" s="3" t="s">
        <v>14880</v>
      </c>
      <c r="E1268" s="9" t="s">
        <v>10673</v>
      </c>
      <c r="F1268" s="3" t="s">
        <v>10266</v>
      </c>
      <c r="G1268" s="9" t="s">
        <v>10675</v>
      </c>
      <c r="H1268" s="6" t="s">
        <v>10676</v>
      </c>
      <c r="O1268" t="s">
        <v>10621</v>
      </c>
    </row>
    <row r="1269" spans="1:15">
      <c r="A1269">
        <v>1268</v>
      </c>
      <c r="B1269">
        <v>416</v>
      </c>
      <c r="C1269" s="3" t="s">
        <v>14959</v>
      </c>
      <c r="D1269" s="3" t="s">
        <v>14880</v>
      </c>
      <c r="E1269" s="9" t="s">
        <v>10675</v>
      </c>
      <c r="F1269" s="3" t="s">
        <v>10273</v>
      </c>
      <c r="G1269" s="9" t="s">
        <v>8927</v>
      </c>
      <c r="H1269" s="6" t="s">
        <v>10677</v>
      </c>
      <c r="O1269" t="s">
        <v>10621</v>
      </c>
    </row>
    <row r="1270" spans="1:15">
      <c r="A1270">
        <v>1269</v>
      </c>
      <c r="B1270">
        <v>417</v>
      </c>
      <c r="C1270" s="3" t="s">
        <v>14959</v>
      </c>
      <c r="D1270" s="3" t="s">
        <v>14880</v>
      </c>
      <c r="E1270" s="9" t="s">
        <v>10675</v>
      </c>
      <c r="F1270" s="3" t="s">
        <v>10266</v>
      </c>
      <c r="G1270" s="9" t="s">
        <v>10356</v>
      </c>
      <c r="H1270" s="6" t="s">
        <v>10678</v>
      </c>
      <c r="K1270" s="12" t="str">
        <f>HYPERLINK("#'KOODISTOT'!B"&amp;MATCH(CONCATENATE(G1270,"Type"),KOODISTOT!B:B,0),CONCATENATE(G1270,"Type"))</f>
        <v>ChangeStateType</v>
      </c>
      <c r="L1270" s="7">
        <v>0</v>
      </c>
      <c r="O1270" t="s">
        <v>10621</v>
      </c>
    </row>
    <row r="1271" spans="1:15">
      <c r="A1271">
        <v>1270</v>
      </c>
      <c r="B1271">
        <v>418</v>
      </c>
      <c r="C1271" s="3" t="s">
        <v>14959</v>
      </c>
      <c r="D1271" s="3" t="s">
        <v>14880</v>
      </c>
      <c r="E1271" s="9" t="s">
        <v>10675</v>
      </c>
      <c r="F1271" s="3" t="s">
        <v>10266</v>
      </c>
      <c r="G1271" s="9" t="s">
        <v>10358</v>
      </c>
      <c r="H1271" s="6" t="s">
        <v>10679</v>
      </c>
      <c r="O1271" t="s">
        <v>10621</v>
      </c>
    </row>
    <row r="1272" spans="1:15">
      <c r="A1272">
        <v>1271</v>
      </c>
      <c r="B1272">
        <v>419</v>
      </c>
      <c r="C1272" s="3" t="s">
        <v>14959</v>
      </c>
      <c r="D1272" s="3" t="s">
        <v>14880</v>
      </c>
      <c r="E1272" s="9" t="s">
        <v>10675</v>
      </c>
      <c r="F1272" s="3" t="s">
        <v>10266</v>
      </c>
      <c r="G1272" s="9" t="s">
        <v>10462</v>
      </c>
      <c r="H1272" s="6" t="s">
        <v>10680</v>
      </c>
      <c r="K1272" s="12" t="str">
        <f>HYPERLINK("#'KOODISTOT'!B"&amp;MATCH(CONCATENATE(G1272,"Type"),KOODISTOT!B:B,0),CONCATENATE(G1272,"Type"))</f>
        <v>TreeSpeciesType</v>
      </c>
      <c r="L1272" s="7">
        <v>7</v>
      </c>
      <c r="O1272" t="s">
        <v>10621</v>
      </c>
    </row>
    <row r="1273" spans="1:15">
      <c r="A1273">
        <v>1272</v>
      </c>
      <c r="B1273">
        <v>420</v>
      </c>
      <c r="C1273" s="3" t="s">
        <v>14959</v>
      </c>
      <c r="D1273" s="3" t="s">
        <v>14880</v>
      </c>
      <c r="E1273" s="9" t="s">
        <v>10675</v>
      </c>
      <c r="F1273" s="3" t="s">
        <v>10266</v>
      </c>
      <c r="G1273" s="9" t="s">
        <v>10681</v>
      </c>
      <c r="H1273" s="6" t="s">
        <v>10682</v>
      </c>
      <c r="K1273" s="12" t="str">
        <f>HYPERLINK("#'YHDISTEKOODISTOT'!B"&amp;MATCH(CONCATENATE(G1273,"Type"),YHDISTEKOODISTOT!B:B,0),CONCATENATE(G1273,"Type"))</f>
        <v>StemTypeType</v>
      </c>
      <c r="L1273" s="7">
        <v>13</v>
      </c>
      <c r="O1273" t="s">
        <v>10621</v>
      </c>
    </row>
    <row r="1274" spans="1:15">
      <c r="A1274">
        <v>1273</v>
      </c>
      <c r="B1274">
        <v>421</v>
      </c>
      <c r="C1274" s="3" t="s">
        <v>14959</v>
      </c>
      <c r="D1274" s="3" t="s">
        <v>14880</v>
      </c>
      <c r="E1274" s="9" t="s">
        <v>10675</v>
      </c>
      <c r="F1274" s="3" t="s">
        <v>10266</v>
      </c>
      <c r="G1274" t="s">
        <v>10683</v>
      </c>
      <c r="H1274" s="6" t="s">
        <v>10684</v>
      </c>
      <c r="O1274" t="s">
        <v>10621</v>
      </c>
    </row>
    <row r="1275" spans="1:15">
      <c r="A1275">
        <v>1274</v>
      </c>
      <c r="B1275">
        <v>422</v>
      </c>
      <c r="C1275" s="3" t="s">
        <v>14959</v>
      </c>
      <c r="D1275" s="3" t="s">
        <v>14880</v>
      </c>
      <c r="E1275" s="9" t="s">
        <v>10675</v>
      </c>
      <c r="F1275" s="3" t="s">
        <v>10266</v>
      </c>
      <c r="G1275" t="s">
        <v>10685</v>
      </c>
      <c r="H1275" s="6" t="s">
        <v>10686</v>
      </c>
      <c r="O1275" t="s">
        <v>10621</v>
      </c>
    </row>
    <row r="1276" spans="1:15">
      <c r="A1276">
        <v>1275</v>
      </c>
      <c r="B1276">
        <v>423</v>
      </c>
      <c r="C1276" s="3" t="s">
        <v>14959</v>
      </c>
      <c r="D1276" s="3" t="s">
        <v>14880</v>
      </c>
      <c r="E1276" s="3" t="s">
        <v>5946</v>
      </c>
      <c r="F1276" s="3" t="s">
        <v>10266</v>
      </c>
      <c r="G1276" s="9" t="s">
        <v>10687</v>
      </c>
      <c r="H1276" s="6" t="s">
        <v>10688</v>
      </c>
      <c r="O1276" t="s">
        <v>10621</v>
      </c>
    </row>
    <row r="1277" spans="1:15">
      <c r="A1277">
        <v>1276</v>
      </c>
      <c r="B1277">
        <v>424</v>
      </c>
      <c r="C1277" s="3" t="s">
        <v>14959</v>
      </c>
      <c r="D1277" s="3" t="s">
        <v>14880</v>
      </c>
      <c r="E1277" s="9" t="s">
        <v>10618</v>
      </c>
      <c r="F1277" s="3" t="s">
        <v>10266</v>
      </c>
      <c r="G1277" s="3" t="s">
        <v>5464</v>
      </c>
      <c r="H1277" s="6" t="s">
        <v>10689</v>
      </c>
      <c r="O1277" t="s">
        <v>10621</v>
      </c>
    </row>
    <row r="1278" spans="1:15">
      <c r="A1278">
        <v>1277</v>
      </c>
      <c r="B1278">
        <v>425</v>
      </c>
      <c r="C1278" s="3" t="s">
        <v>14959</v>
      </c>
      <c r="D1278" s="3" t="s">
        <v>14880</v>
      </c>
      <c r="E1278" s="3" t="s">
        <v>5464</v>
      </c>
      <c r="F1278" s="3" t="s">
        <v>10266</v>
      </c>
      <c r="G1278" s="9" t="s">
        <v>10690</v>
      </c>
      <c r="H1278" s="6" t="s">
        <v>10691</v>
      </c>
      <c r="K1278" s="12" t="str">
        <f>HYPERLINK("#'KOODISTOT'!B"&amp;MATCH("YesNoType",KOODISTOT!B:B,0),CONCATENATE(G1278,"Type"))</f>
        <v>CuttingRelatedType</v>
      </c>
      <c r="L1278" s="7">
        <v>1</v>
      </c>
      <c r="O1278" t="s">
        <v>10621</v>
      </c>
    </row>
    <row r="1279" spans="1:15">
      <c r="A1279">
        <v>1278</v>
      </c>
      <c r="B1279">
        <v>426</v>
      </c>
      <c r="C1279" s="3" t="s">
        <v>14959</v>
      </c>
      <c r="D1279" s="3" t="s">
        <v>14880</v>
      </c>
      <c r="E1279" s="3" t="s">
        <v>5464</v>
      </c>
      <c r="F1279" s="3" t="s">
        <v>10266</v>
      </c>
      <c r="G1279" s="9" t="s">
        <v>10692</v>
      </c>
      <c r="H1279" s="6" t="s">
        <v>10693</v>
      </c>
      <c r="O1279" t="s">
        <v>10621</v>
      </c>
    </row>
    <row r="1280" spans="1:15">
      <c r="A1280">
        <v>1279</v>
      </c>
      <c r="B1280">
        <v>427</v>
      </c>
      <c r="C1280" s="3" t="s">
        <v>14959</v>
      </c>
      <c r="D1280" s="3" t="s">
        <v>14880</v>
      </c>
      <c r="E1280" s="3" t="s">
        <v>10347</v>
      </c>
      <c r="F1280" s="3" t="s">
        <v>10266</v>
      </c>
      <c r="G1280" s="3" t="s">
        <v>10751</v>
      </c>
      <c r="H1280" s="6" t="s">
        <v>10752</v>
      </c>
      <c r="O1280" t="s">
        <v>10621</v>
      </c>
    </row>
    <row r="1281" spans="1:15">
      <c r="A1281">
        <v>1280</v>
      </c>
      <c r="B1281">
        <v>428</v>
      </c>
      <c r="C1281" s="3" t="s">
        <v>14959</v>
      </c>
      <c r="D1281" s="3" t="s">
        <v>14880</v>
      </c>
      <c r="E1281" s="3" t="s">
        <v>10751</v>
      </c>
      <c r="F1281" s="3" t="s">
        <v>10266</v>
      </c>
      <c r="G1281" s="9" t="s">
        <v>10753</v>
      </c>
      <c r="H1281" s="6" t="s">
        <v>10754</v>
      </c>
      <c r="O1281" t="s">
        <v>10621</v>
      </c>
    </row>
    <row r="1282" spans="1:15">
      <c r="A1282">
        <v>1281</v>
      </c>
      <c r="B1282">
        <v>429</v>
      </c>
      <c r="C1282" s="3" t="s">
        <v>14959</v>
      </c>
      <c r="D1282" s="3" t="s">
        <v>14880</v>
      </c>
      <c r="E1282" s="9" t="s">
        <v>10753</v>
      </c>
      <c r="F1282" s="3" t="s">
        <v>10273</v>
      </c>
      <c r="G1282" s="3" t="s">
        <v>8927</v>
      </c>
      <c r="H1282" s="6" t="s">
        <v>10755</v>
      </c>
      <c r="O1282" t="s">
        <v>10621</v>
      </c>
    </row>
    <row r="1283" spans="1:15">
      <c r="A1283">
        <v>1282</v>
      </c>
      <c r="B1283">
        <v>430</v>
      </c>
      <c r="C1283" s="3" t="s">
        <v>14959</v>
      </c>
      <c r="D1283" s="3" t="s">
        <v>14880</v>
      </c>
      <c r="E1283" s="9" t="s">
        <v>10753</v>
      </c>
      <c r="F1283" s="3" t="s">
        <v>10266</v>
      </c>
      <c r="G1283" s="9" t="s">
        <v>10362</v>
      </c>
      <c r="H1283" s="6" t="s">
        <v>10758</v>
      </c>
      <c r="O1283" t="s">
        <v>10621</v>
      </c>
    </row>
    <row r="1284" spans="1:15">
      <c r="A1284">
        <v>1283</v>
      </c>
      <c r="B1284">
        <v>431</v>
      </c>
      <c r="C1284" s="3" t="s">
        <v>14959</v>
      </c>
      <c r="D1284" s="3" t="s">
        <v>14880</v>
      </c>
      <c r="E1284" s="9" t="s">
        <v>10362</v>
      </c>
      <c r="F1284" s="3" t="s">
        <v>10266</v>
      </c>
      <c r="G1284" s="9" t="s">
        <v>10364</v>
      </c>
      <c r="H1284" s="6" t="s">
        <v>10759</v>
      </c>
      <c r="O1284" t="s">
        <v>10621</v>
      </c>
    </row>
    <row r="1285" spans="1:15">
      <c r="A1285">
        <v>1284</v>
      </c>
      <c r="B1285">
        <v>432</v>
      </c>
      <c r="C1285" s="3" t="s">
        <v>14959</v>
      </c>
      <c r="D1285" s="3" t="s">
        <v>14880</v>
      </c>
      <c r="E1285" s="9" t="s">
        <v>10364</v>
      </c>
      <c r="F1285" s="3" t="s">
        <v>10266</v>
      </c>
      <c r="G1285" s="9" t="s">
        <v>10366</v>
      </c>
      <c r="H1285" s="6" t="s">
        <v>10760</v>
      </c>
      <c r="K1285" s="12" t="str">
        <f>HYPERLINK("#'KOODISTOT'!B"&amp;MATCH(CONCATENATE(G1285,"Type"),KOODISTOT!B:B,0),CONCATENATE(G1285,"Type"))</f>
        <v>IdentifierTypeType</v>
      </c>
      <c r="L1285" s="7">
        <v>1</v>
      </c>
      <c r="O1285" t="s">
        <v>10621</v>
      </c>
    </row>
    <row r="1286" spans="1:15">
      <c r="A1286">
        <v>1285</v>
      </c>
      <c r="B1286">
        <v>433</v>
      </c>
      <c r="C1286" s="3" t="s">
        <v>14959</v>
      </c>
      <c r="D1286" s="3" t="s">
        <v>14880</v>
      </c>
      <c r="E1286" s="9" t="s">
        <v>10364</v>
      </c>
      <c r="F1286" s="3" t="s">
        <v>10266</v>
      </c>
      <c r="G1286" s="9" t="s">
        <v>10368</v>
      </c>
      <c r="H1286" s="6" t="s">
        <v>10761</v>
      </c>
      <c r="O1286" t="s">
        <v>10621</v>
      </c>
    </row>
    <row r="1287" spans="1:15">
      <c r="A1287">
        <v>1286</v>
      </c>
      <c r="B1287">
        <v>434</v>
      </c>
      <c r="C1287" s="3" t="s">
        <v>14959</v>
      </c>
      <c r="D1287" s="3" t="s">
        <v>14880</v>
      </c>
      <c r="E1287" s="9" t="s">
        <v>10753</v>
      </c>
      <c r="F1287" s="3" t="s">
        <v>10266</v>
      </c>
      <c r="G1287" s="9" t="s">
        <v>10764</v>
      </c>
      <c r="H1287" s="6" t="s">
        <v>10765</v>
      </c>
      <c r="K1287" s="12" t="str">
        <f>HYPERLINK("#'KOODISTOT'!B"&amp;MATCH(CONCATENATE(G1287,"Type"),KOODISTOT!B:B,0),CONCATENATE(G1287,"Type"))</f>
        <v>FeatureTypeType</v>
      </c>
      <c r="L1287" s="7">
        <v>30</v>
      </c>
      <c r="O1287" t="s">
        <v>10621</v>
      </c>
    </row>
    <row r="1288" spans="1:15">
      <c r="A1288">
        <v>1287</v>
      </c>
      <c r="B1288">
        <v>435</v>
      </c>
      <c r="C1288" s="3" t="s">
        <v>14959</v>
      </c>
      <c r="D1288" s="3" t="s">
        <v>14880</v>
      </c>
      <c r="E1288" s="9" t="s">
        <v>10753</v>
      </c>
      <c r="F1288" s="3" t="s">
        <v>10266</v>
      </c>
      <c r="G1288" s="9" t="s">
        <v>10766</v>
      </c>
      <c r="H1288" s="6" t="s">
        <v>10767</v>
      </c>
      <c r="K1288" s="12" t="str">
        <f>HYPERLINK("#'YHDISTEKOODISTOT'!B"&amp;MATCH("FeatureCodeType",YHDISTEKOODISTOT!B:B,0),"FeatureCodeType")</f>
        <v>FeatureCodeType</v>
      </c>
      <c r="L1288" s="7">
        <v>502</v>
      </c>
      <c r="M1288" s="14" t="s">
        <v>10269</v>
      </c>
      <c r="O1288" t="s">
        <v>10621</v>
      </c>
    </row>
    <row r="1289" spans="1:15">
      <c r="A1289">
        <v>1288</v>
      </c>
      <c r="B1289">
        <v>436</v>
      </c>
      <c r="C1289" s="3" t="s">
        <v>14959</v>
      </c>
      <c r="D1289" s="3" t="s">
        <v>14880</v>
      </c>
      <c r="E1289" s="9" t="s">
        <v>10753</v>
      </c>
      <c r="F1289" s="3" t="s">
        <v>10266</v>
      </c>
      <c r="G1289" s="9" t="s">
        <v>10768</v>
      </c>
      <c r="H1289" s="6" t="s">
        <v>10769</v>
      </c>
      <c r="K1289" s="12" t="str">
        <f>HYPERLINK("#'KOODISTOT'!B"&amp;MATCH(CONCATENATE(G1289,"Type"),KOODISTOT!B:B,0),CONCATENATE(G1289,"Type"))</f>
        <v>FeatureAdditionalCodeType</v>
      </c>
      <c r="L1289" s="7">
        <v>22</v>
      </c>
      <c r="O1289" t="s">
        <v>10621</v>
      </c>
    </row>
    <row r="1290" spans="1:15">
      <c r="A1290">
        <v>1289</v>
      </c>
      <c r="B1290">
        <v>437</v>
      </c>
      <c r="C1290" s="3" t="s">
        <v>14959</v>
      </c>
      <c r="D1290" s="3" t="s">
        <v>14880</v>
      </c>
      <c r="E1290" s="9" t="s">
        <v>10753</v>
      </c>
      <c r="F1290" s="3" t="s">
        <v>10266</v>
      </c>
      <c r="G1290" s="9" t="s">
        <v>10770</v>
      </c>
      <c r="H1290" s="6" t="s">
        <v>10771</v>
      </c>
      <c r="O1290" t="s">
        <v>10621</v>
      </c>
    </row>
    <row r="1291" spans="1:15">
      <c r="A1291">
        <v>1290</v>
      </c>
      <c r="B1291">
        <v>438</v>
      </c>
      <c r="C1291" s="3" t="s">
        <v>14959</v>
      </c>
      <c r="D1291" s="3" t="s">
        <v>14880</v>
      </c>
      <c r="E1291" s="9" t="s">
        <v>10770</v>
      </c>
      <c r="F1291" s="3" t="s">
        <v>10266</v>
      </c>
      <c r="G1291" s="9" t="s">
        <v>10772</v>
      </c>
      <c r="H1291" s="6" t="s">
        <v>10773</v>
      </c>
      <c r="O1291" t="s">
        <v>10621</v>
      </c>
    </row>
    <row r="1292" spans="1:15">
      <c r="A1292">
        <v>1291</v>
      </c>
      <c r="B1292">
        <v>439</v>
      </c>
      <c r="C1292" s="3" t="s">
        <v>14959</v>
      </c>
      <c r="D1292" s="3" t="s">
        <v>14880</v>
      </c>
      <c r="E1292" s="9" t="s">
        <v>10770</v>
      </c>
      <c r="F1292" s="3" t="s">
        <v>10266</v>
      </c>
      <c r="G1292" s="9" t="s">
        <v>10774</v>
      </c>
      <c r="H1292" s="6" t="s">
        <v>10775</v>
      </c>
      <c r="O1292" t="s">
        <v>10621</v>
      </c>
    </row>
    <row r="1293" spans="1:15">
      <c r="A1293">
        <v>1292</v>
      </c>
      <c r="B1293">
        <v>440</v>
      </c>
      <c r="C1293" s="3" t="s">
        <v>14959</v>
      </c>
      <c r="D1293" s="3" t="s">
        <v>14880</v>
      </c>
      <c r="E1293" s="9" t="s">
        <v>10770</v>
      </c>
      <c r="F1293" s="3" t="s">
        <v>10266</v>
      </c>
      <c r="G1293" s="9" t="s">
        <v>10776</v>
      </c>
      <c r="H1293" s="6" t="s">
        <v>10777</v>
      </c>
      <c r="O1293" t="s">
        <v>10621</v>
      </c>
    </row>
    <row r="1294" spans="1:15">
      <c r="A1294">
        <v>1293</v>
      </c>
      <c r="B1294">
        <v>441</v>
      </c>
      <c r="C1294" s="3" t="s">
        <v>14959</v>
      </c>
      <c r="D1294" s="3" t="s">
        <v>14880</v>
      </c>
      <c r="E1294" s="9" t="s">
        <v>10753</v>
      </c>
      <c r="F1294" s="3" t="s">
        <v>10266</v>
      </c>
      <c r="G1294" s="9" t="s">
        <v>10778</v>
      </c>
      <c r="H1294" s="6" t="s">
        <v>10779</v>
      </c>
      <c r="O1294" t="s">
        <v>10621</v>
      </c>
    </row>
    <row r="1295" spans="1:15">
      <c r="A1295">
        <v>1294</v>
      </c>
      <c r="B1295">
        <v>442</v>
      </c>
      <c r="C1295" s="3" t="s">
        <v>14959</v>
      </c>
      <c r="D1295" s="3" t="s">
        <v>14880</v>
      </c>
      <c r="E1295" s="9" t="s">
        <v>10753</v>
      </c>
      <c r="F1295" s="3" t="s">
        <v>10266</v>
      </c>
      <c r="G1295" s="9" t="s">
        <v>10780</v>
      </c>
      <c r="H1295" s="6" t="s">
        <v>10781</v>
      </c>
      <c r="O1295" t="s">
        <v>10621</v>
      </c>
    </row>
    <row r="1296" spans="1:15">
      <c r="A1296">
        <v>1295</v>
      </c>
      <c r="B1296">
        <v>443</v>
      </c>
      <c r="C1296" s="3" t="s">
        <v>14959</v>
      </c>
      <c r="D1296" s="3" t="s">
        <v>14880</v>
      </c>
      <c r="E1296" s="3" t="s">
        <v>10347</v>
      </c>
      <c r="F1296" s="3" t="s">
        <v>10266</v>
      </c>
      <c r="G1296" s="3" t="s">
        <v>10993</v>
      </c>
      <c r="H1296" s="6" t="s">
        <v>10994</v>
      </c>
      <c r="O1296" t="s">
        <v>10621</v>
      </c>
    </row>
    <row r="1297" spans="1:15">
      <c r="A1297">
        <v>1296</v>
      </c>
      <c r="B1297">
        <v>444</v>
      </c>
      <c r="C1297" s="3" t="s">
        <v>14959</v>
      </c>
      <c r="D1297" s="3" t="s">
        <v>14880</v>
      </c>
      <c r="E1297" s="3" t="s">
        <v>10993</v>
      </c>
      <c r="F1297" s="3" t="s">
        <v>10266</v>
      </c>
      <c r="G1297" s="3" t="s">
        <v>10995</v>
      </c>
      <c r="H1297" s="6" t="s">
        <v>10996</v>
      </c>
      <c r="K1297" s="12" t="str">
        <f>HYPERLINK("#'YHDISTEKOODISTOT'!B"&amp;MATCH("YesNoSellerResponsibleType",YHDISTEKOODISTOT!B:B,0),"CuttingAreaPreclearingNeedType")</f>
        <v>CuttingAreaPreclearingNeedType</v>
      </c>
      <c r="L1297" s="7">
        <v>0</v>
      </c>
      <c r="M1297" s="14" t="s">
        <v>10269</v>
      </c>
      <c r="O1297" t="s">
        <v>10621</v>
      </c>
    </row>
    <row r="1298" spans="1:15">
      <c r="A1298">
        <v>1297</v>
      </c>
      <c r="B1298">
        <v>445</v>
      </c>
      <c r="C1298" s="3" t="s">
        <v>14959</v>
      </c>
      <c r="D1298" s="3" t="s">
        <v>14880</v>
      </c>
      <c r="E1298" s="3" t="s">
        <v>10993</v>
      </c>
      <c r="F1298" s="3" t="s">
        <v>10266</v>
      </c>
      <c r="G1298" s="3" t="s">
        <v>10997</v>
      </c>
      <c r="H1298" s="6" t="s">
        <v>10998</v>
      </c>
      <c r="K1298" s="12" t="str">
        <f>HYPERLINK("#'KOODISTOT'!B"&amp;MATCH(CONCATENATE(G1298,"Type"),KOODISTOT!B:B,0),CONCATENATE(G1298,"Type"))</f>
        <v>BearingCapacityClassType</v>
      </c>
      <c r="L1298" s="7">
        <v>3</v>
      </c>
      <c r="O1298" t="s">
        <v>10621</v>
      </c>
    </row>
    <row r="1299" spans="1:15">
      <c r="A1299">
        <v>1298</v>
      </c>
      <c r="B1299">
        <v>446</v>
      </c>
      <c r="C1299" s="3" t="s">
        <v>14959</v>
      </c>
      <c r="D1299" s="3" t="s">
        <v>14880</v>
      </c>
      <c r="E1299" s="3" t="s">
        <v>10993</v>
      </c>
      <c r="F1299" s="3" t="s">
        <v>10266</v>
      </c>
      <c r="G1299" s="3" t="s">
        <v>10999</v>
      </c>
      <c r="H1299" s="6" t="s">
        <v>11000</v>
      </c>
      <c r="O1299" t="s">
        <v>10621</v>
      </c>
    </row>
    <row r="1300" spans="1:15">
      <c r="A1300">
        <v>1299</v>
      </c>
      <c r="B1300">
        <v>447</v>
      </c>
      <c r="C1300" s="3" t="s">
        <v>14959</v>
      </c>
      <c r="D1300" s="3" t="s">
        <v>14880</v>
      </c>
      <c r="E1300" s="3" t="s">
        <v>10993</v>
      </c>
      <c r="F1300" s="3" t="s">
        <v>10266</v>
      </c>
      <c r="G1300" s="3" t="s">
        <v>11001</v>
      </c>
      <c r="H1300" s="6" t="s">
        <v>11002</v>
      </c>
      <c r="O1300" t="s">
        <v>10621</v>
      </c>
    </row>
    <row r="1301" spans="1:15">
      <c r="A1301">
        <v>1300</v>
      </c>
      <c r="B1301">
        <v>448</v>
      </c>
      <c r="C1301" s="3" t="s">
        <v>14959</v>
      </c>
      <c r="D1301" s="3" t="s">
        <v>14880</v>
      </c>
      <c r="E1301" s="3" t="s">
        <v>10993</v>
      </c>
      <c r="F1301" s="3" t="s">
        <v>10266</v>
      </c>
      <c r="G1301" s="3" t="s">
        <v>11003</v>
      </c>
      <c r="H1301" s="6" t="s">
        <v>10052</v>
      </c>
      <c r="K1301" s="12" t="str">
        <f>HYPERLINK("#'KOODISTOT'!B"&amp;MATCH("HarvestingAccessibilityType",KOODISTOT!B:B,0),"HarvestingAccessibilityType")</f>
        <v>HarvestingAccessibilityType</v>
      </c>
      <c r="L1301" s="7">
        <v>2</v>
      </c>
      <c r="O1301" t="s">
        <v>10621</v>
      </c>
    </row>
    <row r="1302" spans="1:15">
      <c r="A1302">
        <v>1301</v>
      </c>
      <c r="B1302">
        <v>449</v>
      </c>
      <c r="C1302" s="3" t="s">
        <v>14959</v>
      </c>
      <c r="D1302" s="3" t="s">
        <v>14880</v>
      </c>
      <c r="E1302" s="3" t="s">
        <v>10993</v>
      </c>
      <c r="F1302" s="3" t="s">
        <v>10266</v>
      </c>
      <c r="G1302" s="3" t="s">
        <v>11004</v>
      </c>
      <c r="H1302" s="6" t="s">
        <v>11005</v>
      </c>
      <c r="K1302" s="12" t="str">
        <f>HYPERLINK("#'KOODISTOT'!B"&amp;MATCH("HarvestingAccessibilityType",KOODISTOT!B:B,0),"HarvestingAccessibilityType")</f>
        <v>HarvestingAccessibilityType</v>
      </c>
      <c r="L1302" s="7">
        <v>3</v>
      </c>
      <c r="O1302" t="s">
        <v>10621</v>
      </c>
    </row>
    <row r="1303" spans="1:15">
      <c r="A1303">
        <v>1302</v>
      </c>
      <c r="B1303">
        <v>450</v>
      </c>
      <c r="C1303" s="3" t="s">
        <v>14959</v>
      </c>
      <c r="D1303" s="3" t="s">
        <v>14880</v>
      </c>
      <c r="E1303" s="3" t="s">
        <v>10993</v>
      </c>
      <c r="F1303" s="3" t="s">
        <v>10266</v>
      </c>
      <c r="G1303" s="3" t="s">
        <v>11006</v>
      </c>
      <c r="H1303" s="6" t="s">
        <v>11007</v>
      </c>
      <c r="O1303" t="s">
        <v>10621</v>
      </c>
    </row>
    <row r="1304" spans="1:15">
      <c r="A1304">
        <v>1303</v>
      </c>
      <c r="B1304">
        <v>451</v>
      </c>
      <c r="C1304" s="3" t="s">
        <v>14959</v>
      </c>
      <c r="D1304" s="3" t="s">
        <v>14880</v>
      </c>
      <c r="E1304" s="3" t="s">
        <v>10993</v>
      </c>
      <c r="F1304" s="3" t="s">
        <v>10266</v>
      </c>
      <c r="G1304" s="3" t="s">
        <v>11008</v>
      </c>
      <c r="H1304" s="6" t="s">
        <v>11009</v>
      </c>
      <c r="O1304" t="s">
        <v>10621</v>
      </c>
    </row>
    <row r="1305" spans="1:15">
      <c r="A1305">
        <v>1304</v>
      </c>
      <c r="B1305">
        <v>452</v>
      </c>
      <c r="C1305" s="3" t="s">
        <v>14959</v>
      </c>
      <c r="D1305" s="3" t="s">
        <v>14880</v>
      </c>
      <c r="E1305" s="3" t="s">
        <v>10885</v>
      </c>
      <c r="F1305" s="3" t="s">
        <v>10266</v>
      </c>
      <c r="G1305" s="9" t="s">
        <v>10904</v>
      </c>
      <c r="H1305" s="6" t="s">
        <v>11010</v>
      </c>
      <c r="O1305" t="s">
        <v>10621</v>
      </c>
    </row>
    <row r="1306" spans="1:15">
      <c r="A1306">
        <v>1305</v>
      </c>
      <c r="B1306">
        <v>453</v>
      </c>
      <c r="C1306" s="3" t="s">
        <v>14959</v>
      </c>
      <c r="D1306" s="3" t="s">
        <v>14880</v>
      </c>
      <c r="E1306" s="9" t="s">
        <v>10904</v>
      </c>
      <c r="F1306" s="3" t="s">
        <v>10266</v>
      </c>
      <c r="G1306" s="9" t="s">
        <v>10906</v>
      </c>
      <c r="H1306" s="6" t="s">
        <v>10907</v>
      </c>
      <c r="K1306" s="12" t="str">
        <f>HYPERLINK("#'KOODISTOT'!B"&amp;MATCH(CONCATENATE(G1306,"Type"),KOODISTOT!B:B,0),CONCATENATE(G1306,"Type"))</f>
        <v>CertificationSystemType</v>
      </c>
      <c r="L1306" s="7">
        <v>2</v>
      </c>
      <c r="O1306" t="s">
        <v>10621</v>
      </c>
    </row>
    <row r="1307" spans="1:15">
      <c r="A1307">
        <v>1306</v>
      </c>
      <c r="B1307">
        <v>454</v>
      </c>
      <c r="C1307" s="3" t="s">
        <v>14959</v>
      </c>
      <c r="D1307" s="3" t="s">
        <v>14880</v>
      </c>
      <c r="E1307" s="3" t="s">
        <v>10885</v>
      </c>
      <c r="F1307" s="3" t="s">
        <v>10266</v>
      </c>
      <c r="G1307" s="3" t="s">
        <v>11011</v>
      </c>
      <c r="H1307" s="6" t="s">
        <v>11012</v>
      </c>
      <c r="O1307" t="s">
        <v>10621</v>
      </c>
    </row>
    <row r="1308" spans="1:15">
      <c r="A1308">
        <v>1307</v>
      </c>
      <c r="B1308">
        <v>455</v>
      </c>
      <c r="C1308" s="3" t="s">
        <v>14959</v>
      </c>
      <c r="D1308" s="3" t="s">
        <v>14880</v>
      </c>
      <c r="E1308" s="3" t="s">
        <v>11011</v>
      </c>
      <c r="F1308" s="3" t="s">
        <v>10266</v>
      </c>
      <c r="G1308" s="3" t="s">
        <v>11013</v>
      </c>
      <c r="H1308" s="6" t="s">
        <v>11012</v>
      </c>
      <c r="O1308" t="s">
        <v>10621</v>
      </c>
    </row>
    <row r="1309" spans="1:15">
      <c r="A1309">
        <v>1308</v>
      </c>
      <c r="B1309">
        <v>456</v>
      </c>
      <c r="C1309" s="3" t="s">
        <v>14959</v>
      </c>
      <c r="D1309" s="3" t="s">
        <v>14880</v>
      </c>
      <c r="E1309" s="3" t="s">
        <v>11013</v>
      </c>
      <c r="F1309" s="3" t="s">
        <v>10273</v>
      </c>
      <c r="G1309" s="3" t="s">
        <v>8927</v>
      </c>
      <c r="H1309" s="6" t="s">
        <v>11014</v>
      </c>
      <c r="O1309" t="s">
        <v>10621</v>
      </c>
    </row>
    <row r="1310" spans="1:15">
      <c r="A1310">
        <v>1309</v>
      </c>
      <c r="B1310">
        <v>457</v>
      </c>
      <c r="C1310" s="3" t="s">
        <v>14959</v>
      </c>
      <c r="D1310" s="3" t="s">
        <v>14880</v>
      </c>
      <c r="E1310" s="3" t="s">
        <v>11013</v>
      </c>
      <c r="F1310" s="3" t="s">
        <v>10266</v>
      </c>
      <c r="G1310" s="9" t="s">
        <v>10362</v>
      </c>
      <c r="H1310" s="6" t="s">
        <v>10758</v>
      </c>
      <c r="O1310" t="s">
        <v>10621</v>
      </c>
    </row>
    <row r="1311" spans="1:15">
      <c r="A1311">
        <v>1310</v>
      </c>
      <c r="B1311">
        <v>458</v>
      </c>
      <c r="C1311" s="3" t="s">
        <v>14959</v>
      </c>
      <c r="D1311" s="3" t="s">
        <v>14880</v>
      </c>
      <c r="E1311" s="3" t="s">
        <v>10362</v>
      </c>
      <c r="F1311" s="3" t="s">
        <v>10266</v>
      </c>
      <c r="G1311" s="9" t="s">
        <v>10364</v>
      </c>
      <c r="H1311" s="6" t="s">
        <v>10759</v>
      </c>
      <c r="O1311" t="s">
        <v>10621</v>
      </c>
    </row>
    <row r="1312" spans="1:15">
      <c r="A1312">
        <v>1311</v>
      </c>
      <c r="B1312">
        <v>459</v>
      </c>
      <c r="C1312" s="3" t="s">
        <v>14959</v>
      </c>
      <c r="D1312" s="3" t="s">
        <v>14880</v>
      </c>
      <c r="E1312" s="9" t="s">
        <v>10364</v>
      </c>
      <c r="F1312" s="3" t="s">
        <v>10266</v>
      </c>
      <c r="G1312" s="9" t="s">
        <v>10366</v>
      </c>
      <c r="H1312" s="6" t="s">
        <v>10760</v>
      </c>
      <c r="K1312" s="12" t="str">
        <f>HYPERLINK("#'KOODISTOT'!B"&amp;MATCH(CONCATENATE(G1312,"Type"),KOODISTOT!B:B,0),CONCATENATE(G1312,"Type"))</f>
        <v>IdentifierTypeType</v>
      </c>
      <c r="L1312" s="7">
        <v>2</v>
      </c>
      <c r="O1312" t="s">
        <v>10621</v>
      </c>
    </row>
    <row r="1313" spans="1:15">
      <c r="A1313">
        <v>1312</v>
      </c>
      <c r="B1313">
        <v>460</v>
      </c>
      <c r="C1313" s="3" t="s">
        <v>14959</v>
      </c>
      <c r="D1313" s="3" t="s">
        <v>14880</v>
      </c>
      <c r="E1313" s="9" t="s">
        <v>10364</v>
      </c>
      <c r="F1313" s="3" t="s">
        <v>10266</v>
      </c>
      <c r="G1313" s="9" t="s">
        <v>10368</v>
      </c>
      <c r="H1313" s="6" t="s">
        <v>10761</v>
      </c>
      <c r="O1313" t="s">
        <v>10621</v>
      </c>
    </row>
    <row r="1314" spans="1:15">
      <c r="A1314">
        <v>1313</v>
      </c>
      <c r="B1314">
        <v>461</v>
      </c>
      <c r="C1314" s="3" t="s">
        <v>14959</v>
      </c>
      <c r="D1314" s="3" t="s">
        <v>14880</v>
      </c>
      <c r="E1314" s="3" t="s">
        <v>11013</v>
      </c>
      <c r="F1314" s="3" t="s">
        <v>10266</v>
      </c>
      <c r="G1314" s="9" t="s">
        <v>10764</v>
      </c>
      <c r="H1314" s="6" t="s">
        <v>10765</v>
      </c>
      <c r="K1314" s="12" t="str">
        <f>HYPERLINK("#'KOODISTOT'!B"&amp;MATCH(CONCATENATE(G1314,"Type"),KOODISTOT!B:B,0),CONCATENATE(G1314,"Type"))</f>
        <v>FeatureTypeType</v>
      </c>
      <c r="L1314" s="7">
        <v>10</v>
      </c>
      <c r="O1314" t="s">
        <v>10621</v>
      </c>
    </row>
    <row r="1315" spans="1:15">
      <c r="A1315">
        <v>1314</v>
      </c>
      <c r="B1315">
        <v>462</v>
      </c>
      <c r="C1315" s="3" t="s">
        <v>14959</v>
      </c>
      <c r="D1315" s="3" t="s">
        <v>14880</v>
      </c>
      <c r="E1315" s="3" t="s">
        <v>11013</v>
      </c>
      <c r="F1315" s="3" t="s">
        <v>10266</v>
      </c>
      <c r="G1315" s="9" t="s">
        <v>10766</v>
      </c>
      <c r="H1315" s="6" t="s">
        <v>10767</v>
      </c>
      <c r="K1315" s="12" t="str">
        <f>HYPERLINK("#'YHDISTEKOODISTOT'!B"&amp;MATCH("FeatureCodeType",YHDISTEKOODISTOT!B:B,0),"FeatureCodeType")</f>
        <v>FeatureCodeType</v>
      </c>
      <c r="L1315" s="7">
        <v>11006</v>
      </c>
      <c r="M1315" s="14" t="s">
        <v>10269</v>
      </c>
      <c r="O1315" t="s">
        <v>10621</v>
      </c>
    </row>
    <row r="1316" spans="1:15">
      <c r="A1316">
        <v>1315</v>
      </c>
      <c r="B1316">
        <v>463</v>
      </c>
      <c r="C1316" s="3" t="s">
        <v>14959</v>
      </c>
      <c r="D1316" s="3" t="s">
        <v>14880</v>
      </c>
      <c r="E1316" s="3" t="s">
        <v>11013</v>
      </c>
      <c r="F1316" s="3" t="s">
        <v>10266</v>
      </c>
      <c r="G1316" s="9" t="s">
        <v>10768</v>
      </c>
      <c r="H1316" s="6" t="s">
        <v>10769</v>
      </c>
      <c r="K1316" s="12" t="str">
        <f>HYPERLINK("#'KOODISTOT'!B"&amp;MATCH(CONCATENATE(G1316,"Type"),KOODISTOT!B:B,0),CONCATENATE(G1316,"Type"))</f>
        <v>FeatureAdditionalCodeType</v>
      </c>
      <c r="L1316" s="7">
        <v>13</v>
      </c>
      <c r="O1316" t="s">
        <v>10621</v>
      </c>
    </row>
    <row r="1317" spans="1:15">
      <c r="A1317">
        <v>1316</v>
      </c>
      <c r="B1317">
        <v>464</v>
      </c>
      <c r="C1317" s="3" t="s">
        <v>14959</v>
      </c>
      <c r="D1317" s="3" t="s">
        <v>14880</v>
      </c>
      <c r="E1317" s="3" t="s">
        <v>11013</v>
      </c>
      <c r="F1317" s="3" t="s">
        <v>10266</v>
      </c>
      <c r="G1317" s="9" t="s">
        <v>10770</v>
      </c>
      <c r="H1317" s="6" t="s">
        <v>10771</v>
      </c>
      <c r="O1317" t="s">
        <v>10621</v>
      </c>
    </row>
    <row r="1318" spans="1:15">
      <c r="A1318">
        <v>1317</v>
      </c>
      <c r="B1318">
        <v>465</v>
      </c>
      <c r="C1318" s="3" t="s">
        <v>14959</v>
      </c>
      <c r="D1318" s="3" t="s">
        <v>14880</v>
      </c>
      <c r="E1318" s="9" t="s">
        <v>10770</v>
      </c>
      <c r="F1318" s="3" t="s">
        <v>10266</v>
      </c>
      <c r="G1318" s="9" t="s">
        <v>10772</v>
      </c>
      <c r="H1318" s="6" t="s">
        <v>10773</v>
      </c>
      <c r="O1318" t="s">
        <v>10621</v>
      </c>
    </row>
    <row r="1319" spans="1:15">
      <c r="A1319">
        <v>1318</v>
      </c>
      <c r="B1319">
        <v>466</v>
      </c>
      <c r="C1319" s="3" t="s">
        <v>14959</v>
      </c>
      <c r="D1319" s="3" t="s">
        <v>14880</v>
      </c>
      <c r="E1319" s="9" t="s">
        <v>10770</v>
      </c>
      <c r="F1319" s="3" t="s">
        <v>10266</v>
      </c>
      <c r="G1319" s="9" t="s">
        <v>10774</v>
      </c>
      <c r="H1319" s="6" t="s">
        <v>10775</v>
      </c>
      <c r="O1319" t="s">
        <v>10621</v>
      </c>
    </row>
    <row r="1320" spans="1:15">
      <c r="A1320">
        <v>1319</v>
      </c>
      <c r="B1320">
        <v>467</v>
      </c>
      <c r="C1320" s="3" t="s">
        <v>14959</v>
      </c>
      <c r="D1320" s="3" t="s">
        <v>14880</v>
      </c>
      <c r="E1320" s="9" t="s">
        <v>10770</v>
      </c>
      <c r="F1320" s="3" t="s">
        <v>10266</v>
      </c>
      <c r="G1320" s="9" t="s">
        <v>10776</v>
      </c>
      <c r="H1320" s="6" t="s">
        <v>10777</v>
      </c>
      <c r="O1320" t="s">
        <v>10621</v>
      </c>
    </row>
    <row r="1321" spans="1:15">
      <c r="A1321">
        <v>1320</v>
      </c>
      <c r="B1321">
        <v>468</v>
      </c>
      <c r="C1321" s="3" t="s">
        <v>14959</v>
      </c>
      <c r="D1321" s="3" t="s">
        <v>14880</v>
      </c>
      <c r="E1321" s="3" t="s">
        <v>11013</v>
      </c>
      <c r="F1321" s="3" t="s">
        <v>10266</v>
      </c>
      <c r="G1321" s="9" t="s">
        <v>10778</v>
      </c>
      <c r="H1321" s="6" t="s">
        <v>10779</v>
      </c>
      <c r="O1321" t="s">
        <v>10621</v>
      </c>
    </row>
    <row r="1322" spans="1:15">
      <c r="A1322">
        <v>1321</v>
      </c>
      <c r="B1322">
        <v>469</v>
      </c>
      <c r="C1322" s="3" t="s">
        <v>14959</v>
      </c>
      <c r="D1322" s="3" t="s">
        <v>14880</v>
      </c>
      <c r="E1322" s="3" t="s">
        <v>11013</v>
      </c>
      <c r="F1322" s="3" t="s">
        <v>10266</v>
      </c>
      <c r="G1322" s="9" t="s">
        <v>10780</v>
      </c>
      <c r="H1322" s="6" t="s">
        <v>10781</v>
      </c>
      <c r="O1322" t="s">
        <v>10621</v>
      </c>
    </row>
    <row r="1323" spans="1:15">
      <c r="A1323">
        <v>1322</v>
      </c>
      <c r="B1323">
        <v>470</v>
      </c>
      <c r="C1323" s="3" t="s">
        <v>14959</v>
      </c>
      <c r="D1323" s="3" t="s">
        <v>14880</v>
      </c>
      <c r="E1323" s="3" t="s">
        <v>11013</v>
      </c>
      <c r="F1323" s="3" t="s">
        <v>10266</v>
      </c>
      <c r="G1323" s="9" t="s">
        <v>10422</v>
      </c>
      <c r="O1323" t="s">
        <v>10621</v>
      </c>
    </row>
    <row r="1324" spans="1:15">
      <c r="A1324">
        <v>1323</v>
      </c>
      <c r="B1324">
        <v>471</v>
      </c>
      <c r="C1324" s="3" t="s">
        <v>14959</v>
      </c>
      <c r="D1324" s="3" t="s">
        <v>14880</v>
      </c>
      <c r="E1324" s="6" t="s">
        <v>10422</v>
      </c>
      <c r="F1324" s="3" t="s">
        <v>10266</v>
      </c>
      <c r="G1324" s="6" t="s">
        <v>10424</v>
      </c>
      <c r="H1324" s="6" t="s">
        <v>11015</v>
      </c>
      <c r="J1324" s="7" t="s">
        <v>10345</v>
      </c>
      <c r="O1324" t="s">
        <v>10621</v>
      </c>
    </row>
    <row r="1325" spans="1:15">
      <c r="A1325">
        <v>1324</v>
      </c>
      <c r="B1325">
        <v>472</v>
      </c>
      <c r="C1325" s="3" t="s">
        <v>14959</v>
      </c>
      <c r="D1325" s="3" t="s">
        <v>14880</v>
      </c>
      <c r="E1325" s="3" t="s">
        <v>11013</v>
      </c>
      <c r="F1325" s="3" t="s">
        <v>10266</v>
      </c>
      <c r="G1325" s="9" t="s">
        <v>11016</v>
      </c>
      <c r="O1325" t="s">
        <v>10621</v>
      </c>
    </row>
    <row r="1326" spans="1:15" ht="28.8">
      <c r="A1326">
        <v>1325</v>
      </c>
      <c r="B1326">
        <v>473</v>
      </c>
      <c r="C1326" s="3" t="s">
        <v>14959</v>
      </c>
      <c r="D1326" s="3" t="s">
        <v>14880</v>
      </c>
      <c r="E1326" t="s">
        <v>11016</v>
      </c>
      <c r="F1326" s="3" t="s">
        <v>10266</v>
      </c>
      <c r="G1326" s="9" t="s">
        <v>11017</v>
      </c>
      <c r="H1326" s="6" t="s">
        <v>11018</v>
      </c>
      <c r="O1326" t="s">
        <v>10621</v>
      </c>
    </row>
    <row r="1327" spans="1:15">
      <c r="A1327">
        <v>1326</v>
      </c>
      <c r="B1327">
        <v>474</v>
      </c>
      <c r="C1327" s="3" t="s">
        <v>14959</v>
      </c>
      <c r="D1327" s="3" t="s">
        <v>14880</v>
      </c>
      <c r="E1327" s="3" t="s">
        <v>11013</v>
      </c>
      <c r="F1327" s="3" t="s">
        <v>10266</v>
      </c>
      <c r="G1327" s="9" t="s">
        <v>10420</v>
      </c>
      <c r="O1327" t="s">
        <v>10621</v>
      </c>
    </row>
    <row r="1328" spans="1:15">
      <c r="A1328">
        <v>1327</v>
      </c>
      <c r="B1328">
        <v>475</v>
      </c>
      <c r="C1328" s="3" t="s">
        <v>14959</v>
      </c>
      <c r="D1328" s="3" t="s">
        <v>14880</v>
      </c>
      <c r="E1328" s="3" t="s">
        <v>10420</v>
      </c>
      <c r="F1328" s="3" t="s">
        <v>10266</v>
      </c>
      <c r="G1328" s="6" t="s">
        <v>10422</v>
      </c>
      <c r="H1328" s="6" t="s">
        <v>11019</v>
      </c>
      <c r="O1328" t="s">
        <v>10621</v>
      </c>
    </row>
    <row r="1329" spans="1:15">
      <c r="A1329">
        <v>1328</v>
      </c>
      <c r="B1329">
        <v>476</v>
      </c>
      <c r="C1329" s="3" t="s">
        <v>14959</v>
      </c>
      <c r="D1329" s="3" t="s">
        <v>14880</v>
      </c>
      <c r="E1329" s="6" t="s">
        <v>10422</v>
      </c>
      <c r="F1329" s="3" t="s">
        <v>10266</v>
      </c>
      <c r="G1329" s="6" t="s">
        <v>10424</v>
      </c>
      <c r="H1329" s="6" t="s">
        <v>11020</v>
      </c>
      <c r="J1329" s="7" t="s">
        <v>10345</v>
      </c>
      <c r="O1329" t="s">
        <v>10621</v>
      </c>
    </row>
    <row r="1330" spans="1:15">
      <c r="A1330">
        <v>1329</v>
      </c>
      <c r="B1330">
        <v>477</v>
      </c>
      <c r="C1330" s="3" t="s">
        <v>14959</v>
      </c>
      <c r="D1330" s="3" t="s">
        <v>14880</v>
      </c>
      <c r="E1330" s="3" t="s">
        <v>10420</v>
      </c>
      <c r="F1330" s="3" t="s">
        <v>10266</v>
      </c>
      <c r="G1330" s="3" t="s">
        <v>10426</v>
      </c>
      <c r="H1330" s="6" t="s">
        <v>11021</v>
      </c>
      <c r="O1330" t="s">
        <v>10621</v>
      </c>
    </row>
    <row r="1331" spans="1:15">
      <c r="A1331">
        <v>1330</v>
      </c>
      <c r="B1331">
        <v>478</v>
      </c>
      <c r="C1331" s="3" t="s">
        <v>14959</v>
      </c>
      <c r="D1331" s="3" t="s">
        <v>14880</v>
      </c>
      <c r="E1331" s="3" t="s">
        <v>10426</v>
      </c>
      <c r="F1331" s="3" t="s">
        <v>10266</v>
      </c>
      <c r="G1331" s="3" t="s">
        <v>10428</v>
      </c>
      <c r="H1331" s="6" t="s">
        <v>11022</v>
      </c>
      <c r="O1331" t="s">
        <v>10621</v>
      </c>
    </row>
    <row r="1332" spans="1:15">
      <c r="A1332">
        <v>1331</v>
      </c>
      <c r="B1332">
        <v>479</v>
      </c>
      <c r="C1332" s="3" t="s">
        <v>14959</v>
      </c>
      <c r="D1332" s="3" t="s">
        <v>14880</v>
      </c>
      <c r="E1332" s="3" t="s">
        <v>10428</v>
      </c>
      <c r="F1332" s="3" t="s">
        <v>10266</v>
      </c>
      <c r="G1332" s="3" t="s">
        <v>10430</v>
      </c>
      <c r="H1332" s="6" t="s">
        <v>11023</v>
      </c>
      <c r="J1332" s="7" t="s">
        <v>10345</v>
      </c>
      <c r="O1332" t="s">
        <v>10621</v>
      </c>
    </row>
    <row r="1333" spans="1:15">
      <c r="A1333">
        <v>1332</v>
      </c>
      <c r="B1333">
        <v>480</v>
      </c>
      <c r="C1333" s="3" t="s">
        <v>14959</v>
      </c>
      <c r="D1333" s="3" t="s">
        <v>14880</v>
      </c>
      <c r="E1333" s="3" t="s">
        <v>10428</v>
      </c>
      <c r="F1333" s="3" t="s">
        <v>10266</v>
      </c>
      <c r="G1333" s="3" t="s">
        <v>10432</v>
      </c>
      <c r="H1333" s="6" t="s">
        <v>11024</v>
      </c>
      <c r="J1333" s="7" t="s">
        <v>10345</v>
      </c>
      <c r="O1333" t="s">
        <v>10621</v>
      </c>
    </row>
    <row r="1334" spans="1:15">
      <c r="A1334">
        <v>1333</v>
      </c>
      <c r="B1334">
        <v>481</v>
      </c>
      <c r="C1334" s="3" t="s">
        <v>14959</v>
      </c>
      <c r="D1334" s="3" t="s">
        <v>14880</v>
      </c>
      <c r="E1334" s="3" t="s">
        <v>11013</v>
      </c>
      <c r="F1334" s="3" t="s">
        <v>10266</v>
      </c>
      <c r="G1334" s="3" t="s">
        <v>10434</v>
      </c>
      <c r="O1334" t="s">
        <v>10621</v>
      </c>
    </row>
    <row r="1335" spans="1:15">
      <c r="A1335">
        <v>1334</v>
      </c>
      <c r="B1335">
        <v>482</v>
      </c>
      <c r="C1335" s="3" t="s">
        <v>14959</v>
      </c>
      <c r="D1335" s="3" t="s">
        <v>14880</v>
      </c>
      <c r="E1335" s="3" t="s">
        <v>10434</v>
      </c>
      <c r="F1335" s="3" t="s">
        <v>10266</v>
      </c>
      <c r="G1335" s="3" t="s">
        <v>10436</v>
      </c>
      <c r="H1335" s="6" t="s">
        <v>11025</v>
      </c>
      <c r="O1335" t="s">
        <v>10621</v>
      </c>
    </row>
    <row r="1336" spans="1:15" ht="28.8">
      <c r="A1336">
        <v>1335</v>
      </c>
      <c r="B1336">
        <v>483</v>
      </c>
      <c r="C1336" s="3" t="s">
        <v>14959</v>
      </c>
      <c r="D1336" s="3" t="s">
        <v>14880</v>
      </c>
      <c r="E1336" s="3" t="s">
        <v>10436</v>
      </c>
      <c r="F1336" s="3" t="s">
        <v>10266</v>
      </c>
      <c r="G1336" s="3" t="s">
        <v>10438</v>
      </c>
      <c r="H1336" s="6" t="s">
        <v>11026</v>
      </c>
      <c r="O1336" t="s">
        <v>10621</v>
      </c>
    </row>
    <row r="1337" spans="1:15">
      <c r="A1337">
        <v>1336</v>
      </c>
      <c r="B1337">
        <v>484</v>
      </c>
      <c r="C1337" s="3" t="s">
        <v>14959</v>
      </c>
      <c r="D1337" s="3" t="s">
        <v>14880</v>
      </c>
      <c r="E1337" s="3" t="s">
        <v>10438</v>
      </c>
      <c r="F1337" s="3" t="s">
        <v>10266</v>
      </c>
      <c r="G1337" s="3" t="s">
        <v>10428</v>
      </c>
      <c r="H1337" s="6" t="s">
        <v>11027</v>
      </c>
      <c r="O1337" t="s">
        <v>10621</v>
      </c>
    </row>
    <row r="1338" spans="1:15">
      <c r="A1338">
        <v>1337</v>
      </c>
      <c r="B1338">
        <v>485</v>
      </c>
      <c r="C1338" s="3" t="s">
        <v>14959</v>
      </c>
      <c r="D1338" s="3" t="s">
        <v>14880</v>
      </c>
      <c r="E1338" s="3" t="s">
        <v>10428</v>
      </c>
      <c r="F1338" s="3" t="s">
        <v>10266</v>
      </c>
      <c r="G1338" s="3" t="s">
        <v>10430</v>
      </c>
      <c r="H1338" s="6" t="s">
        <v>11028</v>
      </c>
      <c r="J1338" s="7" t="s">
        <v>10345</v>
      </c>
      <c r="O1338" t="s">
        <v>10621</v>
      </c>
    </row>
    <row r="1339" spans="1:15">
      <c r="A1339">
        <v>1338</v>
      </c>
      <c r="B1339">
        <v>486</v>
      </c>
      <c r="C1339" s="3" t="s">
        <v>14959</v>
      </c>
      <c r="D1339" s="3" t="s">
        <v>14880</v>
      </c>
      <c r="E1339" s="3" t="s">
        <v>10428</v>
      </c>
      <c r="F1339" s="3" t="s">
        <v>10266</v>
      </c>
      <c r="G1339" s="3" t="s">
        <v>10432</v>
      </c>
      <c r="H1339" s="6" t="s">
        <v>11029</v>
      </c>
      <c r="J1339" s="7" t="s">
        <v>10345</v>
      </c>
      <c r="O1339" t="s">
        <v>10621</v>
      </c>
    </row>
    <row r="1340" spans="1:15">
      <c r="A1340">
        <v>1339</v>
      </c>
      <c r="B1340">
        <v>487</v>
      </c>
      <c r="C1340" s="3" t="s">
        <v>14959</v>
      </c>
      <c r="D1340" s="3" t="s">
        <v>14880</v>
      </c>
      <c r="E1340" s="3" t="s">
        <v>10885</v>
      </c>
      <c r="F1340" s="3" t="s">
        <v>10266</v>
      </c>
      <c r="G1340" s="3" t="s">
        <v>11030</v>
      </c>
      <c r="H1340" s="6" t="s">
        <v>11031</v>
      </c>
      <c r="O1340" t="s">
        <v>10621</v>
      </c>
    </row>
    <row r="1341" spans="1:15">
      <c r="A1341">
        <v>1340</v>
      </c>
      <c r="B1341">
        <v>488</v>
      </c>
      <c r="C1341" s="3" t="s">
        <v>14959</v>
      </c>
      <c r="D1341" s="3" t="s">
        <v>14880</v>
      </c>
      <c r="E1341" s="3" t="s">
        <v>11030</v>
      </c>
      <c r="F1341" s="3" t="s">
        <v>10266</v>
      </c>
      <c r="G1341" s="3" t="s">
        <v>11032</v>
      </c>
      <c r="H1341" s="6" t="s">
        <v>11033</v>
      </c>
      <c r="O1341" t="s">
        <v>10621</v>
      </c>
    </row>
    <row r="1342" spans="1:15">
      <c r="A1342">
        <v>1341</v>
      </c>
      <c r="B1342">
        <v>489</v>
      </c>
      <c r="C1342" s="3" t="s">
        <v>14959</v>
      </c>
      <c r="D1342" s="3" t="s">
        <v>14880</v>
      </c>
      <c r="E1342" s="3" t="s">
        <v>11032</v>
      </c>
      <c r="F1342" s="3" t="s">
        <v>10266</v>
      </c>
      <c r="G1342" s="3" t="s">
        <v>11034</v>
      </c>
      <c r="H1342" s="6" t="s">
        <v>11035</v>
      </c>
      <c r="O1342" t="s">
        <v>10621</v>
      </c>
    </row>
    <row r="1343" spans="1:15">
      <c r="A1343">
        <v>1342</v>
      </c>
      <c r="B1343">
        <v>490</v>
      </c>
      <c r="C1343" s="3" t="s">
        <v>14959</v>
      </c>
      <c r="D1343" s="3" t="s">
        <v>14880</v>
      </c>
      <c r="E1343" s="3" t="s">
        <v>11034</v>
      </c>
      <c r="F1343" s="3" t="s">
        <v>10273</v>
      </c>
      <c r="G1343" s="3" t="s">
        <v>8927</v>
      </c>
      <c r="H1343" s="6" t="s">
        <v>11036</v>
      </c>
      <c r="O1343" t="s">
        <v>10621</v>
      </c>
    </row>
    <row r="1344" spans="1:15">
      <c r="A1344">
        <v>1343</v>
      </c>
      <c r="B1344">
        <v>491</v>
      </c>
      <c r="C1344" s="3" t="s">
        <v>14959</v>
      </c>
      <c r="D1344" s="3" t="s">
        <v>14880</v>
      </c>
      <c r="E1344" s="3" t="s">
        <v>11030</v>
      </c>
      <c r="F1344" s="3" t="s">
        <v>10266</v>
      </c>
      <c r="G1344" s="3" t="s">
        <v>11037</v>
      </c>
      <c r="H1344" s="6" t="s">
        <v>11038</v>
      </c>
      <c r="O1344" t="s">
        <v>10621</v>
      </c>
    </row>
    <row r="1345" spans="1:15">
      <c r="A1345">
        <v>1344</v>
      </c>
      <c r="B1345">
        <v>492</v>
      </c>
      <c r="C1345" s="3" t="s">
        <v>14959</v>
      </c>
      <c r="D1345" s="3" t="s">
        <v>14880</v>
      </c>
      <c r="E1345" s="3" t="s">
        <v>11037</v>
      </c>
      <c r="F1345" s="3" t="s">
        <v>10266</v>
      </c>
      <c r="G1345" s="3" t="s">
        <v>11039</v>
      </c>
      <c r="H1345" s="6" t="s">
        <v>11040</v>
      </c>
      <c r="O1345" t="s">
        <v>10621</v>
      </c>
    </row>
    <row r="1346" spans="1:15">
      <c r="A1346">
        <v>1345</v>
      </c>
      <c r="B1346">
        <v>493</v>
      </c>
      <c r="C1346" s="3" t="s">
        <v>14959</v>
      </c>
      <c r="D1346" s="3" t="s">
        <v>14880</v>
      </c>
      <c r="E1346" s="3" t="s">
        <v>11039</v>
      </c>
      <c r="F1346" s="3" t="s">
        <v>10273</v>
      </c>
      <c r="G1346" s="3" t="s">
        <v>8927</v>
      </c>
      <c r="H1346" s="6" t="s">
        <v>11041</v>
      </c>
      <c r="O1346" t="s">
        <v>10621</v>
      </c>
    </row>
    <row r="1347" spans="1:15">
      <c r="A1347">
        <v>1346</v>
      </c>
      <c r="B1347">
        <v>494</v>
      </c>
      <c r="C1347" s="3" t="s">
        <v>14959</v>
      </c>
      <c r="D1347" s="3" t="s">
        <v>14880</v>
      </c>
      <c r="E1347" s="3" t="s">
        <v>11039</v>
      </c>
      <c r="F1347" s="3" t="s">
        <v>10266</v>
      </c>
      <c r="G1347" s="3" t="s">
        <v>11042</v>
      </c>
      <c r="H1347" s="6" t="s">
        <v>11043</v>
      </c>
      <c r="O1347" t="s">
        <v>10621</v>
      </c>
    </row>
    <row r="1348" spans="1:15">
      <c r="A1348">
        <v>1347</v>
      </c>
      <c r="B1348">
        <v>495</v>
      </c>
      <c r="C1348" s="3" t="s">
        <v>14959</v>
      </c>
      <c r="D1348" s="3" t="s">
        <v>14880</v>
      </c>
      <c r="E1348" s="3" t="s">
        <v>11039</v>
      </c>
      <c r="F1348" s="3" t="s">
        <v>10266</v>
      </c>
      <c r="G1348" s="3" t="s">
        <v>11044</v>
      </c>
      <c r="H1348" s="6" t="s">
        <v>11045</v>
      </c>
      <c r="O1348" t="s">
        <v>10621</v>
      </c>
    </row>
    <row r="1349" spans="1:15">
      <c r="A1349">
        <v>1348</v>
      </c>
      <c r="B1349">
        <v>496</v>
      </c>
      <c r="C1349" s="3" t="s">
        <v>14959</v>
      </c>
      <c r="D1349" s="3" t="s">
        <v>14880</v>
      </c>
      <c r="E1349" s="3" t="s">
        <v>11039</v>
      </c>
      <c r="F1349" s="3" t="s">
        <v>10266</v>
      </c>
      <c r="G1349" s="3" t="s">
        <v>10936</v>
      </c>
      <c r="H1349" s="6" t="s">
        <v>11046</v>
      </c>
      <c r="O1349" t="s">
        <v>10621</v>
      </c>
    </row>
    <row r="1350" spans="1:15">
      <c r="A1350">
        <v>1349</v>
      </c>
      <c r="B1350">
        <v>497</v>
      </c>
      <c r="C1350" s="3" t="s">
        <v>14959</v>
      </c>
      <c r="D1350" s="3" t="s">
        <v>14880</v>
      </c>
      <c r="E1350" s="3" t="s">
        <v>11039</v>
      </c>
      <c r="F1350" s="3" t="s">
        <v>10266</v>
      </c>
      <c r="G1350" s="3" t="s">
        <v>10938</v>
      </c>
      <c r="H1350" s="6" t="s">
        <v>11047</v>
      </c>
      <c r="O1350" t="s">
        <v>10621</v>
      </c>
    </row>
    <row r="1351" spans="1:15">
      <c r="A1351">
        <v>1350</v>
      </c>
      <c r="B1351">
        <v>498</v>
      </c>
      <c r="C1351" s="3" t="s">
        <v>14959</v>
      </c>
      <c r="D1351" s="3" t="s">
        <v>14880</v>
      </c>
      <c r="E1351" s="3" t="s">
        <v>11039</v>
      </c>
      <c r="F1351" s="3" t="s">
        <v>10266</v>
      </c>
      <c r="G1351" s="3" t="s">
        <v>11048</v>
      </c>
      <c r="H1351" s="6" t="s">
        <v>11049</v>
      </c>
      <c r="O1351" t="s">
        <v>10621</v>
      </c>
    </row>
    <row r="1352" spans="1:15">
      <c r="A1352">
        <v>1351</v>
      </c>
      <c r="B1352">
        <v>499</v>
      </c>
      <c r="C1352" s="3" t="s">
        <v>14959</v>
      </c>
      <c r="D1352" s="3" t="s">
        <v>14880</v>
      </c>
      <c r="E1352" s="3" t="s">
        <v>11039</v>
      </c>
      <c r="F1352" s="3" t="s">
        <v>10266</v>
      </c>
      <c r="G1352" s="3" t="s">
        <v>10940</v>
      </c>
      <c r="H1352" s="6" t="s">
        <v>11050</v>
      </c>
      <c r="O1352" t="s">
        <v>10621</v>
      </c>
    </row>
    <row r="1353" spans="1:15">
      <c r="A1353">
        <v>1352</v>
      </c>
      <c r="B1353">
        <v>500</v>
      </c>
      <c r="C1353" s="3" t="s">
        <v>14959</v>
      </c>
      <c r="D1353" s="3" t="s">
        <v>14880</v>
      </c>
      <c r="E1353" s="3" t="s">
        <v>11039</v>
      </c>
      <c r="F1353" s="3" t="s">
        <v>10266</v>
      </c>
      <c r="G1353" s="3" t="s">
        <v>10942</v>
      </c>
      <c r="H1353" s="6" t="s">
        <v>11051</v>
      </c>
      <c r="O1353" t="s">
        <v>10621</v>
      </c>
    </row>
    <row r="1354" spans="1:15">
      <c r="A1354">
        <v>1353</v>
      </c>
      <c r="B1354">
        <v>501</v>
      </c>
      <c r="C1354" s="3" t="s">
        <v>14959</v>
      </c>
      <c r="D1354" s="3" t="s">
        <v>14880</v>
      </c>
      <c r="E1354" s="3" t="s">
        <v>11039</v>
      </c>
      <c r="F1354" s="3" t="s">
        <v>10266</v>
      </c>
      <c r="G1354" s="3" t="s">
        <v>10497</v>
      </c>
      <c r="H1354" s="6" t="s">
        <v>11052</v>
      </c>
      <c r="O1354" t="s">
        <v>10621</v>
      </c>
    </row>
    <row r="1355" spans="1:15">
      <c r="A1355">
        <v>1354</v>
      </c>
      <c r="B1355">
        <v>502</v>
      </c>
      <c r="C1355" s="3" t="s">
        <v>14959</v>
      </c>
      <c r="D1355" s="3" t="s">
        <v>14880</v>
      </c>
      <c r="E1355" s="3" t="s">
        <v>11039</v>
      </c>
      <c r="F1355" s="3" t="s">
        <v>10266</v>
      </c>
      <c r="G1355" s="3" t="s">
        <v>11053</v>
      </c>
      <c r="H1355" s="6" t="s">
        <v>11054</v>
      </c>
      <c r="O1355" t="s">
        <v>10621</v>
      </c>
    </row>
    <row r="1356" spans="1:15">
      <c r="A1356">
        <v>1355</v>
      </c>
      <c r="B1356">
        <v>503</v>
      </c>
      <c r="C1356" s="3" t="s">
        <v>14959</v>
      </c>
      <c r="D1356" s="3" t="s">
        <v>14880</v>
      </c>
      <c r="E1356" s="3" t="s">
        <v>10814</v>
      </c>
      <c r="F1356" s="3" t="s">
        <v>10266</v>
      </c>
      <c r="G1356" s="3" t="s">
        <v>10972</v>
      </c>
      <c r="H1356" s="6" t="s">
        <v>11055</v>
      </c>
      <c r="O1356" t="s">
        <v>10621</v>
      </c>
    </row>
    <row r="1357" spans="1:15">
      <c r="A1357">
        <v>1356</v>
      </c>
      <c r="B1357">
        <v>504</v>
      </c>
      <c r="C1357" s="3" t="s">
        <v>14959</v>
      </c>
      <c r="D1357" s="3" t="s">
        <v>14880</v>
      </c>
      <c r="E1357" s="3" t="s">
        <v>10972</v>
      </c>
      <c r="F1357" s="3" t="s">
        <v>10266</v>
      </c>
      <c r="G1357" s="3" t="s">
        <v>10974</v>
      </c>
      <c r="H1357" s="6" t="s">
        <v>10975</v>
      </c>
      <c r="O1357" t="s">
        <v>10621</v>
      </c>
    </row>
    <row r="1358" spans="1:15">
      <c r="A1358">
        <v>1357</v>
      </c>
      <c r="B1358">
        <v>505</v>
      </c>
      <c r="C1358" s="3" t="s">
        <v>14959</v>
      </c>
      <c r="D1358" s="3" t="s">
        <v>14880</v>
      </c>
      <c r="E1358" s="3" t="s">
        <v>10974</v>
      </c>
      <c r="F1358" s="3" t="s">
        <v>10273</v>
      </c>
      <c r="G1358" s="3" t="s">
        <v>8927</v>
      </c>
      <c r="H1358" s="6" t="s">
        <v>10976</v>
      </c>
      <c r="O1358" t="s">
        <v>10621</v>
      </c>
    </row>
    <row r="1359" spans="1:15">
      <c r="A1359">
        <v>1358</v>
      </c>
      <c r="B1359">
        <v>506</v>
      </c>
      <c r="C1359" s="3" t="s">
        <v>14959</v>
      </c>
      <c r="D1359" s="3" t="s">
        <v>14880</v>
      </c>
      <c r="E1359" s="3" t="s">
        <v>10974</v>
      </c>
      <c r="F1359" s="3" t="s">
        <v>10266</v>
      </c>
      <c r="G1359" s="3" t="s">
        <v>10977</v>
      </c>
      <c r="H1359" s="6" t="s">
        <v>10978</v>
      </c>
      <c r="K1359" s="12" t="str">
        <f>HYPERLINK("#'KOODISTOT'!B"&amp;MATCH(CONCATENATE(G1359,"Type"),KOODISTOT!B:B,0),CONCATENATE(G1359,"Type"))</f>
        <v>DocumentClassType</v>
      </c>
      <c r="L1359" s="7">
        <v>2</v>
      </c>
      <c r="O1359" t="s">
        <v>10621</v>
      </c>
    </row>
    <row r="1360" spans="1:15">
      <c r="A1360">
        <v>1359</v>
      </c>
      <c r="B1360">
        <v>507</v>
      </c>
      <c r="C1360" s="3" t="s">
        <v>14959</v>
      </c>
      <c r="D1360" s="3" t="s">
        <v>14880</v>
      </c>
      <c r="E1360" s="3" t="s">
        <v>10974</v>
      </c>
      <c r="F1360" s="3" t="s">
        <v>10266</v>
      </c>
      <c r="G1360" s="3" t="s">
        <v>10979</v>
      </c>
      <c r="H1360" s="6" t="s">
        <v>10980</v>
      </c>
      <c r="O1360" t="s">
        <v>10621</v>
      </c>
    </row>
    <row r="1361" spans="1:15">
      <c r="A1361">
        <v>1360</v>
      </c>
      <c r="B1361">
        <v>508</v>
      </c>
      <c r="C1361" s="3" t="s">
        <v>14959</v>
      </c>
      <c r="D1361" s="3" t="s">
        <v>14880</v>
      </c>
      <c r="E1361" s="3" t="s">
        <v>10974</v>
      </c>
      <c r="F1361" s="3" t="s">
        <v>10266</v>
      </c>
      <c r="G1361" s="3" t="s">
        <v>10981</v>
      </c>
      <c r="H1361" s="6" t="s">
        <v>10982</v>
      </c>
      <c r="O1361" t="s">
        <v>10621</v>
      </c>
    </row>
    <row r="1362" spans="1:15">
      <c r="A1362">
        <v>1361</v>
      </c>
      <c r="B1362">
        <v>509</v>
      </c>
      <c r="C1362" s="3" t="s">
        <v>14959</v>
      </c>
      <c r="D1362" s="3" t="s">
        <v>14880</v>
      </c>
      <c r="E1362" s="3" t="s">
        <v>10974</v>
      </c>
      <c r="F1362" s="3" t="s">
        <v>10266</v>
      </c>
      <c r="G1362" s="3" t="s">
        <v>10983</v>
      </c>
      <c r="H1362" s="6" t="s">
        <v>10984</v>
      </c>
      <c r="O1362" t="s">
        <v>10621</v>
      </c>
    </row>
    <row r="1363" spans="1:15">
      <c r="A1363">
        <v>1362</v>
      </c>
      <c r="B1363">
        <v>510</v>
      </c>
      <c r="C1363" s="3" t="s">
        <v>14959</v>
      </c>
      <c r="D1363" s="3" t="s">
        <v>14880</v>
      </c>
      <c r="E1363" s="3" t="s">
        <v>10974</v>
      </c>
      <c r="F1363" s="3" t="s">
        <v>10266</v>
      </c>
      <c r="G1363" s="3" t="s">
        <v>10985</v>
      </c>
      <c r="O1363" t="s">
        <v>10621</v>
      </c>
    </row>
    <row r="1364" spans="1:15">
      <c r="A1364">
        <v>1363</v>
      </c>
      <c r="B1364">
        <v>511</v>
      </c>
      <c r="C1364" s="3" t="s">
        <v>14959</v>
      </c>
      <c r="D1364" s="3" t="s">
        <v>14880</v>
      </c>
      <c r="E1364" s="3" t="s">
        <v>10985</v>
      </c>
      <c r="F1364" s="3" t="s">
        <v>10273</v>
      </c>
      <c r="G1364" s="3" t="s">
        <v>10986</v>
      </c>
      <c r="H1364" s="6" t="s">
        <v>10987</v>
      </c>
      <c r="O1364" t="s">
        <v>10621</v>
      </c>
    </row>
    <row r="1365" spans="1:15">
      <c r="A1365">
        <v>1364</v>
      </c>
      <c r="B1365">
        <v>512</v>
      </c>
      <c r="C1365" s="3" t="s">
        <v>14959</v>
      </c>
      <c r="D1365" s="3" t="s">
        <v>14880</v>
      </c>
      <c r="E1365" s="3" t="s">
        <v>14881</v>
      </c>
      <c r="F1365" s="3" t="s">
        <v>10266</v>
      </c>
      <c r="G1365" s="3" t="s">
        <v>14882</v>
      </c>
      <c r="O1365" t="s">
        <v>10621</v>
      </c>
    </row>
    <row r="1366" spans="1:15">
      <c r="A1366">
        <v>1365</v>
      </c>
      <c r="B1366">
        <v>513</v>
      </c>
      <c r="C1366" s="3" t="s">
        <v>14959</v>
      </c>
      <c r="D1366" s="3" t="s">
        <v>14880</v>
      </c>
      <c r="E1366" s="3" t="s">
        <v>14882</v>
      </c>
      <c r="F1366" s="3" t="s">
        <v>10266</v>
      </c>
      <c r="G1366" s="3" t="s">
        <v>7061</v>
      </c>
      <c r="H1366" s="6" t="s">
        <v>14883</v>
      </c>
      <c r="O1366" t="s">
        <v>10621</v>
      </c>
    </row>
    <row r="1367" spans="1:15">
      <c r="A1367">
        <v>1366</v>
      </c>
      <c r="B1367">
        <v>514</v>
      </c>
      <c r="C1367" s="3" t="s">
        <v>14959</v>
      </c>
      <c r="D1367" s="3" t="s">
        <v>14880</v>
      </c>
      <c r="E1367" s="3" t="s">
        <v>14881</v>
      </c>
      <c r="F1367" s="3" t="s">
        <v>10266</v>
      </c>
      <c r="G1367" s="3" t="s">
        <v>14884</v>
      </c>
      <c r="O1367" t="s">
        <v>10621</v>
      </c>
    </row>
    <row r="1368" spans="1:15">
      <c r="A1368">
        <v>1367</v>
      </c>
      <c r="B1368">
        <v>515</v>
      </c>
      <c r="C1368" s="3" t="s">
        <v>14959</v>
      </c>
      <c r="D1368" s="3" t="s">
        <v>14880</v>
      </c>
      <c r="E1368" s="3" t="s">
        <v>14884</v>
      </c>
      <c r="F1368" s="3" t="s">
        <v>10266</v>
      </c>
      <c r="G1368" s="3" t="s">
        <v>14885</v>
      </c>
      <c r="O1368" t="s">
        <v>10621</v>
      </c>
    </row>
    <row r="1369" spans="1:15">
      <c r="A1369">
        <v>1368</v>
      </c>
      <c r="B1369">
        <v>516</v>
      </c>
      <c r="C1369" s="3" t="s">
        <v>14959</v>
      </c>
      <c r="D1369" s="3" t="s">
        <v>14880</v>
      </c>
      <c r="E1369" s="3" t="s">
        <v>14885</v>
      </c>
      <c r="F1369" s="3" t="s">
        <v>10273</v>
      </c>
      <c r="G1369" s="3" t="s">
        <v>8927</v>
      </c>
      <c r="H1369" s="6" t="s">
        <v>14886</v>
      </c>
      <c r="O1369" t="s">
        <v>10621</v>
      </c>
    </row>
    <row r="1370" spans="1:15">
      <c r="A1370">
        <v>1369</v>
      </c>
      <c r="B1370">
        <v>517</v>
      </c>
      <c r="C1370" s="3" t="s">
        <v>14959</v>
      </c>
      <c r="D1370" s="3" t="s">
        <v>14880</v>
      </c>
      <c r="E1370" s="3" t="s">
        <v>14885</v>
      </c>
      <c r="F1370" s="3" t="s">
        <v>10266</v>
      </c>
      <c r="G1370" s="3" t="s">
        <v>10304</v>
      </c>
      <c r="H1370" s="6" t="s">
        <v>10832</v>
      </c>
      <c r="O1370" t="s">
        <v>10621</v>
      </c>
    </row>
    <row r="1371" spans="1:15">
      <c r="A1371">
        <v>1370</v>
      </c>
      <c r="B1371">
        <v>518</v>
      </c>
      <c r="C1371" s="3" t="s">
        <v>14959</v>
      </c>
      <c r="D1371" s="3" t="s">
        <v>14880</v>
      </c>
      <c r="E1371" s="3" t="s">
        <v>14885</v>
      </c>
      <c r="F1371" s="3" t="s">
        <v>10266</v>
      </c>
      <c r="G1371" s="3" t="s">
        <v>10316</v>
      </c>
      <c r="H1371" s="6" t="s">
        <v>10317</v>
      </c>
      <c r="O1371" t="s">
        <v>10621</v>
      </c>
    </row>
    <row r="1372" spans="1:15">
      <c r="A1372">
        <v>1371</v>
      </c>
      <c r="B1372">
        <v>519</v>
      </c>
      <c r="C1372" s="3" t="s">
        <v>14959</v>
      </c>
      <c r="D1372" s="3" t="s">
        <v>14880</v>
      </c>
      <c r="E1372" s="3" t="s">
        <v>14885</v>
      </c>
      <c r="F1372" s="3" t="s">
        <v>10266</v>
      </c>
      <c r="G1372" s="3" t="s">
        <v>14887</v>
      </c>
      <c r="O1372" t="s">
        <v>10621</v>
      </c>
    </row>
    <row r="1373" spans="1:15">
      <c r="A1373">
        <v>1372</v>
      </c>
      <c r="B1373">
        <v>520</v>
      </c>
      <c r="C1373" s="3" t="s">
        <v>14959</v>
      </c>
      <c r="D1373" s="3" t="s">
        <v>14880</v>
      </c>
      <c r="E1373" s="3" t="s">
        <v>14887</v>
      </c>
      <c r="F1373" s="3" t="s">
        <v>10266</v>
      </c>
      <c r="G1373" s="3" t="s">
        <v>14888</v>
      </c>
      <c r="H1373" s="6" t="s">
        <v>14889</v>
      </c>
      <c r="O1373" t="s">
        <v>10621</v>
      </c>
    </row>
    <row r="1374" spans="1:15">
      <c r="A1374">
        <v>1373</v>
      </c>
      <c r="B1374">
        <v>521</v>
      </c>
      <c r="C1374" s="3" t="s">
        <v>14959</v>
      </c>
      <c r="D1374" s="3" t="s">
        <v>14880</v>
      </c>
      <c r="E1374" s="3" t="s">
        <v>14885</v>
      </c>
      <c r="F1374" s="3" t="s">
        <v>10266</v>
      </c>
      <c r="G1374" s="3" t="s">
        <v>14890</v>
      </c>
      <c r="O1374" t="s">
        <v>10621</v>
      </c>
    </row>
    <row r="1375" spans="1:15">
      <c r="A1375">
        <v>1374</v>
      </c>
      <c r="B1375">
        <v>522</v>
      </c>
      <c r="C1375" s="3" t="s">
        <v>14959</v>
      </c>
      <c r="D1375" s="3" t="s">
        <v>14880</v>
      </c>
      <c r="E1375" s="3" t="s">
        <v>14890</v>
      </c>
      <c r="F1375" s="3" t="s">
        <v>10266</v>
      </c>
      <c r="G1375" s="3" t="s">
        <v>14891</v>
      </c>
      <c r="H1375" s="6" t="s">
        <v>14892</v>
      </c>
      <c r="O1375" t="s">
        <v>10621</v>
      </c>
    </row>
    <row r="1376" spans="1:15">
      <c r="A1376">
        <v>1375</v>
      </c>
      <c r="B1376">
        <v>1</v>
      </c>
      <c r="C1376" s="3" t="s">
        <v>14895</v>
      </c>
      <c r="D1376" s="96" t="s">
        <v>14896</v>
      </c>
      <c r="F1376" s="3" t="s">
        <v>14897</v>
      </c>
      <c r="G1376" s="3" t="s">
        <v>14898</v>
      </c>
      <c r="H1376" s="96" t="s">
        <v>14895</v>
      </c>
      <c r="N1376" t="s">
        <v>10621</v>
      </c>
    </row>
    <row r="1377" spans="1:14">
      <c r="A1377">
        <v>1376</v>
      </c>
      <c r="B1377">
        <v>2</v>
      </c>
      <c r="C1377" s="3" t="s">
        <v>14895</v>
      </c>
      <c r="D1377" s="96" t="s">
        <v>14896</v>
      </c>
      <c r="E1377" s="3" t="s">
        <v>14898</v>
      </c>
      <c r="F1377" s="3" t="s">
        <v>14897</v>
      </c>
      <c r="G1377" s="3" t="s">
        <v>14899</v>
      </c>
      <c r="H1377" s="6" t="s">
        <v>14900</v>
      </c>
      <c r="N1377" t="s">
        <v>10621</v>
      </c>
    </row>
    <row r="1378" spans="1:14">
      <c r="A1378">
        <v>1377</v>
      </c>
      <c r="B1378">
        <v>3</v>
      </c>
      <c r="C1378" s="3" t="s">
        <v>14895</v>
      </c>
      <c r="D1378" s="96" t="s">
        <v>14896</v>
      </c>
      <c r="E1378" s="3" t="s">
        <v>14899</v>
      </c>
      <c r="F1378" s="3" t="s">
        <v>10273</v>
      </c>
      <c r="G1378" s="3" t="s">
        <v>14901</v>
      </c>
      <c r="H1378" s="6" t="s">
        <v>14902</v>
      </c>
      <c r="N1378" t="s">
        <v>10621</v>
      </c>
    </row>
    <row r="1379" spans="1:14">
      <c r="A1379">
        <v>1378</v>
      </c>
      <c r="B1379">
        <v>4</v>
      </c>
      <c r="C1379" s="3" t="s">
        <v>14895</v>
      </c>
      <c r="D1379" s="96" t="s">
        <v>14896</v>
      </c>
      <c r="E1379" s="3" t="s">
        <v>14899</v>
      </c>
      <c r="F1379" s="3" t="s">
        <v>10273</v>
      </c>
      <c r="G1379" s="3" t="s">
        <v>8927</v>
      </c>
      <c r="H1379" s="6" t="s">
        <v>14903</v>
      </c>
      <c r="I1379" s="97" t="s">
        <v>14904</v>
      </c>
      <c r="N1379" t="s">
        <v>10621</v>
      </c>
    </row>
    <row r="1380" spans="1:14">
      <c r="A1380">
        <v>1379</v>
      </c>
      <c r="B1380">
        <v>5</v>
      </c>
      <c r="C1380" s="3" t="s">
        <v>14895</v>
      </c>
      <c r="D1380" s="96" t="s">
        <v>14896</v>
      </c>
      <c r="E1380" s="3" t="s">
        <v>14899</v>
      </c>
      <c r="F1380" s="3" t="s">
        <v>10273</v>
      </c>
      <c r="G1380" s="3" t="s">
        <v>14905</v>
      </c>
      <c r="I1380" s="97" t="s">
        <v>14906</v>
      </c>
      <c r="N1380" t="s">
        <v>10621</v>
      </c>
    </row>
    <row r="1381" spans="1:14">
      <c r="A1381">
        <v>1380</v>
      </c>
      <c r="B1381">
        <v>6</v>
      </c>
      <c r="C1381" s="3" t="s">
        <v>14895</v>
      </c>
      <c r="D1381" s="96" t="s">
        <v>14896</v>
      </c>
      <c r="E1381" s="3" t="s">
        <v>14899</v>
      </c>
      <c r="F1381" s="3" t="s">
        <v>14897</v>
      </c>
      <c r="G1381" s="3" t="s">
        <v>10816</v>
      </c>
      <c r="H1381" s="6" t="s">
        <v>10817</v>
      </c>
      <c r="N1381" t="s">
        <v>10621</v>
      </c>
    </row>
    <row r="1382" spans="1:14">
      <c r="A1382">
        <v>1381</v>
      </c>
      <c r="B1382">
        <v>7</v>
      </c>
      <c r="C1382" s="3" t="s">
        <v>14895</v>
      </c>
      <c r="D1382" s="96" t="s">
        <v>14896</v>
      </c>
      <c r="E1382" s="3" t="s">
        <v>14899</v>
      </c>
      <c r="F1382" s="3" t="s">
        <v>14897</v>
      </c>
      <c r="G1382" s="3" t="s">
        <v>14907</v>
      </c>
      <c r="H1382" s="6" t="s">
        <v>14908</v>
      </c>
      <c r="N1382" t="s">
        <v>10621</v>
      </c>
    </row>
    <row r="1383" spans="1:14">
      <c r="A1383">
        <v>1382</v>
      </c>
      <c r="B1383">
        <v>8</v>
      </c>
      <c r="C1383" s="3" t="s">
        <v>14895</v>
      </c>
      <c r="D1383" s="96" t="s">
        <v>14896</v>
      </c>
      <c r="E1383" s="3" t="s">
        <v>14907</v>
      </c>
      <c r="F1383" s="3" t="s">
        <v>10273</v>
      </c>
      <c r="G1383" s="3" t="s">
        <v>8927</v>
      </c>
      <c r="H1383" s="6" t="s">
        <v>14909</v>
      </c>
      <c r="N1383" t="s">
        <v>10621</v>
      </c>
    </row>
    <row r="1384" spans="1:14">
      <c r="A1384">
        <v>1383</v>
      </c>
      <c r="B1384">
        <v>9</v>
      </c>
      <c r="C1384" s="3" t="s">
        <v>14895</v>
      </c>
      <c r="D1384" s="96" t="s">
        <v>14896</v>
      </c>
      <c r="E1384" s="3" t="s">
        <v>14907</v>
      </c>
      <c r="F1384" s="3" t="s">
        <v>10273</v>
      </c>
      <c r="G1384" s="3" t="s">
        <v>10302</v>
      </c>
      <c r="H1384" s="6" t="s">
        <v>14910</v>
      </c>
      <c r="K1384" s="12" t="str">
        <f>HYPERLINK("#'KOODISTOT'!B"&amp;MATCH("ISO639char2LanguageType",KOODISTOT!B:B,0),"ISO639char2LanguageType")</f>
        <v>ISO639char2LanguageType</v>
      </c>
      <c r="L1384" s="7" t="s">
        <v>8738</v>
      </c>
      <c r="N1384" t="s">
        <v>10621</v>
      </c>
    </row>
    <row r="1385" spans="1:14">
      <c r="A1385">
        <v>1384</v>
      </c>
      <c r="B1385">
        <v>10</v>
      </c>
      <c r="C1385" s="3" t="s">
        <v>14895</v>
      </c>
      <c r="D1385" s="96" t="s">
        <v>14896</v>
      </c>
      <c r="E1385" s="3" t="s">
        <v>14907</v>
      </c>
      <c r="F1385" s="3" t="s">
        <v>14897</v>
      </c>
      <c r="G1385" s="3" t="s">
        <v>10304</v>
      </c>
      <c r="H1385" s="6" t="s">
        <v>10832</v>
      </c>
      <c r="N1385" t="s">
        <v>10621</v>
      </c>
    </row>
    <row r="1386" spans="1:14">
      <c r="A1386">
        <v>1385</v>
      </c>
      <c r="B1386">
        <v>11</v>
      </c>
      <c r="C1386" s="3" t="s">
        <v>14895</v>
      </c>
      <c r="D1386" s="96" t="s">
        <v>14896</v>
      </c>
      <c r="E1386" s="3" t="s">
        <v>14907</v>
      </c>
      <c r="F1386" s="3" t="s">
        <v>10266</v>
      </c>
      <c r="G1386" s="3" t="s">
        <v>10306</v>
      </c>
      <c r="H1386" s="6" t="s">
        <v>10833</v>
      </c>
      <c r="N1386" t="s">
        <v>10621</v>
      </c>
    </row>
    <row r="1387" spans="1:14">
      <c r="A1387">
        <v>1386</v>
      </c>
      <c r="B1387">
        <v>12</v>
      </c>
      <c r="C1387" s="3" t="s">
        <v>14895</v>
      </c>
      <c r="D1387" s="96" t="s">
        <v>14896</v>
      </c>
      <c r="E1387" s="3" t="s">
        <v>14907</v>
      </c>
      <c r="F1387" s="3" t="s">
        <v>10266</v>
      </c>
      <c r="G1387" s="3" t="s">
        <v>10308</v>
      </c>
      <c r="H1387" s="6" t="s">
        <v>10834</v>
      </c>
      <c r="N1387" t="s">
        <v>10621</v>
      </c>
    </row>
    <row r="1388" spans="1:14">
      <c r="A1388">
        <v>1387</v>
      </c>
      <c r="B1388">
        <v>13</v>
      </c>
      <c r="C1388" s="3" t="s">
        <v>14895</v>
      </c>
      <c r="D1388" s="96" t="s">
        <v>14896</v>
      </c>
      <c r="E1388" s="3" t="s">
        <v>14907</v>
      </c>
      <c r="F1388" s="3" t="s">
        <v>10266</v>
      </c>
      <c r="G1388" s="3" t="s">
        <v>10310</v>
      </c>
      <c r="H1388" s="6" t="s">
        <v>10835</v>
      </c>
      <c r="N1388" t="s">
        <v>10621</v>
      </c>
    </row>
    <row r="1389" spans="1:14">
      <c r="A1389">
        <v>1388</v>
      </c>
      <c r="B1389">
        <v>14</v>
      </c>
      <c r="C1389" s="3" t="s">
        <v>14895</v>
      </c>
      <c r="D1389" s="96" t="s">
        <v>14896</v>
      </c>
      <c r="E1389" s="3" t="s">
        <v>14907</v>
      </c>
      <c r="F1389" s="3" t="s">
        <v>10266</v>
      </c>
      <c r="G1389" s="3" t="s">
        <v>10312</v>
      </c>
      <c r="H1389" s="6" t="s">
        <v>10836</v>
      </c>
      <c r="N1389" t="s">
        <v>10621</v>
      </c>
    </row>
    <row r="1390" spans="1:14">
      <c r="A1390">
        <v>1389</v>
      </c>
      <c r="B1390">
        <v>15</v>
      </c>
      <c r="C1390" s="3" t="s">
        <v>14895</v>
      </c>
      <c r="D1390" s="96" t="s">
        <v>14896</v>
      </c>
      <c r="E1390" s="3" t="s">
        <v>14907</v>
      </c>
      <c r="F1390" s="3" t="s">
        <v>10266</v>
      </c>
      <c r="G1390" s="3" t="s">
        <v>10314</v>
      </c>
      <c r="H1390" s="6" t="s">
        <v>10837</v>
      </c>
      <c r="N1390" t="s">
        <v>10621</v>
      </c>
    </row>
    <row r="1391" spans="1:14">
      <c r="A1391">
        <v>1390</v>
      </c>
      <c r="B1391">
        <v>16</v>
      </c>
      <c r="C1391" s="3" t="s">
        <v>14895</v>
      </c>
      <c r="D1391" s="96" t="s">
        <v>14896</v>
      </c>
      <c r="E1391" s="3" t="s">
        <v>14907</v>
      </c>
      <c r="F1391" s="3" t="s">
        <v>10266</v>
      </c>
      <c r="G1391" s="3" t="s">
        <v>10316</v>
      </c>
      <c r="H1391" s="6" t="s">
        <v>10317</v>
      </c>
      <c r="N1391" t="s">
        <v>10621</v>
      </c>
    </row>
    <row r="1392" spans="1:14">
      <c r="A1392">
        <v>1391</v>
      </c>
      <c r="B1392">
        <v>17</v>
      </c>
      <c r="C1392" s="3" t="s">
        <v>14895</v>
      </c>
      <c r="D1392" s="96" t="s">
        <v>14896</v>
      </c>
      <c r="E1392" s="3" t="s">
        <v>14907</v>
      </c>
      <c r="F1392" s="3" t="s">
        <v>10266</v>
      </c>
      <c r="G1392" s="3" t="s">
        <v>10318</v>
      </c>
      <c r="H1392" s="6" t="s">
        <v>10838</v>
      </c>
      <c r="N1392" t="s">
        <v>10621</v>
      </c>
    </row>
    <row r="1393" spans="1:14">
      <c r="A1393">
        <v>1392</v>
      </c>
      <c r="B1393">
        <v>18</v>
      </c>
      <c r="C1393" s="3" t="s">
        <v>14895</v>
      </c>
      <c r="D1393" s="96" t="s">
        <v>14896</v>
      </c>
      <c r="E1393" s="3" t="s">
        <v>14907</v>
      </c>
      <c r="F1393" s="3" t="s">
        <v>10266</v>
      </c>
      <c r="G1393" s="3" t="s">
        <v>10320</v>
      </c>
      <c r="H1393" s="6" t="s">
        <v>10321</v>
      </c>
      <c r="K1393" s="12"/>
      <c r="N1393" t="s">
        <v>10621</v>
      </c>
    </row>
    <row r="1394" spans="1:14">
      <c r="A1394">
        <v>1393</v>
      </c>
      <c r="B1394">
        <v>19</v>
      </c>
      <c r="C1394" s="3" t="s">
        <v>14895</v>
      </c>
      <c r="D1394" s="96" t="s">
        <v>14896</v>
      </c>
      <c r="E1394" s="3" t="s">
        <v>14907</v>
      </c>
      <c r="F1394" s="3" t="s">
        <v>10266</v>
      </c>
      <c r="G1394" s="3" t="s">
        <v>10322</v>
      </c>
      <c r="H1394" s="6" t="s">
        <v>10323</v>
      </c>
      <c r="K1394" s="12"/>
      <c r="N1394" t="s">
        <v>10621</v>
      </c>
    </row>
    <row r="1395" spans="1:14">
      <c r="A1395">
        <v>1394</v>
      </c>
      <c r="B1395">
        <v>20</v>
      </c>
      <c r="C1395" s="3" t="s">
        <v>14895</v>
      </c>
      <c r="D1395" s="96" t="s">
        <v>14896</v>
      </c>
      <c r="E1395" s="3" t="s">
        <v>14907</v>
      </c>
      <c r="F1395" s="3" t="s">
        <v>10266</v>
      </c>
      <c r="G1395" s="3" t="s">
        <v>10839</v>
      </c>
      <c r="H1395" s="6" t="s">
        <v>10840</v>
      </c>
      <c r="N1395" t="s">
        <v>10621</v>
      </c>
    </row>
    <row r="1396" spans="1:14">
      <c r="A1396">
        <v>1395</v>
      </c>
      <c r="B1396">
        <v>21</v>
      </c>
      <c r="C1396" s="3" t="s">
        <v>14895</v>
      </c>
      <c r="D1396" s="96" t="s">
        <v>14896</v>
      </c>
      <c r="E1396" s="3" t="s">
        <v>14907</v>
      </c>
      <c r="F1396" s="3" t="s">
        <v>10266</v>
      </c>
      <c r="G1396" s="3" t="s">
        <v>10841</v>
      </c>
      <c r="H1396" s="6" t="s">
        <v>10842</v>
      </c>
      <c r="N1396" t="s">
        <v>10621</v>
      </c>
    </row>
    <row r="1397" spans="1:14">
      <c r="A1397">
        <v>1396</v>
      </c>
      <c r="B1397">
        <v>22</v>
      </c>
      <c r="C1397" s="3" t="s">
        <v>14895</v>
      </c>
      <c r="D1397" s="96" t="s">
        <v>14896</v>
      </c>
      <c r="E1397" s="3" t="s">
        <v>14907</v>
      </c>
      <c r="F1397" s="3" t="s">
        <v>10266</v>
      </c>
      <c r="G1397" s="3" t="s">
        <v>10324</v>
      </c>
      <c r="H1397" s="6" t="s">
        <v>10843</v>
      </c>
      <c r="K1397" s="12" t="str">
        <f>HYPERLINK("#'KOODISTOT'!B"&amp;MATCH("ISO3166char2CountryType",KOODISTOT!B:B,0),"ISO3166char2CountryType")</f>
        <v>ISO3166char2CountryType</v>
      </c>
      <c r="L1397" s="7" t="s">
        <v>9278</v>
      </c>
      <c r="N1397" t="s">
        <v>10621</v>
      </c>
    </row>
    <row r="1398" spans="1:14">
      <c r="A1398">
        <v>1397</v>
      </c>
      <c r="B1398">
        <v>23</v>
      </c>
      <c r="C1398" s="3" t="s">
        <v>14895</v>
      </c>
      <c r="D1398" s="96" t="s">
        <v>14896</v>
      </c>
      <c r="E1398" s="3" t="s">
        <v>14907</v>
      </c>
      <c r="F1398" s="3" t="s">
        <v>10266</v>
      </c>
      <c r="G1398" s="3" t="s">
        <v>10326</v>
      </c>
      <c r="H1398" s="6" t="s">
        <v>10844</v>
      </c>
      <c r="N1398" t="s">
        <v>10621</v>
      </c>
    </row>
    <row r="1399" spans="1:14">
      <c r="A1399">
        <v>1398</v>
      </c>
      <c r="B1399">
        <v>24</v>
      </c>
      <c r="C1399" s="3" t="s">
        <v>14895</v>
      </c>
      <c r="D1399" s="96" t="s">
        <v>14896</v>
      </c>
      <c r="E1399" s="3" t="s">
        <v>14907</v>
      </c>
      <c r="F1399" s="3" t="s">
        <v>10266</v>
      </c>
      <c r="G1399" s="3" t="s">
        <v>10328</v>
      </c>
      <c r="H1399" s="6" t="s">
        <v>10329</v>
      </c>
      <c r="N1399" t="s">
        <v>10621</v>
      </c>
    </row>
    <row r="1400" spans="1:14">
      <c r="A1400">
        <v>1399</v>
      </c>
      <c r="B1400">
        <v>25</v>
      </c>
      <c r="C1400" s="3" t="s">
        <v>14895</v>
      </c>
      <c r="D1400" s="96" t="s">
        <v>14896</v>
      </c>
      <c r="E1400" s="3" t="s">
        <v>14907</v>
      </c>
      <c r="F1400" s="3" t="s">
        <v>10266</v>
      </c>
      <c r="G1400" s="3" t="s">
        <v>10330</v>
      </c>
      <c r="H1400" s="6" t="s">
        <v>10845</v>
      </c>
      <c r="N1400" t="s">
        <v>10621</v>
      </c>
    </row>
    <row r="1401" spans="1:14">
      <c r="A1401">
        <v>1400</v>
      </c>
      <c r="B1401">
        <v>26</v>
      </c>
      <c r="C1401" s="3" t="s">
        <v>14895</v>
      </c>
      <c r="D1401" s="96" t="s">
        <v>14896</v>
      </c>
      <c r="E1401" s="3" t="s">
        <v>14907</v>
      </c>
      <c r="F1401" s="3" t="s">
        <v>10266</v>
      </c>
      <c r="G1401" s="3" t="s">
        <v>10332</v>
      </c>
      <c r="H1401" s="6" t="s">
        <v>10333</v>
      </c>
      <c r="N1401" t="s">
        <v>10621</v>
      </c>
    </row>
    <row r="1402" spans="1:14">
      <c r="A1402">
        <v>1401</v>
      </c>
      <c r="B1402">
        <v>27</v>
      </c>
      <c r="C1402" s="3" t="s">
        <v>14895</v>
      </c>
      <c r="D1402" s="96" t="s">
        <v>14896</v>
      </c>
      <c r="E1402" s="3" t="s">
        <v>14907</v>
      </c>
      <c r="F1402" s="3" t="s">
        <v>10266</v>
      </c>
      <c r="G1402" s="3" t="s">
        <v>10334</v>
      </c>
      <c r="H1402" s="6" t="s">
        <v>10335</v>
      </c>
      <c r="N1402" t="s">
        <v>10621</v>
      </c>
    </row>
    <row r="1403" spans="1:14">
      <c r="A1403">
        <v>1402</v>
      </c>
      <c r="B1403">
        <v>28</v>
      </c>
      <c r="C1403" s="3" t="s">
        <v>14895</v>
      </c>
      <c r="D1403" s="96" t="s">
        <v>14896</v>
      </c>
      <c r="E1403" s="3" t="s">
        <v>14899</v>
      </c>
      <c r="F1403" s="3" t="s">
        <v>10266</v>
      </c>
      <c r="G1403" s="3" t="s">
        <v>10828</v>
      </c>
      <c r="N1403" t="s">
        <v>10621</v>
      </c>
    </row>
    <row r="1404" spans="1:14">
      <c r="A1404">
        <v>1403</v>
      </c>
      <c r="B1404">
        <v>29</v>
      </c>
      <c r="C1404" s="3" t="s">
        <v>14895</v>
      </c>
      <c r="D1404" s="96" t="s">
        <v>14896</v>
      </c>
      <c r="E1404" s="3" t="s">
        <v>10828</v>
      </c>
      <c r="F1404" s="3" t="s">
        <v>10273</v>
      </c>
      <c r="G1404" s="3" t="s">
        <v>8927</v>
      </c>
      <c r="H1404" s="6" t="s">
        <v>10830</v>
      </c>
      <c r="N1404" t="s">
        <v>10621</v>
      </c>
    </row>
    <row r="1405" spans="1:14">
      <c r="A1405">
        <v>1404</v>
      </c>
      <c r="B1405">
        <v>30</v>
      </c>
      <c r="C1405" s="3" t="s">
        <v>14895</v>
      </c>
      <c r="D1405" s="96" t="s">
        <v>14896</v>
      </c>
      <c r="E1405" s="3" t="s">
        <v>10828</v>
      </c>
      <c r="F1405" s="3" t="s">
        <v>10273</v>
      </c>
      <c r="G1405" s="3" t="s">
        <v>10302</v>
      </c>
      <c r="H1405" s="6" t="s">
        <v>10831</v>
      </c>
      <c r="K1405" s="12" t="str">
        <f>HYPERLINK("#'KOODISTOT'!B"&amp;MATCH("ISO639char2LanguageType",KOODISTOT!B:B,0),"ISO639char2LanguageType")</f>
        <v>ISO639char2LanguageType</v>
      </c>
      <c r="L1405" s="7" t="s">
        <v>8738</v>
      </c>
      <c r="N1405" t="s">
        <v>10621</v>
      </c>
    </row>
    <row r="1406" spans="1:14">
      <c r="A1406">
        <v>1405</v>
      </c>
      <c r="B1406">
        <v>31</v>
      </c>
      <c r="C1406" s="3" t="s">
        <v>14895</v>
      </c>
      <c r="D1406" s="96" t="s">
        <v>14896</v>
      </c>
      <c r="E1406" s="3" t="s">
        <v>10828</v>
      </c>
      <c r="F1406" s="3" t="s">
        <v>10266</v>
      </c>
      <c r="G1406" s="3" t="s">
        <v>10304</v>
      </c>
      <c r="H1406" s="6" t="s">
        <v>10832</v>
      </c>
      <c r="N1406" t="s">
        <v>10621</v>
      </c>
    </row>
    <row r="1407" spans="1:14">
      <c r="A1407">
        <v>1406</v>
      </c>
      <c r="B1407">
        <v>32</v>
      </c>
      <c r="C1407" s="3" t="s">
        <v>14895</v>
      </c>
      <c r="D1407" s="96" t="s">
        <v>14896</v>
      </c>
      <c r="E1407" s="3" t="s">
        <v>10828</v>
      </c>
      <c r="F1407" s="3" t="s">
        <v>10266</v>
      </c>
      <c r="G1407" s="3" t="s">
        <v>10306</v>
      </c>
      <c r="H1407" s="6" t="s">
        <v>10833</v>
      </c>
      <c r="N1407" t="s">
        <v>10621</v>
      </c>
    </row>
    <row r="1408" spans="1:14">
      <c r="A1408">
        <v>1407</v>
      </c>
      <c r="B1408">
        <v>33</v>
      </c>
      <c r="C1408" s="3" t="s">
        <v>14895</v>
      </c>
      <c r="D1408" s="96" t="s">
        <v>14896</v>
      </c>
      <c r="E1408" s="3" t="s">
        <v>10828</v>
      </c>
      <c r="F1408" s="3" t="s">
        <v>10266</v>
      </c>
      <c r="G1408" s="3" t="s">
        <v>10308</v>
      </c>
      <c r="H1408" s="6" t="s">
        <v>10834</v>
      </c>
      <c r="N1408" t="s">
        <v>10621</v>
      </c>
    </row>
    <row r="1409" spans="1:14">
      <c r="A1409">
        <v>1408</v>
      </c>
      <c r="B1409">
        <v>34</v>
      </c>
      <c r="C1409" s="3" t="s">
        <v>14895</v>
      </c>
      <c r="D1409" s="96" t="s">
        <v>14896</v>
      </c>
      <c r="E1409" s="3" t="s">
        <v>10828</v>
      </c>
      <c r="F1409" s="3" t="s">
        <v>10266</v>
      </c>
      <c r="G1409" s="3" t="s">
        <v>10310</v>
      </c>
      <c r="H1409" s="6" t="s">
        <v>10835</v>
      </c>
      <c r="N1409" t="s">
        <v>10621</v>
      </c>
    </row>
    <row r="1410" spans="1:14">
      <c r="A1410">
        <v>1409</v>
      </c>
      <c r="B1410">
        <v>35</v>
      </c>
      <c r="C1410" s="3" t="s">
        <v>14895</v>
      </c>
      <c r="D1410" s="96" t="s">
        <v>14896</v>
      </c>
      <c r="E1410" s="3" t="s">
        <v>10828</v>
      </c>
      <c r="F1410" s="3" t="s">
        <v>10266</v>
      </c>
      <c r="G1410" s="3" t="s">
        <v>10312</v>
      </c>
      <c r="H1410" s="6" t="s">
        <v>10836</v>
      </c>
      <c r="N1410" t="s">
        <v>10621</v>
      </c>
    </row>
    <row r="1411" spans="1:14">
      <c r="A1411">
        <v>1410</v>
      </c>
      <c r="B1411">
        <v>36</v>
      </c>
      <c r="C1411" s="3" t="s">
        <v>14895</v>
      </c>
      <c r="D1411" s="96" t="s">
        <v>14896</v>
      </c>
      <c r="E1411" s="3" t="s">
        <v>10828</v>
      </c>
      <c r="F1411" s="3" t="s">
        <v>10266</v>
      </c>
      <c r="G1411" s="3" t="s">
        <v>10314</v>
      </c>
      <c r="H1411" s="6" t="s">
        <v>10837</v>
      </c>
      <c r="N1411" t="s">
        <v>10621</v>
      </c>
    </row>
    <row r="1412" spans="1:14">
      <c r="A1412">
        <v>1411</v>
      </c>
      <c r="B1412">
        <v>37</v>
      </c>
      <c r="C1412" s="3" t="s">
        <v>14895</v>
      </c>
      <c r="D1412" s="96" t="s">
        <v>14896</v>
      </c>
      <c r="E1412" s="3" t="s">
        <v>10828</v>
      </c>
      <c r="F1412" s="3" t="s">
        <v>10266</v>
      </c>
      <c r="G1412" s="3" t="s">
        <v>10316</v>
      </c>
      <c r="H1412" s="6" t="s">
        <v>10317</v>
      </c>
      <c r="N1412" t="s">
        <v>10621</v>
      </c>
    </row>
    <row r="1413" spans="1:14">
      <c r="A1413">
        <v>1412</v>
      </c>
      <c r="B1413">
        <v>38</v>
      </c>
      <c r="C1413" s="3" t="s">
        <v>14895</v>
      </c>
      <c r="D1413" s="96" t="s">
        <v>14896</v>
      </c>
      <c r="E1413" s="3" t="s">
        <v>10828</v>
      </c>
      <c r="F1413" s="3" t="s">
        <v>10266</v>
      </c>
      <c r="G1413" s="3" t="s">
        <v>10318</v>
      </c>
      <c r="H1413" s="6" t="s">
        <v>10838</v>
      </c>
      <c r="N1413" t="s">
        <v>10621</v>
      </c>
    </row>
    <row r="1414" spans="1:14">
      <c r="A1414">
        <v>1413</v>
      </c>
      <c r="B1414">
        <v>39</v>
      </c>
      <c r="C1414" s="3" t="s">
        <v>14895</v>
      </c>
      <c r="D1414" s="96" t="s">
        <v>14896</v>
      </c>
      <c r="E1414" s="3" t="s">
        <v>10828</v>
      </c>
      <c r="F1414" s="3" t="s">
        <v>10266</v>
      </c>
      <c r="G1414" s="3" t="s">
        <v>10320</v>
      </c>
      <c r="H1414" s="6" t="s">
        <v>10321</v>
      </c>
      <c r="N1414" t="s">
        <v>10621</v>
      </c>
    </row>
    <row r="1415" spans="1:14">
      <c r="A1415">
        <v>1414</v>
      </c>
      <c r="B1415">
        <v>40</v>
      </c>
      <c r="C1415" s="3" t="s">
        <v>14895</v>
      </c>
      <c r="D1415" s="96" t="s">
        <v>14896</v>
      </c>
      <c r="E1415" s="3" t="s">
        <v>10828</v>
      </c>
      <c r="F1415" s="3" t="s">
        <v>10266</v>
      </c>
      <c r="G1415" s="3" t="s">
        <v>10322</v>
      </c>
      <c r="H1415" s="6" t="s">
        <v>10323</v>
      </c>
      <c r="N1415" t="s">
        <v>10621</v>
      </c>
    </row>
    <row r="1416" spans="1:14">
      <c r="A1416">
        <v>1415</v>
      </c>
      <c r="B1416">
        <v>41</v>
      </c>
      <c r="C1416" s="3" t="s">
        <v>14895</v>
      </c>
      <c r="D1416" s="96" t="s">
        <v>14896</v>
      </c>
      <c r="E1416" s="3" t="s">
        <v>10828</v>
      </c>
      <c r="F1416" s="3" t="s">
        <v>10266</v>
      </c>
      <c r="G1416" s="3" t="s">
        <v>10839</v>
      </c>
      <c r="H1416" s="6" t="s">
        <v>10840</v>
      </c>
      <c r="N1416" t="s">
        <v>10621</v>
      </c>
    </row>
    <row r="1417" spans="1:14">
      <c r="A1417">
        <v>1416</v>
      </c>
      <c r="B1417">
        <v>42</v>
      </c>
      <c r="C1417" s="3" t="s">
        <v>14895</v>
      </c>
      <c r="D1417" s="96" t="s">
        <v>14896</v>
      </c>
      <c r="E1417" s="3" t="s">
        <v>10828</v>
      </c>
      <c r="F1417" s="3" t="s">
        <v>10266</v>
      </c>
      <c r="G1417" s="3" t="s">
        <v>10841</v>
      </c>
      <c r="H1417" s="6" t="s">
        <v>10842</v>
      </c>
      <c r="N1417" t="s">
        <v>10621</v>
      </c>
    </row>
    <row r="1418" spans="1:14">
      <c r="A1418">
        <v>1417</v>
      </c>
      <c r="B1418">
        <v>43</v>
      </c>
      <c r="C1418" s="3" t="s">
        <v>14895</v>
      </c>
      <c r="D1418" s="96" t="s">
        <v>14896</v>
      </c>
      <c r="E1418" s="3" t="s">
        <v>10828</v>
      </c>
      <c r="F1418" s="3" t="s">
        <v>10266</v>
      </c>
      <c r="G1418" s="3" t="s">
        <v>10324</v>
      </c>
      <c r="H1418" s="6" t="s">
        <v>10843</v>
      </c>
      <c r="K1418" s="12" t="str">
        <f>HYPERLINK("#'KOODISTOT'!B"&amp;MATCH("ISO3166char2CountryType",KOODISTOT!B:B,0),"ISO3166char2CountryType")</f>
        <v>ISO3166char2CountryType</v>
      </c>
      <c r="L1418" s="7" t="s">
        <v>9308</v>
      </c>
      <c r="N1418" t="s">
        <v>10621</v>
      </c>
    </row>
    <row r="1419" spans="1:14">
      <c r="A1419">
        <v>1418</v>
      </c>
      <c r="B1419">
        <v>44</v>
      </c>
      <c r="C1419" s="3" t="s">
        <v>14895</v>
      </c>
      <c r="D1419" s="96" t="s">
        <v>14896</v>
      </c>
      <c r="E1419" s="3" t="s">
        <v>10828</v>
      </c>
      <c r="F1419" s="3" t="s">
        <v>10266</v>
      </c>
      <c r="G1419" s="3" t="s">
        <v>10326</v>
      </c>
      <c r="H1419" s="6" t="s">
        <v>10844</v>
      </c>
      <c r="N1419" t="s">
        <v>10621</v>
      </c>
    </row>
    <row r="1420" spans="1:14">
      <c r="A1420">
        <v>1419</v>
      </c>
      <c r="B1420">
        <v>45</v>
      </c>
      <c r="C1420" s="3" t="s">
        <v>14895</v>
      </c>
      <c r="D1420" s="96" t="s">
        <v>14896</v>
      </c>
      <c r="E1420" s="3" t="s">
        <v>10828</v>
      </c>
      <c r="F1420" s="3" t="s">
        <v>10266</v>
      </c>
      <c r="G1420" s="3" t="s">
        <v>10328</v>
      </c>
      <c r="H1420" s="6" t="s">
        <v>10329</v>
      </c>
      <c r="N1420" t="s">
        <v>10621</v>
      </c>
    </row>
    <row r="1421" spans="1:14">
      <c r="A1421">
        <v>1420</v>
      </c>
      <c r="B1421">
        <v>46</v>
      </c>
      <c r="C1421" s="3" t="s">
        <v>14895</v>
      </c>
      <c r="D1421" s="96" t="s">
        <v>14896</v>
      </c>
      <c r="E1421" s="3" t="s">
        <v>10828</v>
      </c>
      <c r="F1421" s="3" t="s">
        <v>10266</v>
      </c>
      <c r="G1421" s="3" t="s">
        <v>10330</v>
      </c>
      <c r="H1421" s="6" t="s">
        <v>10845</v>
      </c>
      <c r="K1421" s="12"/>
      <c r="N1421" t="s">
        <v>10621</v>
      </c>
    </row>
    <row r="1422" spans="1:14">
      <c r="A1422">
        <v>1421</v>
      </c>
      <c r="B1422">
        <v>47</v>
      </c>
      <c r="C1422" s="3" t="s">
        <v>14895</v>
      </c>
      <c r="D1422" s="96" t="s">
        <v>14896</v>
      </c>
      <c r="E1422" s="3" t="s">
        <v>10828</v>
      </c>
      <c r="F1422" s="3" t="s">
        <v>10266</v>
      </c>
      <c r="G1422" s="3" t="s">
        <v>10332</v>
      </c>
      <c r="H1422" s="6" t="s">
        <v>10333</v>
      </c>
      <c r="K1422" s="12"/>
      <c r="N1422" t="s">
        <v>10621</v>
      </c>
    </row>
    <row r="1423" spans="1:14">
      <c r="A1423">
        <v>1422</v>
      </c>
      <c r="B1423">
        <v>48</v>
      </c>
      <c r="C1423" s="3" t="s">
        <v>14895</v>
      </c>
      <c r="D1423" s="96" t="s">
        <v>14896</v>
      </c>
      <c r="E1423" s="3" t="s">
        <v>10828</v>
      </c>
      <c r="F1423" s="3" t="s">
        <v>10266</v>
      </c>
      <c r="G1423" s="3" t="s">
        <v>10334</v>
      </c>
      <c r="H1423" s="6" t="s">
        <v>10335</v>
      </c>
      <c r="N1423" t="s">
        <v>10621</v>
      </c>
    </row>
    <row r="1424" spans="1:14">
      <c r="A1424">
        <v>1423</v>
      </c>
      <c r="B1424">
        <v>49</v>
      </c>
      <c r="C1424" s="3" t="s">
        <v>14895</v>
      </c>
      <c r="D1424" s="96" t="s">
        <v>14896</v>
      </c>
      <c r="E1424" s="3" t="s">
        <v>10828</v>
      </c>
      <c r="F1424" s="3" t="s">
        <v>10273</v>
      </c>
      <c r="G1424" s="3" t="s">
        <v>10846</v>
      </c>
      <c r="H1424" s="6" t="s">
        <v>10847</v>
      </c>
      <c r="K1424" s="12"/>
      <c r="N1424" t="s">
        <v>10621</v>
      </c>
    </row>
    <row r="1425" spans="1:14">
      <c r="A1425">
        <v>1424</v>
      </c>
      <c r="B1425">
        <v>50</v>
      </c>
      <c r="C1425" s="3" t="s">
        <v>14895</v>
      </c>
      <c r="D1425" s="96" t="s">
        <v>14896</v>
      </c>
      <c r="E1425" s="3" t="s">
        <v>14899</v>
      </c>
      <c r="F1425" s="3" t="s">
        <v>10266</v>
      </c>
      <c r="G1425" s="3" t="s">
        <v>10856</v>
      </c>
      <c r="N1425" t="s">
        <v>10621</v>
      </c>
    </row>
    <row r="1426" spans="1:14">
      <c r="A1426">
        <v>1425</v>
      </c>
      <c r="B1426">
        <v>51</v>
      </c>
      <c r="C1426" s="3" t="s">
        <v>14895</v>
      </c>
      <c r="D1426" s="96" t="s">
        <v>14896</v>
      </c>
      <c r="E1426" s="3" t="s">
        <v>10856</v>
      </c>
      <c r="F1426" s="3" t="s">
        <v>10273</v>
      </c>
      <c r="G1426" s="3" t="s">
        <v>8927</v>
      </c>
      <c r="H1426" s="6" t="s">
        <v>10830</v>
      </c>
      <c r="N1426" t="s">
        <v>10621</v>
      </c>
    </row>
    <row r="1427" spans="1:14">
      <c r="A1427">
        <v>1426</v>
      </c>
      <c r="B1427">
        <v>52</v>
      </c>
      <c r="C1427" s="3" t="s">
        <v>14895</v>
      </c>
      <c r="D1427" s="96" t="s">
        <v>14896</v>
      </c>
      <c r="E1427" s="3" t="s">
        <v>10856</v>
      </c>
      <c r="F1427" s="3" t="s">
        <v>10273</v>
      </c>
      <c r="G1427" s="3" t="s">
        <v>10302</v>
      </c>
      <c r="H1427" s="6" t="s">
        <v>10831</v>
      </c>
      <c r="K1427" s="12" t="str">
        <f>HYPERLINK("#'KOODISTOT'!B"&amp;MATCH("ISO639char2LanguageType",KOODISTOT!B:B,0),"ISO639char2LanguageType")</f>
        <v>ISO639char2LanguageType</v>
      </c>
      <c r="L1427" s="7" t="s">
        <v>8738</v>
      </c>
      <c r="N1427" t="s">
        <v>10621</v>
      </c>
    </row>
    <row r="1428" spans="1:14">
      <c r="A1428">
        <v>1427</v>
      </c>
      <c r="B1428">
        <v>53</v>
      </c>
      <c r="C1428" s="3" t="s">
        <v>14895</v>
      </c>
      <c r="D1428" s="96" t="s">
        <v>14896</v>
      </c>
      <c r="E1428" s="3" t="s">
        <v>10856</v>
      </c>
      <c r="F1428" s="3" t="s">
        <v>10266</v>
      </c>
      <c r="G1428" s="3" t="s">
        <v>10304</v>
      </c>
      <c r="H1428" s="6" t="s">
        <v>10832</v>
      </c>
      <c r="N1428" t="s">
        <v>10621</v>
      </c>
    </row>
    <row r="1429" spans="1:14">
      <c r="A1429">
        <v>1428</v>
      </c>
      <c r="B1429">
        <v>54</v>
      </c>
      <c r="C1429" s="3" t="s">
        <v>14895</v>
      </c>
      <c r="D1429" s="96" t="s">
        <v>14896</v>
      </c>
      <c r="E1429" s="3" t="s">
        <v>10856</v>
      </c>
      <c r="F1429" s="3" t="s">
        <v>10266</v>
      </c>
      <c r="G1429" s="3" t="s">
        <v>10306</v>
      </c>
      <c r="H1429" s="6" t="s">
        <v>10833</v>
      </c>
      <c r="N1429" t="s">
        <v>10621</v>
      </c>
    </row>
    <row r="1430" spans="1:14">
      <c r="A1430">
        <v>1429</v>
      </c>
      <c r="B1430">
        <v>55</v>
      </c>
      <c r="C1430" s="3" t="s">
        <v>14895</v>
      </c>
      <c r="D1430" s="96" t="s">
        <v>14896</v>
      </c>
      <c r="E1430" s="3" t="s">
        <v>10856</v>
      </c>
      <c r="F1430" s="3" t="s">
        <v>10266</v>
      </c>
      <c r="G1430" s="3" t="s">
        <v>10308</v>
      </c>
      <c r="H1430" s="6" t="s">
        <v>10834</v>
      </c>
      <c r="N1430" t="s">
        <v>10621</v>
      </c>
    </row>
    <row r="1431" spans="1:14">
      <c r="A1431">
        <v>1430</v>
      </c>
      <c r="B1431">
        <v>56</v>
      </c>
      <c r="C1431" s="3" t="s">
        <v>14895</v>
      </c>
      <c r="D1431" s="96" t="s">
        <v>14896</v>
      </c>
      <c r="E1431" s="3" t="s">
        <v>10856</v>
      </c>
      <c r="F1431" s="3" t="s">
        <v>10266</v>
      </c>
      <c r="G1431" s="3" t="s">
        <v>10310</v>
      </c>
      <c r="H1431" s="6" t="s">
        <v>10835</v>
      </c>
      <c r="K1431" s="12"/>
      <c r="N1431" t="s">
        <v>10621</v>
      </c>
    </row>
    <row r="1432" spans="1:14">
      <c r="A1432">
        <v>1431</v>
      </c>
      <c r="B1432">
        <v>57</v>
      </c>
      <c r="C1432" s="3" t="s">
        <v>14895</v>
      </c>
      <c r="D1432" s="96" t="s">
        <v>14896</v>
      </c>
      <c r="E1432" s="3" t="s">
        <v>10856</v>
      </c>
      <c r="F1432" s="3" t="s">
        <v>10266</v>
      </c>
      <c r="G1432" s="3" t="s">
        <v>10312</v>
      </c>
      <c r="H1432" s="6" t="s">
        <v>10836</v>
      </c>
      <c r="K1432" s="12"/>
      <c r="N1432" t="s">
        <v>10621</v>
      </c>
    </row>
    <row r="1433" spans="1:14">
      <c r="A1433">
        <v>1432</v>
      </c>
      <c r="B1433">
        <v>58</v>
      </c>
      <c r="C1433" s="3" t="s">
        <v>14895</v>
      </c>
      <c r="D1433" s="96" t="s">
        <v>14896</v>
      </c>
      <c r="E1433" s="3" t="s">
        <v>10856</v>
      </c>
      <c r="F1433" s="3" t="s">
        <v>10266</v>
      </c>
      <c r="G1433" s="3" t="s">
        <v>10314</v>
      </c>
      <c r="H1433" s="6" t="s">
        <v>10837</v>
      </c>
      <c r="K1433" s="12"/>
      <c r="N1433" t="s">
        <v>10621</v>
      </c>
    </row>
    <row r="1434" spans="1:14">
      <c r="A1434">
        <v>1433</v>
      </c>
      <c r="B1434">
        <v>59</v>
      </c>
      <c r="C1434" s="3" t="s">
        <v>14895</v>
      </c>
      <c r="D1434" s="96" t="s">
        <v>14896</v>
      </c>
      <c r="E1434" s="3" t="s">
        <v>10856</v>
      </c>
      <c r="F1434" s="3" t="s">
        <v>10266</v>
      </c>
      <c r="G1434" s="3" t="s">
        <v>10316</v>
      </c>
      <c r="H1434" s="6" t="s">
        <v>10317</v>
      </c>
      <c r="K1434" s="12"/>
      <c r="N1434" t="s">
        <v>10621</v>
      </c>
    </row>
    <row r="1435" spans="1:14">
      <c r="A1435">
        <v>1434</v>
      </c>
      <c r="B1435">
        <v>60</v>
      </c>
      <c r="C1435" s="3" t="s">
        <v>14895</v>
      </c>
      <c r="D1435" s="96" t="s">
        <v>14896</v>
      </c>
      <c r="E1435" s="3" t="s">
        <v>10856</v>
      </c>
      <c r="F1435" s="3" t="s">
        <v>10266</v>
      </c>
      <c r="G1435" s="3" t="s">
        <v>10318</v>
      </c>
      <c r="H1435" s="6" t="s">
        <v>10838</v>
      </c>
      <c r="K1435" s="12"/>
      <c r="N1435" t="s">
        <v>10621</v>
      </c>
    </row>
    <row r="1436" spans="1:14">
      <c r="A1436">
        <v>1435</v>
      </c>
      <c r="B1436">
        <v>61</v>
      </c>
      <c r="C1436" s="3" t="s">
        <v>14895</v>
      </c>
      <c r="D1436" s="96" t="s">
        <v>14896</v>
      </c>
      <c r="E1436" s="3" t="s">
        <v>10856</v>
      </c>
      <c r="F1436" s="3" t="s">
        <v>10266</v>
      </c>
      <c r="G1436" s="3" t="s">
        <v>10320</v>
      </c>
      <c r="H1436" s="6" t="s">
        <v>10321</v>
      </c>
      <c r="N1436" t="s">
        <v>10621</v>
      </c>
    </row>
    <row r="1437" spans="1:14">
      <c r="A1437">
        <v>1436</v>
      </c>
      <c r="B1437">
        <v>62</v>
      </c>
      <c r="C1437" s="3" t="s">
        <v>14895</v>
      </c>
      <c r="D1437" s="96" t="s">
        <v>14896</v>
      </c>
      <c r="E1437" s="3" t="s">
        <v>10856</v>
      </c>
      <c r="F1437" s="3" t="s">
        <v>10266</v>
      </c>
      <c r="G1437" s="3" t="s">
        <v>10322</v>
      </c>
      <c r="H1437" s="6" t="s">
        <v>10323</v>
      </c>
      <c r="N1437" t="s">
        <v>10621</v>
      </c>
    </row>
    <row r="1438" spans="1:14">
      <c r="A1438">
        <v>1437</v>
      </c>
      <c r="B1438">
        <v>63</v>
      </c>
      <c r="C1438" s="3" t="s">
        <v>14895</v>
      </c>
      <c r="D1438" s="96" t="s">
        <v>14896</v>
      </c>
      <c r="E1438" s="3" t="s">
        <v>10856</v>
      </c>
      <c r="F1438" s="3" t="s">
        <v>10266</v>
      </c>
      <c r="G1438" s="3" t="s">
        <v>10839</v>
      </c>
      <c r="H1438" s="6" t="s">
        <v>10840</v>
      </c>
      <c r="K1438" s="12"/>
      <c r="L1438" s="11"/>
      <c r="M1438" s="15"/>
      <c r="N1438" t="s">
        <v>10621</v>
      </c>
    </row>
    <row r="1439" spans="1:14">
      <c r="A1439">
        <v>1438</v>
      </c>
      <c r="B1439">
        <v>64</v>
      </c>
      <c r="C1439" s="3" t="s">
        <v>14895</v>
      </c>
      <c r="D1439" s="96" t="s">
        <v>14896</v>
      </c>
      <c r="E1439" s="3" t="s">
        <v>10856</v>
      </c>
      <c r="F1439" s="3" t="s">
        <v>10266</v>
      </c>
      <c r="G1439" s="3" t="s">
        <v>10841</v>
      </c>
      <c r="H1439" s="6" t="s">
        <v>10842</v>
      </c>
      <c r="K1439" s="12"/>
      <c r="N1439" t="s">
        <v>10621</v>
      </c>
    </row>
    <row r="1440" spans="1:14">
      <c r="A1440">
        <v>1439</v>
      </c>
      <c r="B1440">
        <v>65</v>
      </c>
      <c r="C1440" s="3" t="s">
        <v>14895</v>
      </c>
      <c r="D1440" s="96" t="s">
        <v>14896</v>
      </c>
      <c r="E1440" s="3" t="s">
        <v>10856</v>
      </c>
      <c r="F1440" s="3" t="s">
        <v>10266</v>
      </c>
      <c r="G1440" s="3" t="s">
        <v>10324</v>
      </c>
      <c r="H1440" s="6" t="s">
        <v>10843</v>
      </c>
      <c r="K1440" s="12" t="str">
        <f>HYPERLINK("#'KOODISTOT'!B"&amp;MATCH("ISO3166char2CountryType",KOODISTOT!B:B,0),"ISO3166char2CountryType")</f>
        <v>ISO3166char2CountryType</v>
      </c>
      <c r="L1440" s="7" t="s">
        <v>9308</v>
      </c>
      <c r="N1440" t="s">
        <v>10621</v>
      </c>
    </row>
    <row r="1441" spans="1:14">
      <c r="A1441">
        <v>1440</v>
      </c>
      <c r="B1441">
        <v>66</v>
      </c>
      <c r="C1441" s="3" t="s">
        <v>14895</v>
      </c>
      <c r="D1441" s="96" t="s">
        <v>14896</v>
      </c>
      <c r="E1441" s="3" t="s">
        <v>10856</v>
      </c>
      <c r="F1441" s="3" t="s">
        <v>10266</v>
      </c>
      <c r="G1441" s="3" t="s">
        <v>10326</v>
      </c>
      <c r="H1441" s="6" t="s">
        <v>10844</v>
      </c>
      <c r="K1441" s="12"/>
      <c r="N1441" t="s">
        <v>10621</v>
      </c>
    </row>
    <row r="1442" spans="1:14">
      <c r="A1442">
        <v>1441</v>
      </c>
      <c r="B1442">
        <v>67</v>
      </c>
      <c r="C1442" s="3" t="s">
        <v>14895</v>
      </c>
      <c r="D1442" s="96" t="s">
        <v>14896</v>
      </c>
      <c r="E1442" s="3" t="s">
        <v>10856</v>
      </c>
      <c r="F1442" s="3" t="s">
        <v>10266</v>
      </c>
      <c r="G1442" s="3" t="s">
        <v>10328</v>
      </c>
      <c r="H1442" s="6" t="s">
        <v>10329</v>
      </c>
      <c r="K1442" s="12"/>
      <c r="N1442" t="s">
        <v>10621</v>
      </c>
    </row>
    <row r="1443" spans="1:14">
      <c r="A1443">
        <v>1442</v>
      </c>
      <c r="B1443">
        <v>68</v>
      </c>
      <c r="C1443" s="3" t="s">
        <v>14895</v>
      </c>
      <c r="D1443" s="96" t="s">
        <v>14896</v>
      </c>
      <c r="E1443" s="3" t="s">
        <v>10856</v>
      </c>
      <c r="F1443" s="3" t="s">
        <v>10266</v>
      </c>
      <c r="G1443" s="3" t="s">
        <v>10330</v>
      </c>
      <c r="H1443" s="6" t="s">
        <v>10845</v>
      </c>
      <c r="N1443" t="s">
        <v>10621</v>
      </c>
    </row>
    <row r="1444" spans="1:14">
      <c r="A1444">
        <v>1443</v>
      </c>
      <c r="B1444">
        <v>69</v>
      </c>
      <c r="C1444" s="3" t="s">
        <v>14895</v>
      </c>
      <c r="D1444" s="96" t="s">
        <v>14896</v>
      </c>
      <c r="E1444" s="3" t="s">
        <v>10856</v>
      </c>
      <c r="F1444" s="3" t="s">
        <v>10266</v>
      </c>
      <c r="G1444" s="3" t="s">
        <v>10332</v>
      </c>
      <c r="H1444" s="6" t="s">
        <v>10333</v>
      </c>
      <c r="K1444" s="12"/>
      <c r="N1444" t="s">
        <v>10621</v>
      </c>
    </row>
    <row r="1445" spans="1:14">
      <c r="A1445">
        <v>1444</v>
      </c>
      <c r="B1445">
        <v>70</v>
      </c>
      <c r="C1445" s="3" t="s">
        <v>14895</v>
      </c>
      <c r="D1445" s="96" t="s">
        <v>14896</v>
      </c>
      <c r="E1445" s="3" t="s">
        <v>10856</v>
      </c>
      <c r="F1445" s="3" t="s">
        <v>10266</v>
      </c>
      <c r="G1445" s="3" t="s">
        <v>10334</v>
      </c>
      <c r="H1445" s="6" t="s">
        <v>10335</v>
      </c>
      <c r="N1445" t="s">
        <v>10621</v>
      </c>
    </row>
    <row r="1446" spans="1:14">
      <c r="A1446">
        <v>1445</v>
      </c>
      <c r="B1446">
        <v>71</v>
      </c>
      <c r="C1446" s="3" t="s">
        <v>14895</v>
      </c>
      <c r="D1446" s="96" t="s">
        <v>14896</v>
      </c>
      <c r="E1446" s="3" t="s">
        <v>14899</v>
      </c>
      <c r="F1446" s="3" t="s">
        <v>10266</v>
      </c>
      <c r="G1446" s="3" t="s">
        <v>14911</v>
      </c>
      <c r="H1446" s="97" t="s">
        <v>14912</v>
      </c>
      <c r="N1446" t="s">
        <v>10621</v>
      </c>
    </row>
    <row r="1447" spans="1:14">
      <c r="A1447">
        <v>1446</v>
      </c>
      <c r="B1447">
        <v>72</v>
      </c>
      <c r="C1447" s="3" t="s">
        <v>14895</v>
      </c>
      <c r="D1447" s="96" t="s">
        <v>14896</v>
      </c>
      <c r="E1447" s="3" t="s">
        <v>14899</v>
      </c>
      <c r="F1447" s="3" t="s">
        <v>10266</v>
      </c>
      <c r="G1447" s="3" t="s">
        <v>10860</v>
      </c>
      <c r="H1447" s="6" t="s">
        <v>14913</v>
      </c>
      <c r="N1447" t="s">
        <v>10621</v>
      </c>
    </row>
    <row r="1448" spans="1:14">
      <c r="A1448">
        <v>1447</v>
      </c>
      <c r="B1448">
        <v>73</v>
      </c>
      <c r="C1448" s="3" t="s">
        <v>14895</v>
      </c>
      <c r="D1448" s="96" t="s">
        <v>14896</v>
      </c>
      <c r="E1448" s="3" t="s">
        <v>14899</v>
      </c>
      <c r="F1448" s="3" t="s">
        <v>10266</v>
      </c>
      <c r="G1448" s="3" t="s">
        <v>14914</v>
      </c>
      <c r="H1448" s="6" t="s">
        <v>14915</v>
      </c>
      <c r="K1448" s="12"/>
      <c r="N1448" t="s">
        <v>10621</v>
      </c>
    </row>
    <row r="1449" spans="1:14">
      <c r="A1449">
        <v>1448</v>
      </c>
      <c r="B1449">
        <v>74</v>
      </c>
      <c r="C1449" s="3" t="s">
        <v>14895</v>
      </c>
      <c r="D1449" s="96" t="s">
        <v>14896</v>
      </c>
      <c r="E1449" s="3" t="s">
        <v>14899</v>
      </c>
      <c r="F1449" s="3" t="s">
        <v>10266</v>
      </c>
      <c r="G1449" s="3" t="s">
        <v>10862</v>
      </c>
      <c r="H1449" s="6" t="s">
        <v>10863</v>
      </c>
      <c r="N1449" t="s">
        <v>10621</v>
      </c>
    </row>
    <row r="1450" spans="1:14">
      <c r="A1450">
        <v>1449</v>
      </c>
      <c r="B1450">
        <v>75</v>
      </c>
      <c r="C1450" s="3" t="s">
        <v>14895</v>
      </c>
      <c r="D1450" s="96" t="s">
        <v>14896</v>
      </c>
      <c r="E1450" s="3" t="s">
        <v>14899</v>
      </c>
      <c r="F1450" s="3" t="s">
        <v>10266</v>
      </c>
      <c r="G1450" s="3" t="s">
        <v>14916</v>
      </c>
      <c r="N1450" t="s">
        <v>10621</v>
      </c>
    </row>
    <row r="1451" spans="1:14">
      <c r="A1451">
        <v>1450</v>
      </c>
      <c r="B1451">
        <v>76</v>
      </c>
      <c r="C1451" s="3" t="s">
        <v>14895</v>
      </c>
      <c r="D1451" s="96" t="s">
        <v>14896</v>
      </c>
      <c r="E1451" s="3" t="s">
        <v>14916</v>
      </c>
      <c r="F1451" s="3" t="s">
        <v>10266</v>
      </c>
      <c r="G1451" s="3" t="s">
        <v>10883</v>
      </c>
      <c r="H1451" s="6" t="s">
        <v>10884</v>
      </c>
      <c r="N1451" t="s">
        <v>10621</v>
      </c>
    </row>
    <row r="1452" spans="1:14">
      <c r="A1452">
        <v>1451</v>
      </c>
      <c r="B1452">
        <v>77</v>
      </c>
      <c r="C1452" s="3" t="s">
        <v>14895</v>
      </c>
      <c r="D1452" s="96" t="s">
        <v>14896</v>
      </c>
      <c r="E1452" s="3" t="s">
        <v>10883</v>
      </c>
      <c r="F1452" s="3" t="s">
        <v>10273</v>
      </c>
      <c r="G1452" s="3" t="s">
        <v>8927</v>
      </c>
      <c r="H1452" s="6" t="s">
        <v>10884</v>
      </c>
      <c r="N1452" t="s">
        <v>10621</v>
      </c>
    </row>
    <row r="1453" spans="1:14">
      <c r="A1453">
        <v>1452</v>
      </c>
      <c r="B1453">
        <v>78</v>
      </c>
      <c r="C1453" s="3" t="s">
        <v>14895</v>
      </c>
      <c r="D1453" s="96" t="s">
        <v>14896</v>
      </c>
      <c r="E1453" s="3" t="s">
        <v>14917</v>
      </c>
      <c r="F1453" s="3" t="s">
        <v>10273</v>
      </c>
      <c r="G1453" s="3" t="s">
        <v>10886</v>
      </c>
      <c r="H1453" s="6" t="s">
        <v>10887</v>
      </c>
      <c r="N1453" t="s">
        <v>10621</v>
      </c>
    </row>
    <row r="1454" spans="1:14" ht="28.8">
      <c r="A1454">
        <v>1453</v>
      </c>
      <c r="B1454">
        <v>79</v>
      </c>
      <c r="C1454" s="3" t="s">
        <v>14895</v>
      </c>
      <c r="D1454" s="96" t="s">
        <v>14896</v>
      </c>
      <c r="E1454" s="3" t="s">
        <v>14917</v>
      </c>
      <c r="F1454" s="3" t="s">
        <v>10273</v>
      </c>
      <c r="G1454" s="3" t="s">
        <v>14918</v>
      </c>
      <c r="H1454" s="6" t="s">
        <v>14919</v>
      </c>
      <c r="N1454" t="s">
        <v>10621</v>
      </c>
    </row>
    <row r="1455" spans="1:14">
      <c r="A1455">
        <v>1454</v>
      </c>
      <c r="B1455">
        <v>80</v>
      </c>
      <c r="C1455" s="3" t="s">
        <v>14895</v>
      </c>
      <c r="D1455" s="96" t="s">
        <v>14896</v>
      </c>
      <c r="E1455" s="3" t="s">
        <v>14917</v>
      </c>
      <c r="F1455" s="3" t="s">
        <v>10273</v>
      </c>
      <c r="G1455" s="3" t="s">
        <v>8927</v>
      </c>
      <c r="H1455" s="6" t="s">
        <v>14920</v>
      </c>
      <c r="N1455" t="s">
        <v>10621</v>
      </c>
    </row>
    <row r="1456" spans="1:14">
      <c r="A1456">
        <v>1455</v>
      </c>
      <c r="B1456">
        <v>81</v>
      </c>
      <c r="C1456" s="3" t="s">
        <v>14895</v>
      </c>
      <c r="D1456" s="96" t="s">
        <v>14896</v>
      </c>
      <c r="E1456" s="3" t="s">
        <v>14917</v>
      </c>
      <c r="F1456" s="3" t="s">
        <v>10266</v>
      </c>
      <c r="G1456" s="3" t="s">
        <v>10816</v>
      </c>
      <c r="H1456" s="6" t="s">
        <v>10817</v>
      </c>
      <c r="N1456" t="s">
        <v>10621</v>
      </c>
    </row>
    <row r="1457" spans="1:14">
      <c r="A1457">
        <v>1456</v>
      </c>
      <c r="B1457">
        <v>82</v>
      </c>
      <c r="C1457" s="3" t="s">
        <v>14895</v>
      </c>
      <c r="D1457" s="96" t="s">
        <v>14896</v>
      </c>
      <c r="E1457" s="3" t="s">
        <v>14917</v>
      </c>
      <c r="F1457" s="3" t="s">
        <v>10266</v>
      </c>
      <c r="G1457" s="3" t="s">
        <v>10889</v>
      </c>
      <c r="H1457" s="6" t="s">
        <v>10890</v>
      </c>
      <c r="N1457" t="s">
        <v>10621</v>
      </c>
    </row>
    <row r="1458" spans="1:14">
      <c r="A1458">
        <v>1457</v>
      </c>
      <c r="B1458">
        <v>83</v>
      </c>
      <c r="C1458" s="3" t="s">
        <v>14895</v>
      </c>
      <c r="D1458" s="96" t="s">
        <v>14896</v>
      </c>
      <c r="E1458" s="3" t="s">
        <v>14917</v>
      </c>
      <c r="F1458" s="3" t="s">
        <v>10266</v>
      </c>
      <c r="G1458" s="3" t="s">
        <v>10891</v>
      </c>
      <c r="H1458" s="6" t="s">
        <v>10892</v>
      </c>
      <c r="N1458" t="s">
        <v>10621</v>
      </c>
    </row>
    <row r="1459" spans="1:14">
      <c r="A1459">
        <v>1458</v>
      </c>
      <c r="B1459">
        <v>84</v>
      </c>
      <c r="C1459" s="3" t="s">
        <v>14895</v>
      </c>
      <c r="D1459" s="96" t="s">
        <v>14896</v>
      </c>
      <c r="E1459" s="3" t="s">
        <v>14917</v>
      </c>
      <c r="F1459" s="3" t="s">
        <v>10266</v>
      </c>
      <c r="G1459" s="3" t="s">
        <v>14921</v>
      </c>
      <c r="N1459" t="s">
        <v>10621</v>
      </c>
    </row>
    <row r="1460" spans="1:14">
      <c r="A1460">
        <v>1459</v>
      </c>
      <c r="B1460">
        <v>85</v>
      </c>
      <c r="C1460" s="3" t="s">
        <v>14895</v>
      </c>
      <c r="D1460" s="96" t="s">
        <v>14896</v>
      </c>
      <c r="E1460" s="3" t="s">
        <v>14921</v>
      </c>
      <c r="F1460" s="3" t="s">
        <v>10273</v>
      </c>
      <c r="G1460" s="3" t="s">
        <v>8927</v>
      </c>
      <c r="H1460" s="6" t="s">
        <v>10830</v>
      </c>
      <c r="N1460" t="s">
        <v>10621</v>
      </c>
    </row>
    <row r="1461" spans="1:14">
      <c r="A1461">
        <v>1460</v>
      </c>
      <c r="B1461">
        <v>86</v>
      </c>
      <c r="C1461" s="3" t="s">
        <v>14895</v>
      </c>
      <c r="D1461" s="96" t="s">
        <v>14896</v>
      </c>
      <c r="E1461" s="3" t="s">
        <v>14921</v>
      </c>
      <c r="F1461" s="3" t="s">
        <v>10273</v>
      </c>
      <c r="G1461" s="3" t="s">
        <v>10302</v>
      </c>
      <c r="H1461" s="6" t="s">
        <v>10831</v>
      </c>
      <c r="K1461" s="12" t="str">
        <f>HYPERLINK("#'KOODISTOT'!B"&amp;MATCH("ISO639char2LanguageType",KOODISTOT!B:B,0),"ISO639char2LanguageType")</f>
        <v>ISO639char2LanguageType</v>
      </c>
      <c r="L1461" s="7" t="s">
        <v>8350</v>
      </c>
      <c r="N1461" t="s">
        <v>10621</v>
      </c>
    </row>
    <row r="1462" spans="1:14">
      <c r="A1462">
        <v>1461</v>
      </c>
      <c r="B1462">
        <v>87</v>
      </c>
      <c r="C1462" s="3" t="s">
        <v>14895</v>
      </c>
      <c r="D1462" s="96" t="s">
        <v>14896</v>
      </c>
      <c r="E1462" s="3" t="s">
        <v>14921</v>
      </c>
      <c r="F1462" s="3" t="s">
        <v>10266</v>
      </c>
      <c r="G1462" s="3" t="s">
        <v>10304</v>
      </c>
      <c r="H1462" s="6" t="s">
        <v>10832</v>
      </c>
      <c r="N1462" t="s">
        <v>10621</v>
      </c>
    </row>
    <row r="1463" spans="1:14">
      <c r="A1463">
        <v>1462</v>
      </c>
      <c r="B1463">
        <v>88</v>
      </c>
      <c r="C1463" s="3" t="s">
        <v>14895</v>
      </c>
      <c r="D1463" s="96" t="s">
        <v>14896</v>
      </c>
      <c r="E1463" s="3" t="s">
        <v>14921</v>
      </c>
      <c r="F1463" s="3" t="s">
        <v>10266</v>
      </c>
      <c r="G1463" s="3" t="s">
        <v>10306</v>
      </c>
      <c r="H1463" s="6" t="s">
        <v>10833</v>
      </c>
      <c r="N1463" t="s">
        <v>10621</v>
      </c>
    </row>
    <row r="1464" spans="1:14">
      <c r="A1464">
        <v>1463</v>
      </c>
      <c r="B1464">
        <v>89</v>
      </c>
      <c r="C1464" s="3" t="s">
        <v>14895</v>
      </c>
      <c r="D1464" s="96" t="s">
        <v>14896</v>
      </c>
      <c r="E1464" s="3" t="s">
        <v>14921</v>
      </c>
      <c r="F1464" s="3" t="s">
        <v>10266</v>
      </c>
      <c r="G1464" s="3" t="s">
        <v>10308</v>
      </c>
      <c r="H1464" s="6" t="s">
        <v>10834</v>
      </c>
      <c r="N1464" t="s">
        <v>10621</v>
      </c>
    </row>
    <row r="1465" spans="1:14">
      <c r="A1465">
        <v>1464</v>
      </c>
      <c r="B1465">
        <v>90</v>
      </c>
      <c r="C1465" s="3" t="s">
        <v>14895</v>
      </c>
      <c r="D1465" s="96" t="s">
        <v>14896</v>
      </c>
      <c r="E1465" s="3" t="s">
        <v>14921</v>
      </c>
      <c r="F1465" s="3" t="s">
        <v>10266</v>
      </c>
      <c r="G1465" s="3" t="s">
        <v>10310</v>
      </c>
      <c r="H1465" s="6" t="s">
        <v>10835</v>
      </c>
      <c r="N1465" t="s">
        <v>10621</v>
      </c>
    </row>
    <row r="1466" spans="1:14">
      <c r="A1466">
        <v>1465</v>
      </c>
      <c r="B1466">
        <v>91</v>
      </c>
      <c r="C1466" s="3" t="s">
        <v>14895</v>
      </c>
      <c r="D1466" s="96" t="s">
        <v>14896</v>
      </c>
      <c r="E1466" s="3" t="s">
        <v>14921</v>
      </c>
      <c r="F1466" s="3" t="s">
        <v>10266</v>
      </c>
      <c r="G1466" s="3" t="s">
        <v>10312</v>
      </c>
      <c r="H1466" s="6" t="s">
        <v>10836</v>
      </c>
      <c r="N1466" t="s">
        <v>10621</v>
      </c>
    </row>
    <row r="1467" spans="1:14">
      <c r="A1467">
        <v>1466</v>
      </c>
      <c r="B1467">
        <v>92</v>
      </c>
      <c r="C1467" s="3" t="s">
        <v>14895</v>
      </c>
      <c r="D1467" s="96" t="s">
        <v>14896</v>
      </c>
      <c r="E1467" s="3" t="s">
        <v>14921</v>
      </c>
      <c r="F1467" s="3" t="s">
        <v>10266</v>
      </c>
      <c r="G1467" s="3" t="s">
        <v>10314</v>
      </c>
      <c r="H1467" s="6" t="s">
        <v>10837</v>
      </c>
      <c r="N1467" t="s">
        <v>10621</v>
      </c>
    </row>
    <row r="1468" spans="1:14">
      <c r="A1468">
        <v>1467</v>
      </c>
      <c r="B1468">
        <v>93</v>
      </c>
      <c r="C1468" s="3" t="s">
        <v>14895</v>
      </c>
      <c r="D1468" s="96" t="s">
        <v>14896</v>
      </c>
      <c r="E1468" s="3" t="s">
        <v>14921</v>
      </c>
      <c r="F1468" s="3" t="s">
        <v>10266</v>
      </c>
      <c r="G1468" s="3" t="s">
        <v>10316</v>
      </c>
      <c r="H1468" s="6" t="s">
        <v>10317</v>
      </c>
      <c r="N1468" t="s">
        <v>10621</v>
      </c>
    </row>
    <row r="1469" spans="1:14">
      <c r="A1469">
        <v>1468</v>
      </c>
      <c r="B1469">
        <v>94</v>
      </c>
      <c r="C1469" s="3" t="s">
        <v>14895</v>
      </c>
      <c r="D1469" s="96" t="s">
        <v>14896</v>
      </c>
      <c r="E1469" s="3" t="s">
        <v>14921</v>
      </c>
      <c r="F1469" s="3" t="s">
        <v>10266</v>
      </c>
      <c r="G1469" s="3" t="s">
        <v>10318</v>
      </c>
      <c r="H1469" s="6" t="s">
        <v>10838</v>
      </c>
      <c r="N1469" t="s">
        <v>10621</v>
      </c>
    </row>
    <row r="1470" spans="1:14">
      <c r="A1470">
        <v>1469</v>
      </c>
      <c r="B1470">
        <v>95</v>
      </c>
      <c r="C1470" s="3" t="s">
        <v>14895</v>
      </c>
      <c r="D1470" s="96" t="s">
        <v>14896</v>
      </c>
      <c r="E1470" s="3" t="s">
        <v>14921</v>
      </c>
      <c r="F1470" s="3" t="s">
        <v>10266</v>
      </c>
      <c r="G1470" s="3" t="s">
        <v>10320</v>
      </c>
      <c r="H1470" s="6" t="s">
        <v>10321</v>
      </c>
      <c r="N1470" t="s">
        <v>10621</v>
      </c>
    </row>
    <row r="1471" spans="1:14">
      <c r="A1471">
        <v>1470</v>
      </c>
      <c r="B1471">
        <v>96</v>
      </c>
      <c r="C1471" s="3" t="s">
        <v>14895</v>
      </c>
      <c r="D1471" s="96" t="s">
        <v>14896</v>
      </c>
      <c r="E1471" s="3" t="s">
        <v>14921</v>
      </c>
      <c r="F1471" s="3" t="s">
        <v>10266</v>
      </c>
      <c r="G1471" s="3" t="s">
        <v>10322</v>
      </c>
      <c r="H1471" s="6" t="s">
        <v>10323</v>
      </c>
      <c r="N1471" t="s">
        <v>10621</v>
      </c>
    </row>
    <row r="1472" spans="1:14">
      <c r="A1472">
        <v>1471</v>
      </c>
      <c r="B1472">
        <v>97</v>
      </c>
      <c r="C1472" s="3" t="s">
        <v>14895</v>
      </c>
      <c r="D1472" s="96" t="s">
        <v>14896</v>
      </c>
      <c r="E1472" s="3" t="s">
        <v>14921</v>
      </c>
      <c r="F1472" s="3" t="s">
        <v>10266</v>
      </c>
      <c r="G1472" s="3" t="s">
        <v>10839</v>
      </c>
      <c r="H1472" s="6" t="s">
        <v>10840</v>
      </c>
      <c r="N1472" t="s">
        <v>10621</v>
      </c>
    </row>
    <row r="1473" spans="1:14">
      <c r="A1473">
        <v>1472</v>
      </c>
      <c r="B1473">
        <v>98</v>
      </c>
      <c r="C1473" s="3" t="s">
        <v>14895</v>
      </c>
      <c r="D1473" s="96" t="s">
        <v>14896</v>
      </c>
      <c r="E1473" s="3" t="s">
        <v>14921</v>
      </c>
      <c r="F1473" s="3" t="s">
        <v>10266</v>
      </c>
      <c r="G1473" s="3" t="s">
        <v>10841</v>
      </c>
      <c r="H1473" s="6" t="s">
        <v>10842</v>
      </c>
      <c r="N1473" t="s">
        <v>10621</v>
      </c>
    </row>
    <row r="1474" spans="1:14">
      <c r="A1474">
        <v>1473</v>
      </c>
      <c r="B1474">
        <v>99</v>
      </c>
      <c r="C1474" s="3" t="s">
        <v>14895</v>
      </c>
      <c r="D1474" s="96" t="s">
        <v>14896</v>
      </c>
      <c r="E1474" s="3" t="s">
        <v>14921</v>
      </c>
      <c r="F1474" s="3" t="s">
        <v>10266</v>
      </c>
      <c r="G1474" s="3" t="s">
        <v>10324</v>
      </c>
      <c r="H1474" s="6" t="s">
        <v>10843</v>
      </c>
      <c r="K1474" s="12" t="str">
        <f>HYPERLINK("#'KOODISTOT'!B"&amp;MATCH("ISO3166char2CountryType",KOODISTOT!B:B,0),"ISO3166char2CountryType")</f>
        <v>ISO3166char2CountryType</v>
      </c>
      <c r="L1474" s="7" t="s">
        <v>9308</v>
      </c>
      <c r="N1474" t="s">
        <v>10621</v>
      </c>
    </row>
    <row r="1475" spans="1:14">
      <c r="A1475">
        <v>1474</v>
      </c>
      <c r="B1475">
        <v>100</v>
      </c>
      <c r="C1475" s="3" t="s">
        <v>14895</v>
      </c>
      <c r="D1475" s="96" t="s">
        <v>14896</v>
      </c>
      <c r="E1475" s="3" t="s">
        <v>14921</v>
      </c>
      <c r="F1475" s="3" t="s">
        <v>10266</v>
      </c>
      <c r="G1475" s="3" t="s">
        <v>10326</v>
      </c>
      <c r="H1475" s="6" t="s">
        <v>10844</v>
      </c>
      <c r="N1475" t="s">
        <v>10621</v>
      </c>
    </row>
    <row r="1476" spans="1:14">
      <c r="A1476">
        <v>1475</v>
      </c>
      <c r="B1476">
        <v>101</v>
      </c>
      <c r="C1476" s="3" t="s">
        <v>14895</v>
      </c>
      <c r="D1476" s="96" t="s">
        <v>14896</v>
      </c>
      <c r="E1476" s="3" t="s">
        <v>14921</v>
      </c>
      <c r="F1476" s="3" t="s">
        <v>10266</v>
      </c>
      <c r="G1476" s="3" t="s">
        <v>10328</v>
      </c>
      <c r="H1476" s="6" t="s">
        <v>10329</v>
      </c>
      <c r="N1476" t="s">
        <v>10621</v>
      </c>
    </row>
    <row r="1477" spans="1:14">
      <c r="A1477">
        <v>1476</v>
      </c>
      <c r="B1477">
        <v>102</v>
      </c>
      <c r="C1477" s="3" t="s">
        <v>14895</v>
      </c>
      <c r="D1477" s="96" t="s">
        <v>14896</v>
      </c>
      <c r="E1477" s="3" t="s">
        <v>14921</v>
      </c>
      <c r="F1477" s="3" t="s">
        <v>10266</v>
      </c>
      <c r="G1477" s="3" t="s">
        <v>10330</v>
      </c>
      <c r="H1477" s="6" t="s">
        <v>10845</v>
      </c>
      <c r="N1477" t="s">
        <v>10621</v>
      </c>
    </row>
    <row r="1478" spans="1:14">
      <c r="A1478">
        <v>1477</v>
      </c>
      <c r="B1478">
        <v>103</v>
      </c>
      <c r="C1478" s="3" t="s">
        <v>14895</v>
      </c>
      <c r="D1478" s="96" t="s">
        <v>14896</v>
      </c>
      <c r="E1478" s="3" t="s">
        <v>14921</v>
      </c>
      <c r="F1478" s="3" t="s">
        <v>10266</v>
      </c>
      <c r="G1478" s="3" t="s">
        <v>10332</v>
      </c>
      <c r="H1478" s="6" t="s">
        <v>10333</v>
      </c>
      <c r="N1478" t="s">
        <v>10621</v>
      </c>
    </row>
    <row r="1479" spans="1:14">
      <c r="A1479">
        <v>1478</v>
      </c>
      <c r="B1479">
        <v>104</v>
      </c>
      <c r="C1479" s="3" t="s">
        <v>14895</v>
      </c>
      <c r="D1479" s="96" t="s">
        <v>14896</v>
      </c>
      <c r="E1479" s="3" t="s">
        <v>14921</v>
      </c>
      <c r="F1479" s="3" t="s">
        <v>10266</v>
      </c>
      <c r="G1479" s="3" t="s">
        <v>10334</v>
      </c>
      <c r="H1479" s="6" t="s">
        <v>10335</v>
      </c>
      <c r="N1479" t="s">
        <v>10621</v>
      </c>
    </row>
    <row r="1480" spans="1:14" ht="28.8">
      <c r="A1480">
        <v>1479</v>
      </c>
      <c r="B1480">
        <v>105</v>
      </c>
      <c r="C1480" s="3" t="s">
        <v>14895</v>
      </c>
      <c r="D1480" s="96" t="s">
        <v>14896</v>
      </c>
      <c r="E1480" s="3" t="s">
        <v>14917</v>
      </c>
      <c r="F1480" s="3" t="s">
        <v>10266</v>
      </c>
      <c r="G1480" s="3" t="s">
        <v>10909</v>
      </c>
      <c r="H1480" s="6" t="s">
        <v>14922</v>
      </c>
      <c r="N1480" t="s">
        <v>10621</v>
      </c>
    </row>
    <row r="1481" spans="1:14">
      <c r="A1481">
        <v>1480</v>
      </c>
      <c r="B1481">
        <v>106</v>
      </c>
      <c r="C1481" s="3" t="s">
        <v>14895</v>
      </c>
      <c r="D1481" s="96" t="s">
        <v>14896</v>
      </c>
      <c r="E1481" s="3" t="s">
        <v>14917</v>
      </c>
      <c r="F1481" s="3" t="s">
        <v>10266</v>
      </c>
      <c r="G1481" s="3" t="s">
        <v>14923</v>
      </c>
      <c r="N1481" t="s">
        <v>10621</v>
      </c>
    </row>
    <row r="1482" spans="1:14">
      <c r="A1482">
        <v>1481</v>
      </c>
      <c r="B1482">
        <v>107</v>
      </c>
      <c r="C1482" s="3" t="s">
        <v>14895</v>
      </c>
      <c r="D1482" s="96" t="s">
        <v>14896</v>
      </c>
      <c r="E1482" s="3" t="s">
        <v>14923</v>
      </c>
      <c r="F1482" s="3" t="s">
        <v>10266</v>
      </c>
      <c r="G1482" s="3" t="s">
        <v>14924</v>
      </c>
      <c r="H1482" s="6" t="s">
        <v>14925</v>
      </c>
      <c r="N1482" t="s">
        <v>10621</v>
      </c>
    </row>
    <row r="1483" spans="1:14">
      <c r="A1483">
        <v>1482</v>
      </c>
      <c r="B1483">
        <v>108</v>
      </c>
      <c r="C1483" s="3" t="s">
        <v>14895</v>
      </c>
      <c r="D1483" s="96" t="s">
        <v>14896</v>
      </c>
      <c r="E1483" s="3" t="s">
        <v>14923</v>
      </c>
      <c r="F1483" s="3" t="s">
        <v>10266</v>
      </c>
      <c r="G1483" s="3" t="s">
        <v>10917</v>
      </c>
      <c r="H1483" s="6" t="s">
        <v>10918</v>
      </c>
      <c r="N1483" t="s">
        <v>10621</v>
      </c>
    </row>
    <row r="1484" spans="1:14" ht="28.8">
      <c r="A1484">
        <v>1483</v>
      </c>
      <c r="B1484">
        <v>109</v>
      </c>
      <c r="C1484" s="3" t="s">
        <v>14895</v>
      </c>
      <c r="D1484" s="96" t="s">
        <v>14896</v>
      </c>
      <c r="E1484" s="3" t="s">
        <v>14923</v>
      </c>
      <c r="F1484" s="3" t="s">
        <v>10266</v>
      </c>
      <c r="G1484" s="3" t="s">
        <v>10921</v>
      </c>
      <c r="H1484" s="6" t="s">
        <v>10922</v>
      </c>
      <c r="N1484" t="s">
        <v>10621</v>
      </c>
    </row>
    <row r="1485" spans="1:14">
      <c r="A1485">
        <v>1484</v>
      </c>
      <c r="B1485">
        <v>110</v>
      </c>
      <c r="C1485" s="3" t="s">
        <v>14895</v>
      </c>
      <c r="D1485" s="96" t="s">
        <v>14896</v>
      </c>
      <c r="E1485" s="3" t="s">
        <v>10921</v>
      </c>
      <c r="F1485" s="3" t="s">
        <v>10266</v>
      </c>
      <c r="G1485" s="3" t="s">
        <v>10923</v>
      </c>
      <c r="H1485" s="6" t="s">
        <v>10924</v>
      </c>
      <c r="N1485" t="s">
        <v>10621</v>
      </c>
    </row>
    <row r="1486" spans="1:14">
      <c r="A1486">
        <v>1485</v>
      </c>
      <c r="B1486">
        <v>111</v>
      </c>
      <c r="C1486" s="3" t="s">
        <v>14895</v>
      </c>
      <c r="D1486" s="96" t="s">
        <v>14896</v>
      </c>
      <c r="E1486" s="3" t="s">
        <v>10923</v>
      </c>
      <c r="F1486" s="3" t="s">
        <v>10266</v>
      </c>
      <c r="G1486" s="3" t="s">
        <v>10925</v>
      </c>
      <c r="H1486" s="6" t="s">
        <v>10926</v>
      </c>
      <c r="N1486" t="s">
        <v>10621</v>
      </c>
    </row>
    <row r="1487" spans="1:14">
      <c r="A1487">
        <v>1486</v>
      </c>
      <c r="B1487">
        <v>112</v>
      </c>
      <c r="C1487" s="3" t="s">
        <v>14895</v>
      </c>
      <c r="D1487" s="96" t="s">
        <v>14896</v>
      </c>
      <c r="E1487" s="3" t="s">
        <v>10923</v>
      </c>
      <c r="F1487" s="3" t="s">
        <v>10266</v>
      </c>
      <c r="G1487" s="3" t="s">
        <v>10673</v>
      </c>
      <c r="H1487" s="6" t="s">
        <v>10927</v>
      </c>
      <c r="N1487" t="s">
        <v>10621</v>
      </c>
    </row>
    <row r="1488" spans="1:14">
      <c r="A1488">
        <v>1487</v>
      </c>
      <c r="B1488">
        <v>113</v>
      </c>
      <c r="C1488" s="3" t="s">
        <v>14895</v>
      </c>
      <c r="D1488" s="96" t="s">
        <v>14896</v>
      </c>
      <c r="E1488" s="3" t="s">
        <v>10673</v>
      </c>
      <c r="F1488" s="3" t="s">
        <v>10266</v>
      </c>
      <c r="G1488" s="3" t="s">
        <v>10675</v>
      </c>
      <c r="H1488" s="6" t="s">
        <v>10928</v>
      </c>
      <c r="N1488" t="s">
        <v>10621</v>
      </c>
    </row>
    <row r="1489" spans="1:14">
      <c r="A1489">
        <v>1488</v>
      </c>
      <c r="B1489">
        <v>114</v>
      </c>
      <c r="C1489" s="3" t="s">
        <v>14895</v>
      </c>
      <c r="D1489" s="96" t="s">
        <v>14896</v>
      </c>
      <c r="E1489" s="3" t="s">
        <v>10675</v>
      </c>
      <c r="F1489" s="3" t="s">
        <v>10266</v>
      </c>
      <c r="G1489" s="3" t="s">
        <v>10929</v>
      </c>
      <c r="H1489" s="6" t="s">
        <v>9917</v>
      </c>
      <c r="K1489" s="12" t="str">
        <f>HYPERLINK("#'KOODISTOT'!B"&amp;MATCH(CONCATENATE(G1489,"Type"),KOODISTOT!B:B,0),CONCATENATE(G1489,"Type"))</f>
        <v>AssortmentMainGroupType</v>
      </c>
      <c r="L1489" s="7">
        <v>1</v>
      </c>
      <c r="N1489" t="s">
        <v>10621</v>
      </c>
    </row>
    <row r="1490" spans="1:14">
      <c r="A1490">
        <v>1489</v>
      </c>
      <c r="B1490">
        <v>115</v>
      </c>
      <c r="C1490" s="3" t="s">
        <v>14895</v>
      </c>
      <c r="D1490" s="96" t="s">
        <v>14896</v>
      </c>
      <c r="E1490" s="3" t="s">
        <v>10675</v>
      </c>
      <c r="F1490" s="3" t="s">
        <v>10266</v>
      </c>
      <c r="G1490" s="3" t="s">
        <v>10462</v>
      </c>
      <c r="H1490" s="6" t="s">
        <v>10930</v>
      </c>
      <c r="N1490" t="s">
        <v>10621</v>
      </c>
    </row>
    <row r="1491" spans="1:14">
      <c r="A1491">
        <v>1490</v>
      </c>
      <c r="B1491">
        <v>116</v>
      </c>
      <c r="C1491" s="3" t="s">
        <v>14895</v>
      </c>
      <c r="D1491" s="96" t="s">
        <v>14896</v>
      </c>
      <c r="E1491" s="3" t="s">
        <v>10675</v>
      </c>
      <c r="F1491" s="3" t="s">
        <v>10266</v>
      </c>
      <c r="G1491" s="3" t="s">
        <v>10681</v>
      </c>
      <c r="H1491" s="6" t="s">
        <v>10931</v>
      </c>
      <c r="N1491" t="s">
        <v>10621</v>
      </c>
    </row>
    <row r="1492" spans="1:14">
      <c r="A1492">
        <v>1491</v>
      </c>
      <c r="B1492">
        <v>117</v>
      </c>
      <c r="C1492" s="3" t="s">
        <v>14895</v>
      </c>
      <c r="D1492" s="96" t="s">
        <v>14896</v>
      </c>
      <c r="E1492" s="3" t="s">
        <v>10675</v>
      </c>
      <c r="F1492" s="3" t="s">
        <v>10266</v>
      </c>
      <c r="G1492" s="3" t="s">
        <v>10932</v>
      </c>
      <c r="H1492" s="6" t="s">
        <v>10933</v>
      </c>
      <c r="N1492" t="s">
        <v>10621</v>
      </c>
    </row>
    <row r="1493" spans="1:14">
      <c r="A1493">
        <v>1492</v>
      </c>
      <c r="B1493">
        <v>118</v>
      </c>
      <c r="C1493" s="3" t="s">
        <v>14895</v>
      </c>
      <c r="D1493" s="96" t="s">
        <v>14896</v>
      </c>
      <c r="E1493" s="3" t="s">
        <v>10675</v>
      </c>
      <c r="F1493" s="3" t="s">
        <v>10266</v>
      </c>
      <c r="G1493" s="3" t="s">
        <v>10934</v>
      </c>
      <c r="H1493" s="6" t="s">
        <v>10935</v>
      </c>
      <c r="N1493" t="s">
        <v>10621</v>
      </c>
    </row>
    <row r="1494" spans="1:14">
      <c r="A1494">
        <v>1493</v>
      </c>
      <c r="B1494">
        <v>119</v>
      </c>
      <c r="C1494" s="3" t="s">
        <v>14895</v>
      </c>
      <c r="D1494" s="96" t="s">
        <v>14896</v>
      </c>
      <c r="E1494" s="3" t="s">
        <v>10675</v>
      </c>
      <c r="F1494" s="3" t="s">
        <v>10266</v>
      </c>
      <c r="G1494" s="3" t="s">
        <v>10936</v>
      </c>
      <c r="H1494" s="6" t="s">
        <v>10937</v>
      </c>
      <c r="N1494" t="s">
        <v>10621</v>
      </c>
    </row>
    <row r="1495" spans="1:14">
      <c r="A1495">
        <v>1494</v>
      </c>
      <c r="B1495">
        <v>120</v>
      </c>
      <c r="C1495" s="3" t="s">
        <v>14895</v>
      </c>
      <c r="D1495" s="96" t="s">
        <v>14896</v>
      </c>
      <c r="E1495" s="3" t="s">
        <v>10675</v>
      </c>
      <c r="F1495" s="3" t="s">
        <v>10266</v>
      </c>
      <c r="G1495" s="3" t="s">
        <v>10938</v>
      </c>
      <c r="H1495" s="6" t="s">
        <v>10939</v>
      </c>
      <c r="N1495" t="s">
        <v>10621</v>
      </c>
    </row>
    <row r="1496" spans="1:14">
      <c r="A1496">
        <v>1495</v>
      </c>
      <c r="B1496">
        <v>121</v>
      </c>
      <c r="C1496" s="3" t="s">
        <v>14895</v>
      </c>
      <c r="D1496" s="96" t="s">
        <v>14896</v>
      </c>
      <c r="E1496" s="3" t="s">
        <v>10675</v>
      </c>
      <c r="F1496" s="3" t="s">
        <v>10266</v>
      </c>
      <c r="G1496" s="3" t="s">
        <v>10940</v>
      </c>
      <c r="H1496" s="6" t="s">
        <v>10941</v>
      </c>
      <c r="N1496" t="s">
        <v>10621</v>
      </c>
    </row>
    <row r="1497" spans="1:14">
      <c r="A1497">
        <v>1496</v>
      </c>
      <c r="B1497">
        <v>122</v>
      </c>
      <c r="C1497" s="3" t="s">
        <v>14895</v>
      </c>
      <c r="D1497" s="96" t="s">
        <v>14896</v>
      </c>
      <c r="E1497" s="3" t="s">
        <v>10675</v>
      </c>
      <c r="F1497" s="3" t="s">
        <v>10266</v>
      </c>
      <c r="G1497" s="3" t="s">
        <v>10942</v>
      </c>
      <c r="H1497" s="6" t="s">
        <v>10943</v>
      </c>
      <c r="N1497" t="s">
        <v>10621</v>
      </c>
    </row>
    <row r="1498" spans="1:14">
      <c r="A1498">
        <v>1497</v>
      </c>
      <c r="B1498">
        <v>123</v>
      </c>
      <c r="C1498" s="3" t="s">
        <v>14895</v>
      </c>
      <c r="D1498" s="96" t="s">
        <v>14896</v>
      </c>
      <c r="E1498" s="3" t="s">
        <v>10675</v>
      </c>
      <c r="F1498" s="3" t="s">
        <v>10266</v>
      </c>
      <c r="G1498" s="3" t="s">
        <v>10497</v>
      </c>
      <c r="H1498" s="6" t="s">
        <v>10944</v>
      </c>
      <c r="K1498" s="12" t="str">
        <f>HYPERLINK("#'KOODISTOT'!B"&amp;MATCH(CONCATENATE(G1498,"Type"),KOODISTOT!B:B,0),CONCATENATE(G1498,"Type"))</f>
        <v>CurrencyType</v>
      </c>
      <c r="L1498" s="7" t="s">
        <v>7288</v>
      </c>
      <c r="N1498" t="s">
        <v>10621</v>
      </c>
    </row>
    <row r="1499" spans="1:14">
      <c r="A1499">
        <v>1498</v>
      </c>
      <c r="B1499">
        <v>124</v>
      </c>
      <c r="C1499" s="3" t="s">
        <v>14895</v>
      </c>
      <c r="D1499" s="96" t="s">
        <v>14896</v>
      </c>
      <c r="E1499" s="3" t="s">
        <v>10675</v>
      </c>
      <c r="F1499" s="3" t="s">
        <v>10266</v>
      </c>
      <c r="G1499" s="3" t="s">
        <v>10945</v>
      </c>
      <c r="H1499" s="6" t="s">
        <v>10946</v>
      </c>
      <c r="N1499" t="s">
        <v>10621</v>
      </c>
    </row>
    <row r="1500" spans="1:14">
      <c r="A1500">
        <v>1499</v>
      </c>
      <c r="B1500">
        <v>125</v>
      </c>
      <c r="C1500" s="3" t="s">
        <v>14895</v>
      </c>
      <c r="D1500" s="96" t="s">
        <v>14896</v>
      </c>
      <c r="E1500" s="3" t="s">
        <v>10675</v>
      </c>
      <c r="F1500" s="3" t="s">
        <v>10266</v>
      </c>
      <c r="G1500" s="3" t="s">
        <v>10947</v>
      </c>
      <c r="H1500" s="6" t="s">
        <v>10948</v>
      </c>
      <c r="N1500" t="s">
        <v>10621</v>
      </c>
    </row>
    <row r="1501" spans="1:14">
      <c r="A1501">
        <v>1500</v>
      </c>
      <c r="B1501">
        <v>126</v>
      </c>
      <c r="C1501" s="3" t="s">
        <v>14895</v>
      </c>
      <c r="D1501" s="96" t="s">
        <v>14896</v>
      </c>
      <c r="E1501" s="3" t="s">
        <v>10675</v>
      </c>
      <c r="F1501" s="3" t="s">
        <v>10266</v>
      </c>
      <c r="G1501" s="3" t="s">
        <v>10949</v>
      </c>
      <c r="H1501" s="6" t="s">
        <v>10950</v>
      </c>
      <c r="N1501" t="s">
        <v>10621</v>
      </c>
    </row>
    <row r="1502" spans="1:14">
      <c r="A1502">
        <v>1501</v>
      </c>
      <c r="B1502">
        <v>127</v>
      </c>
      <c r="C1502" s="3" t="s">
        <v>14895</v>
      </c>
      <c r="D1502" s="96" t="s">
        <v>14896</v>
      </c>
      <c r="E1502" s="3" t="s">
        <v>10675</v>
      </c>
      <c r="F1502" s="3" t="s">
        <v>10266</v>
      </c>
      <c r="G1502" s="3" t="s">
        <v>10951</v>
      </c>
      <c r="H1502" s="6" t="s">
        <v>10952</v>
      </c>
      <c r="K1502" s="12"/>
      <c r="N1502" t="s">
        <v>10621</v>
      </c>
    </row>
    <row r="1503" spans="1:14">
      <c r="A1503">
        <v>1502</v>
      </c>
      <c r="B1503">
        <v>128</v>
      </c>
      <c r="C1503" s="3" t="s">
        <v>14895</v>
      </c>
      <c r="D1503" s="96" t="s">
        <v>14896</v>
      </c>
      <c r="E1503" s="3" t="s">
        <v>10675</v>
      </c>
      <c r="F1503" s="3" t="s">
        <v>10266</v>
      </c>
      <c r="G1503" s="3" t="s">
        <v>10953</v>
      </c>
      <c r="H1503" s="6" t="s">
        <v>10954</v>
      </c>
      <c r="N1503" t="s">
        <v>10621</v>
      </c>
    </row>
    <row r="1504" spans="1:14">
      <c r="A1504">
        <v>1503</v>
      </c>
      <c r="B1504">
        <v>129</v>
      </c>
      <c r="C1504" s="3" t="s">
        <v>14895</v>
      </c>
      <c r="D1504" s="96" t="s">
        <v>14896</v>
      </c>
      <c r="E1504" s="3" t="s">
        <v>10675</v>
      </c>
      <c r="F1504" s="3" t="s">
        <v>10266</v>
      </c>
      <c r="G1504" s="3" t="s">
        <v>10955</v>
      </c>
      <c r="H1504" s="6" t="s">
        <v>10956</v>
      </c>
      <c r="N1504" t="s">
        <v>10621</v>
      </c>
    </row>
    <row r="1505" spans="1:14">
      <c r="A1505">
        <v>1504</v>
      </c>
      <c r="B1505">
        <v>130</v>
      </c>
      <c r="C1505" s="3" t="s">
        <v>14895</v>
      </c>
      <c r="D1505" s="96" t="s">
        <v>14896</v>
      </c>
      <c r="E1505" s="3" t="s">
        <v>10955</v>
      </c>
      <c r="F1505" s="3" t="s">
        <v>10266</v>
      </c>
      <c r="G1505" s="3" t="s">
        <v>10957</v>
      </c>
      <c r="H1505" s="6" t="s">
        <v>10958</v>
      </c>
      <c r="N1505" t="s">
        <v>10621</v>
      </c>
    </row>
    <row r="1506" spans="1:14">
      <c r="A1506">
        <v>1505</v>
      </c>
      <c r="B1506">
        <v>131</v>
      </c>
      <c r="C1506" s="3" t="s">
        <v>14895</v>
      </c>
      <c r="D1506" s="96" t="s">
        <v>14896</v>
      </c>
      <c r="E1506" s="3" t="s">
        <v>10957</v>
      </c>
      <c r="F1506" s="3" t="s">
        <v>10266</v>
      </c>
      <c r="G1506" s="3" t="s">
        <v>10959</v>
      </c>
      <c r="H1506" s="6" t="s">
        <v>10960</v>
      </c>
      <c r="N1506" t="s">
        <v>10621</v>
      </c>
    </row>
    <row r="1507" spans="1:14">
      <c r="A1507">
        <v>1506</v>
      </c>
      <c r="B1507">
        <v>132</v>
      </c>
      <c r="C1507" s="3" t="s">
        <v>14895</v>
      </c>
      <c r="D1507" s="96" t="s">
        <v>14896</v>
      </c>
      <c r="E1507" s="3" t="s">
        <v>10957</v>
      </c>
      <c r="F1507" s="3" t="s">
        <v>10266</v>
      </c>
      <c r="G1507" s="3" t="s">
        <v>10961</v>
      </c>
      <c r="H1507" s="6" t="s">
        <v>10962</v>
      </c>
      <c r="K1507" s="12"/>
      <c r="N1507" t="s">
        <v>10621</v>
      </c>
    </row>
    <row r="1508" spans="1:14">
      <c r="A1508">
        <v>1507</v>
      </c>
      <c r="B1508">
        <v>133</v>
      </c>
      <c r="C1508" s="3" t="s">
        <v>14895</v>
      </c>
      <c r="D1508" s="96" t="s">
        <v>14896</v>
      </c>
      <c r="E1508" s="3" t="s">
        <v>10957</v>
      </c>
      <c r="F1508" s="3" t="s">
        <v>10266</v>
      </c>
      <c r="G1508" s="3" t="s">
        <v>10963</v>
      </c>
      <c r="H1508" s="6" t="s">
        <v>10964</v>
      </c>
      <c r="N1508" t="s">
        <v>10621</v>
      </c>
    </row>
    <row r="1509" spans="1:14">
      <c r="A1509">
        <v>1508</v>
      </c>
      <c r="B1509">
        <v>134</v>
      </c>
      <c r="C1509" s="3" t="s">
        <v>14895</v>
      </c>
      <c r="D1509" s="96" t="s">
        <v>14896</v>
      </c>
      <c r="E1509" s="3" t="s">
        <v>10675</v>
      </c>
      <c r="F1509" s="3" t="s">
        <v>10266</v>
      </c>
      <c r="G1509" s="3" t="s">
        <v>10965</v>
      </c>
      <c r="H1509" s="6" t="s">
        <v>10966</v>
      </c>
      <c r="N1509" t="s">
        <v>10621</v>
      </c>
    </row>
    <row r="1510" spans="1:14">
      <c r="A1510">
        <v>1509</v>
      </c>
      <c r="B1510">
        <v>135</v>
      </c>
      <c r="C1510" s="3" t="s">
        <v>14895</v>
      </c>
      <c r="D1510" s="96" t="s">
        <v>14896</v>
      </c>
      <c r="E1510" s="3" t="s">
        <v>10675</v>
      </c>
      <c r="F1510" s="3" t="s">
        <v>10266</v>
      </c>
      <c r="G1510" s="3" t="s">
        <v>10967</v>
      </c>
      <c r="H1510" s="6" t="s">
        <v>10968</v>
      </c>
      <c r="K1510" s="12"/>
      <c r="N1510" t="s">
        <v>10621</v>
      </c>
    </row>
    <row r="1511" spans="1:14">
      <c r="A1511">
        <v>1510</v>
      </c>
      <c r="B1511">
        <v>136</v>
      </c>
      <c r="C1511" s="3" t="s">
        <v>14895</v>
      </c>
      <c r="D1511" s="96" t="s">
        <v>14896</v>
      </c>
      <c r="E1511" s="3" t="s">
        <v>14923</v>
      </c>
      <c r="F1511" s="3" t="s">
        <v>10266</v>
      </c>
      <c r="G1511" s="3" t="s">
        <v>14926</v>
      </c>
      <c r="H1511" s="6" t="s">
        <v>14927</v>
      </c>
      <c r="K1511" s="12"/>
      <c r="N1511" t="s">
        <v>10621</v>
      </c>
    </row>
    <row r="1512" spans="1:14">
      <c r="A1512">
        <v>1511</v>
      </c>
      <c r="B1512">
        <v>137</v>
      </c>
      <c r="C1512" s="3" t="s">
        <v>14895</v>
      </c>
      <c r="D1512" s="96" t="s">
        <v>14896</v>
      </c>
      <c r="E1512" s="3" t="s">
        <v>14923</v>
      </c>
      <c r="F1512" s="3" t="s">
        <v>10266</v>
      </c>
      <c r="G1512" s="3" t="s">
        <v>14928</v>
      </c>
      <c r="H1512" s="6" t="s">
        <v>10973</v>
      </c>
      <c r="K1512" s="12"/>
      <c r="N1512" t="s">
        <v>10621</v>
      </c>
    </row>
    <row r="1513" spans="1:14">
      <c r="A1513">
        <v>1512</v>
      </c>
      <c r="B1513">
        <v>138</v>
      </c>
      <c r="C1513" s="3" t="s">
        <v>14895</v>
      </c>
      <c r="D1513" s="96" t="s">
        <v>14896</v>
      </c>
      <c r="E1513" s="3" t="s">
        <v>10972</v>
      </c>
      <c r="F1513" s="3" t="s">
        <v>10266</v>
      </c>
      <c r="G1513" s="3" t="s">
        <v>10974</v>
      </c>
      <c r="H1513" s="6" t="s">
        <v>10975</v>
      </c>
      <c r="K1513" s="12"/>
      <c r="N1513" t="s">
        <v>10621</v>
      </c>
    </row>
    <row r="1514" spans="1:14">
      <c r="A1514">
        <v>1513</v>
      </c>
      <c r="B1514">
        <v>139</v>
      </c>
      <c r="C1514" s="3" t="s">
        <v>14895</v>
      </c>
      <c r="D1514" s="96" t="s">
        <v>14896</v>
      </c>
      <c r="E1514" s="3" t="s">
        <v>10974</v>
      </c>
      <c r="F1514" s="3" t="s">
        <v>10273</v>
      </c>
      <c r="G1514" s="3" t="s">
        <v>8927</v>
      </c>
      <c r="H1514" s="6" t="s">
        <v>10976</v>
      </c>
      <c r="K1514" s="12"/>
      <c r="N1514" t="s">
        <v>10621</v>
      </c>
    </row>
    <row r="1515" spans="1:14">
      <c r="A1515">
        <v>1514</v>
      </c>
      <c r="B1515">
        <v>140</v>
      </c>
      <c r="C1515" s="3" t="s">
        <v>14895</v>
      </c>
      <c r="D1515" s="96" t="s">
        <v>14896</v>
      </c>
      <c r="E1515" s="3" t="s">
        <v>10974</v>
      </c>
      <c r="F1515" s="3" t="s">
        <v>10266</v>
      </c>
      <c r="G1515" s="3" t="s">
        <v>10977</v>
      </c>
      <c r="H1515" s="6" t="s">
        <v>10978</v>
      </c>
      <c r="K1515" s="12"/>
      <c r="N1515" t="s">
        <v>10621</v>
      </c>
    </row>
    <row r="1516" spans="1:14">
      <c r="A1516">
        <v>1515</v>
      </c>
      <c r="B1516">
        <v>141</v>
      </c>
      <c r="C1516" s="3" t="s">
        <v>14895</v>
      </c>
      <c r="D1516" s="96" t="s">
        <v>14896</v>
      </c>
      <c r="E1516" s="3" t="s">
        <v>10974</v>
      </c>
      <c r="F1516" s="3" t="s">
        <v>10266</v>
      </c>
      <c r="G1516" s="3" t="s">
        <v>10979</v>
      </c>
      <c r="H1516" s="6" t="s">
        <v>10980</v>
      </c>
      <c r="K1516" s="12"/>
      <c r="N1516" t="s">
        <v>10621</v>
      </c>
    </row>
    <row r="1517" spans="1:14">
      <c r="A1517">
        <v>1516</v>
      </c>
      <c r="B1517">
        <v>142</v>
      </c>
      <c r="C1517" s="3" t="s">
        <v>14895</v>
      </c>
      <c r="D1517" s="96" t="s">
        <v>14896</v>
      </c>
      <c r="E1517" s="3" t="s">
        <v>10974</v>
      </c>
      <c r="F1517" s="3" t="s">
        <v>10266</v>
      </c>
      <c r="G1517" s="3" t="s">
        <v>10981</v>
      </c>
      <c r="H1517" s="6" t="s">
        <v>10982</v>
      </c>
      <c r="K1517" s="12"/>
      <c r="N1517" t="s">
        <v>10621</v>
      </c>
    </row>
    <row r="1518" spans="1:14">
      <c r="A1518">
        <v>1517</v>
      </c>
      <c r="B1518">
        <v>143</v>
      </c>
      <c r="C1518" s="3" t="s">
        <v>14895</v>
      </c>
      <c r="D1518" s="96" t="s">
        <v>14896</v>
      </c>
      <c r="E1518" s="3" t="s">
        <v>10974</v>
      </c>
      <c r="F1518" s="3" t="s">
        <v>10266</v>
      </c>
      <c r="G1518" s="3" t="s">
        <v>10983</v>
      </c>
      <c r="H1518" s="6" t="s">
        <v>10984</v>
      </c>
      <c r="K1518" s="12"/>
      <c r="N1518" t="s">
        <v>10621</v>
      </c>
    </row>
    <row r="1519" spans="1:14">
      <c r="A1519">
        <v>1518</v>
      </c>
      <c r="B1519">
        <v>144</v>
      </c>
      <c r="C1519" s="3" t="s">
        <v>14895</v>
      </c>
      <c r="D1519" s="96" t="s">
        <v>14896</v>
      </c>
      <c r="E1519" s="3" t="s">
        <v>10974</v>
      </c>
      <c r="F1519" s="3" t="s">
        <v>10266</v>
      </c>
      <c r="G1519" s="3" t="s">
        <v>10985</v>
      </c>
      <c r="K1519" s="12"/>
      <c r="N1519" t="s">
        <v>10621</v>
      </c>
    </row>
    <row r="1520" spans="1:14">
      <c r="A1520">
        <v>1519</v>
      </c>
      <c r="B1520">
        <v>145</v>
      </c>
      <c r="C1520" s="3" t="s">
        <v>14895</v>
      </c>
      <c r="D1520" s="96" t="s">
        <v>14896</v>
      </c>
      <c r="E1520" s="3" t="s">
        <v>10985</v>
      </c>
      <c r="F1520" s="3" t="s">
        <v>10273</v>
      </c>
      <c r="G1520" s="3" t="s">
        <v>10986</v>
      </c>
      <c r="H1520" s="6" t="s">
        <v>10987</v>
      </c>
      <c r="K1520" s="12"/>
      <c r="N1520" t="s">
        <v>10621</v>
      </c>
    </row>
    <row r="1521" spans="1:14" ht="28.8">
      <c r="A1521">
        <v>1520</v>
      </c>
      <c r="B1521">
        <v>146</v>
      </c>
      <c r="C1521" s="3" t="s">
        <v>14895</v>
      </c>
      <c r="D1521" s="96" t="s">
        <v>14896</v>
      </c>
      <c r="E1521" s="3" t="s">
        <v>14929</v>
      </c>
      <c r="F1521" s="3" t="s">
        <v>14897</v>
      </c>
      <c r="G1521" s="3" t="s">
        <v>14930</v>
      </c>
      <c r="H1521" s="6" t="s">
        <v>14931</v>
      </c>
      <c r="K1521" s="12"/>
      <c r="N1521" t="s">
        <v>10621</v>
      </c>
    </row>
    <row r="1522" spans="1:14" ht="28.8">
      <c r="A1522">
        <v>1521</v>
      </c>
      <c r="B1522">
        <v>147</v>
      </c>
      <c r="C1522" s="3" t="s">
        <v>14895</v>
      </c>
      <c r="D1522" s="96" t="s">
        <v>14896</v>
      </c>
      <c r="E1522" s="3" t="s">
        <v>14929</v>
      </c>
      <c r="F1522" s="3" t="s">
        <v>14897</v>
      </c>
      <c r="G1522" s="3" t="s">
        <v>14932</v>
      </c>
      <c r="H1522" s="6" t="s">
        <v>14933</v>
      </c>
      <c r="I1522" s="6" t="s">
        <v>14934</v>
      </c>
      <c r="K1522" s="12"/>
      <c r="N1522" t="s">
        <v>10621</v>
      </c>
    </row>
    <row r="1523" spans="1:14">
      <c r="A1523">
        <v>1522</v>
      </c>
      <c r="B1523">
        <v>148</v>
      </c>
      <c r="C1523" s="3" t="s">
        <v>14895</v>
      </c>
      <c r="D1523" s="96" t="s">
        <v>14896</v>
      </c>
      <c r="E1523" s="3" t="s">
        <v>14932</v>
      </c>
      <c r="F1523" s="3" t="s">
        <v>14897</v>
      </c>
      <c r="G1523" s="3" t="s">
        <v>10772</v>
      </c>
      <c r="H1523" s="6" t="s">
        <v>14935</v>
      </c>
      <c r="K1523" s="12"/>
      <c r="N1523" t="s">
        <v>10621</v>
      </c>
    </row>
    <row r="1524" spans="1:14">
      <c r="A1524">
        <v>1523</v>
      </c>
      <c r="B1524">
        <v>149</v>
      </c>
      <c r="C1524" s="3" t="s">
        <v>14895</v>
      </c>
      <c r="D1524" s="96" t="s">
        <v>14896</v>
      </c>
      <c r="E1524" s="3" t="s">
        <v>14932</v>
      </c>
      <c r="F1524" s="3" t="s">
        <v>14897</v>
      </c>
      <c r="G1524" s="3" t="s">
        <v>10774</v>
      </c>
      <c r="H1524" s="6" t="s">
        <v>14936</v>
      </c>
      <c r="K1524" s="12"/>
      <c r="N1524" t="s">
        <v>10621</v>
      </c>
    </row>
    <row r="1525" spans="1:14">
      <c r="A1525">
        <v>1524</v>
      </c>
      <c r="B1525">
        <v>150</v>
      </c>
      <c r="C1525" s="3" t="s">
        <v>14895</v>
      </c>
      <c r="D1525" s="96" t="s">
        <v>14896</v>
      </c>
      <c r="E1525" s="3" t="s">
        <v>14932</v>
      </c>
      <c r="F1525" s="3" t="s">
        <v>14897</v>
      </c>
      <c r="G1525" s="3" t="s">
        <v>11037</v>
      </c>
      <c r="H1525" s="6" t="s">
        <v>14937</v>
      </c>
      <c r="K1525" s="12"/>
      <c r="N1525" t="s">
        <v>10621</v>
      </c>
    </row>
    <row r="1526" spans="1:14">
      <c r="A1526">
        <v>1525</v>
      </c>
      <c r="B1526">
        <v>151</v>
      </c>
      <c r="C1526" s="3" t="s">
        <v>14895</v>
      </c>
      <c r="D1526" s="96" t="s">
        <v>14896</v>
      </c>
      <c r="E1526" s="3" t="s">
        <v>11037</v>
      </c>
      <c r="F1526" s="3" t="s">
        <v>14897</v>
      </c>
      <c r="G1526" s="3" t="s">
        <v>11039</v>
      </c>
      <c r="H1526" s="6" t="s">
        <v>14938</v>
      </c>
      <c r="K1526" s="12"/>
      <c r="N1526" t="s">
        <v>10621</v>
      </c>
    </row>
    <row r="1527" spans="1:14">
      <c r="A1527">
        <v>1526</v>
      </c>
      <c r="B1527">
        <v>152</v>
      </c>
      <c r="C1527" s="3" t="s">
        <v>14895</v>
      </c>
      <c r="D1527" s="96" t="s">
        <v>14896</v>
      </c>
      <c r="E1527" s="3" t="s">
        <v>11039</v>
      </c>
      <c r="F1527" s="3" t="s">
        <v>10273</v>
      </c>
      <c r="G1527" s="3" t="s">
        <v>8927</v>
      </c>
      <c r="H1527" s="6" t="s">
        <v>14939</v>
      </c>
      <c r="K1527" s="12"/>
      <c r="N1527" t="s">
        <v>10621</v>
      </c>
    </row>
    <row r="1528" spans="1:14">
      <c r="A1528">
        <v>1527</v>
      </c>
      <c r="B1528">
        <v>153</v>
      </c>
      <c r="C1528" s="3" t="s">
        <v>14895</v>
      </c>
      <c r="D1528" s="96" t="s">
        <v>14896</v>
      </c>
      <c r="E1528" s="3" t="s">
        <v>11039</v>
      </c>
      <c r="F1528" s="3" t="s">
        <v>14897</v>
      </c>
      <c r="G1528" s="3" t="s">
        <v>11042</v>
      </c>
      <c r="H1528" s="6" t="s">
        <v>11043</v>
      </c>
      <c r="K1528" s="12"/>
      <c r="N1528" t="s">
        <v>10621</v>
      </c>
    </row>
    <row r="1529" spans="1:14">
      <c r="A1529">
        <v>1528</v>
      </c>
      <c r="B1529">
        <v>154</v>
      </c>
      <c r="C1529" s="3" t="s">
        <v>14895</v>
      </c>
      <c r="D1529" s="96" t="s">
        <v>14896</v>
      </c>
      <c r="E1529" s="3" t="s">
        <v>11039</v>
      </c>
      <c r="F1529" s="3" t="s">
        <v>14897</v>
      </c>
      <c r="G1529" s="3" t="s">
        <v>11044</v>
      </c>
      <c r="H1529" s="6" t="s">
        <v>11045</v>
      </c>
      <c r="K1529" s="12"/>
      <c r="N1529" t="s">
        <v>10621</v>
      </c>
    </row>
    <row r="1530" spans="1:14">
      <c r="A1530">
        <v>1529</v>
      </c>
      <c r="B1530">
        <v>155</v>
      </c>
      <c r="C1530" s="3" t="s">
        <v>14895</v>
      </c>
      <c r="D1530" s="96" t="s">
        <v>14896</v>
      </c>
      <c r="E1530" s="3" t="s">
        <v>11039</v>
      </c>
      <c r="F1530" s="3" t="s">
        <v>14897</v>
      </c>
      <c r="G1530" s="3" t="s">
        <v>10936</v>
      </c>
      <c r="H1530" s="6" t="s">
        <v>11046</v>
      </c>
      <c r="K1530" s="12"/>
      <c r="N1530" t="s">
        <v>10621</v>
      </c>
    </row>
    <row r="1531" spans="1:14">
      <c r="A1531">
        <v>1530</v>
      </c>
      <c r="B1531">
        <v>156</v>
      </c>
      <c r="C1531" s="3" t="s">
        <v>14895</v>
      </c>
      <c r="D1531" s="96" t="s">
        <v>14896</v>
      </c>
      <c r="E1531" s="3" t="s">
        <v>11039</v>
      </c>
      <c r="F1531" s="3" t="s">
        <v>14897</v>
      </c>
      <c r="G1531" s="6" t="s">
        <v>10938</v>
      </c>
      <c r="H1531" s="6" t="s">
        <v>11047</v>
      </c>
      <c r="K1531" s="12"/>
      <c r="N1531" t="s">
        <v>10621</v>
      </c>
    </row>
    <row r="1532" spans="1:14">
      <c r="A1532">
        <v>1531</v>
      </c>
      <c r="B1532">
        <v>157</v>
      </c>
      <c r="C1532" s="3" t="s">
        <v>14895</v>
      </c>
      <c r="D1532" s="96" t="s">
        <v>14896</v>
      </c>
      <c r="E1532" s="3" t="s">
        <v>11039</v>
      </c>
      <c r="F1532" s="3" t="s">
        <v>14897</v>
      </c>
      <c r="G1532" s="3" t="s">
        <v>11048</v>
      </c>
      <c r="H1532" s="6" t="s">
        <v>14940</v>
      </c>
      <c r="K1532" s="12"/>
      <c r="N1532" t="s">
        <v>10621</v>
      </c>
    </row>
    <row r="1533" spans="1:14">
      <c r="A1533">
        <v>1532</v>
      </c>
      <c r="B1533">
        <v>158</v>
      </c>
      <c r="C1533" s="3" t="s">
        <v>14895</v>
      </c>
      <c r="D1533" s="96" t="s">
        <v>14896</v>
      </c>
      <c r="E1533" s="3" t="s">
        <v>11039</v>
      </c>
      <c r="F1533" s="3" t="s">
        <v>14897</v>
      </c>
      <c r="G1533" s="3" t="s">
        <v>10940</v>
      </c>
      <c r="H1533" s="6" t="s">
        <v>11050</v>
      </c>
      <c r="K1533" s="12"/>
      <c r="N1533" t="s">
        <v>10621</v>
      </c>
    </row>
    <row r="1534" spans="1:14">
      <c r="A1534">
        <v>1533</v>
      </c>
      <c r="B1534">
        <v>159</v>
      </c>
      <c r="C1534" s="3" t="s">
        <v>14895</v>
      </c>
      <c r="D1534" s="96" t="s">
        <v>14896</v>
      </c>
      <c r="E1534" s="3" t="s">
        <v>11039</v>
      </c>
      <c r="F1534" s="3" t="s">
        <v>14897</v>
      </c>
      <c r="G1534" s="3" t="s">
        <v>10942</v>
      </c>
      <c r="H1534" s="6" t="s">
        <v>11051</v>
      </c>
      <c r="K1534" s="12"/>
      <c r="N1534" t="s">
        <v>10621</v>
      </c>
    </row>
    <row r="1535" spans="1:14">
      <c r="A1535">
        <v>1534</v>
      </c>
      <c r="B1535">
        <v>160</v>
      </c>
      <c r="C1535" s="3" t="s">
        <v>14895</v>
      </c>
      <c r="D1535" s="96" t="s">
        <v>14896</v>
      </c>
      <c r="E1535" s="3" t="s">
        <v>11039</v>
      </c>
      <c r="F1535" s="3" t="s">
        <v>14897</v>
      </c>
      <c r="G1535" s="3" t="s">
        <v>10497</v>
      </c>
      <c r="H1535" s="6" t="s">
        <v>14941</v>
      </c>
      <c r="K1535" s="12"/>
      <c r="N1535" t="s">
        <v>10621</v>
      </c>
    </row>
    <row r="1536" spans="1:14">
      <c r="A1536">
        <v>1535</v>
      </c>
      <c r="B1536">
        <v>161</v>
      </c>
      <c r="C1536" s="3" t="s">
        <v>14895</v>
      </c>
      <c r="D1536" s="96" t="s">
        <v>14896</v>
      </c>
      <c r="E1536" s="3" t="s">
        <v>11039</v>
      </c>
      <c r="F1536" s="3" t="s">
        <v>14897</v>
      </c>
      <c r="G1536" s="3" t="s">
        <v>11053</v>
      </c>
      <c r="H1536" s="6" t="s">
        <v>14942</v>
      </c>
      <c r="K1536" s="12"/>
      <c r="N1536" t="s">
        <v>10621</v>
      </c>
    </row>
    <row r="1537" spans="1:14">
      <c r="A1537">
        <v>1536</v>
      </c>
      <c r="B1537">
        <v>162</v>
      </c>
      <c r="C1537" s="3" t="s">
        <v>14895</v>
      </c>
      <c r="D1537" s="96" t="s">
        <v>14896</v>
      </c>
      <c r="E1537" s="3" t="s">
        <v>14929</v>
      </c>
      <c r="F1537" s="3" t="s">
        <v>14897</v>
      </c>
      <c r="G1537" s="3" t="s">
        <v>14943</v>
      </c>
      <c r="H1537" s="6" t="s">
        <v>14944</v>
      </c>
      <c r="K1537" s="12"/>
      <c r="N1537" t="s">
        <v>10621</v>
      </c>
    </row>
    <row r="1538" spans="1:14">
      <c r="A1538">
        <v>1537</v>
      </c>
      <c r="B1538">
        <v>163</v>
      </c>
      <c r="C1538" s="3" t="s">
        <v>14895</v>
      </c>
      <c r="D1538" s="96" t="s">
        <v>14896</v>
      </c>
      <c r="E1538" s="3" t="s">
        <v>14929</v>
      </c>
      <c r="F1538" s="3" t="s">
        <v>14897</v>
      </c>
      <c r="G1538" s="3" t="s">
        <v>14928</v>
      </c>
      <c r="H1538" s="6" t="s">
        <v>14945</v>
      </c>
      <c r="K1538" s="12"/>
      <c r="N1538" t="s">
        <v>10621</v>
      </c>
    </row>
    <row r="1539" spans="1:14">
      <c r="A1539">
        <v>1538</v>
      </c>
      <c r="B1539">
        <v>164</v>
      </c>
      <c r="C1539" s="3" t="s">
        <v>14895</v>
      </c>
      <c r="D1539" s="96" t="s">
        <v>14896</v>
      </c>
      <c r="E1539" s="3" t="s">
        <v>10972</v>
      </c>
      <c r="F1539" s="3" t="s">
        <v>10266</v>
      </c>
      <c r="G1539" s="3" t="s">
        <v>10974</v>
      </c>
      <c r="H1539" s="6" t="s">
        <v>10975</v>
      </c>
      <c r="K1539" s="12"/>
      <c r="N1539" t="s">
        <v>10621</v>
      </c>
    </row>
    <row r="1540" spans="1:14">
      <c r="A1540">
        <v>1539</v>
      </c>
      <c r="B1540">
        <v>165</v>
      </c>
      <c r="C1540" s="3" t="s">
        <v>14895</v>
      </c>
      <c r="D1540" s="96" t="s">
        <v>14896</v>
      </c>
      <c r="E1540" s="3" t="s">
        <v>10974</v>
      </c>
      <c r="F1540" s="3" t="s">
        <v>10273</v>
      </c>
      <c r="G1540" s="3" t="s">
        <v>8927</v>
      </c>
      <c r="H1540" s="6" t="s">
        <v>10976</v>
      </c>
      <c r="K1540" s="12"/>
      <c r="N1540" t="s">
        <v>10621</v>
      </c>
    </row>
    <row r="1541" spans="1:14">
      <c r="A1541">
        <v>1540</v>
      </c>
      <c r="B1541">
        <v>166</v>
      </c>
      <c r="C1541" s="3" t="s">
        <v>14895</v>
      </c>
      <c r="D1541" s="96" t="s">
        <v>14896</v>
      </c>
      <c r="E1541" s="3" t="s">
        <v>10974</v>
      </c>
      <c r="F1541" s="3" t="s">
        <v>10266</v>
      </c>
      <c r="G1541" s="3" t="s">
        <v>10977</v>
      </c>
      <c r="H1541" s="6" t="s">
        <v>10978</v>
      </c>
      <c r="K1541" s="12" t="str">
        <f>HYPERLINK("#'KOODISTOT'!B"&amp;MATCH(CONCATENATE(G1541,"Type"),KOODISTOT!B:B,0),CONCATENATE(G1541,"Type"))</f>
        <v>DocumentClassType</v>
      </c>
      <c r="L1541" s="7">
        <v>5</v>
      </c>
      <c r="N1541" t="s">
        <v>10621</v>
      </c>
    </row>
    <row r="1542" spans="1:14">
      <c r="A1542">
        <v>1541</v>
      </c>
      <c r="B1542">
        <v>167</v>
      </c>
      <c r="C1542" s="3" t="s">
        <v>14895</v>
      </c>
      <c r="D1542" s="96" t="s">
        <v>14896</v>
      </c>
      <c r="E1542" s="3" t="s">
        <v>10974</v>
      </c>
      <c r="F1542" s="3" t="s">
        <v>10266</v>
      </c>
      <c r="G1542" s="3" t="s">
        <v>10979</v>
      </c>
      <c r="H1542" s="6" t="s">
        <v>10980</v>
      </c>
      <c r="K1542" s="12"/>
      <c r="N1542" t="s">
        <v>10621</v>
      </c>
    </row>
    <row r="1543" spans="1:14">
      <c r="A1543">
        <v>1542</v>
      </c>
      <c r="B1543">
        <v>168</v>
      </c>
      <c r="C1543" s="3" t="s">
        <v>14895</v>
      </c>
      <c r="D1543" s="96" t="s">
        <v>14896</v>
      </c>
      <c r="E1543" s="3" t="s">
        <v>10974</v>
      </c>
      <c r="F1543" s="3" t="s">
        <v>10266</v>
      </c>
      <c r="G1543" s="3" t="s">
        <v>10981</v>
      </c>
      <c r="H1543" s="6" t="s">
        <v>10982</v>
      </c>
      <c r="K1543" s="12"/>
      <c r="N1543" t="s">
        <v>10621</v>
      </c>
    </row>
    <row r="1544" spans="1:14">
      <c r="A1544">
        <v>1543</v>
      </c>
      <c r="B1544">
        <v>169</v>
      </c>
      <c r="C1544" s="3" t="s">
        <v>14895</v>
      </c>
      <c r="D1544" s="96" t="s">
        <v>14896</v>
      </c>
      <c r="E1544" s="3" t="s">
        <v>10974</v>
      </c>
      <c r="F1544" s="3" t="s">
        <v>10266</v>
      </c>
      <c r="G1544" s="3" t="s">
        <v>10983</v>
      </c>
      <c r="H1544" s="6" t="s">
        <v>10984</v>
      </c>
      <c r="K1544" s="12"/>
      <c r="N1544" t="s">
        <v>10621</v>
      </c>
    </row>
    <row r="1545" spans="1:14">
      <c r="A1545">
        <v>1544</v>
      </c>
      <c r="B1545">
        <v>170</v>
      </c>
      <c r="C1545" s="3" t="s">
        <v>14895</v>
      </c>
      <c r="D1545" s="96" t="s">
        <v>14896</v>
      </c>
      <c r="E1545" s="3" t="s">
        <v>10974</v>
      </c>
      <c r="F1545" s="3" t="s">
        <v>10266</v>
      </c>
      <c r="G1545" s="3" t="s">
        <v>10985</v>
      </c>
      <c r="K1545" s="12"/>
      <c r="N1545" t="s">
        <v>10621</v>
      </c>
    </row>
    <row r="1546" spans="1:14">
      <c r="A1546">
        <v>1545</v>
      </c>
      <c r="B1546">
        <v>171</v>
      </c>
      <c r="C1546" s="3" t="s">
        <v>14895</v>
      </c>
      <c r="D1546" s="96" t="s">
        <v>14896</v>
      </c>
      <c r="E1546" s="3" t="s">
        <v>10985</v>
      </c>
      <c r="F1546" s="3" t="s">
        <v>10273</v>
      </c>
      <c r="G1546" s="3" t="s">
        <v>10986</v>
      </c>
      <c r="H1546" s="6" t="s">
        <v>10987</v>
      </c>
      <c r="K1546" s="12"/>
      <c r="N1546" t="s">
        <v>10621</v>
      </c>
    </row>
    <row r="1547" spans="1:14">
      <c r="A1547">
        <v>1546</v>
      </c>
      <c r="B1547">
        <v>172</v>
      </c>
      <c r="C1547" s="3" t="s">
        <v>14895</v>
      </c>
      <c r="D1547" s="96" t="s">
        <v>14896</v>
      </c>
      <c r="E1547" s="3" t="s">
        <v>14917</v>
      </c>
      <c r="F1547" s="3" t="s">
        <v>14897</v>
      </c>
      <c r="G1547" s="3" t="s">
        <v>14928</v>
      </c>
      <c r="H1547" s="6" t="s">
        <v>14945</v>
      </c>
      <c r="K1547" s="12"/>
      <c r="N1547" t="s">
        <v>10621</v>
      </c>
    </row>
    <row r="1548" spans="1:14">
      <c r="A1548">
        <v>1547</v>
      </c>
      <c r="B1548">
        <v>173</v>
      </c>
      <c r="C1548" s="3" t="s">
        <v>14895</v>
      </c>
      <c r="D1548" s="96" t="s">
        <v>14896</v>
      </c>
      <c r="E1548" s="3" t="s">
        <v>10972</v>
      </c>
      <c r="F1548" s="3" t="s">
        <v>10266</v>
      </c>
      <c r="G1548" s="3" t="s">
        <v>10974</v>
      </c>
      <c r="H1548" s="6" t="s">
        <v>10975</v>
      </c>
      <c r="K1548" s="12"/>
      <c r="N1548" t="s">
        <v>10621</v>
      </c>
    </row>
    <row r="1549" spans="1:14">
      <c r="A1549">
        <v>1548</v>
      </c>
      <c r="B1549">
        <v>174</v>
      </c>
      <c r="C1549" s="3" t="s">
        <v>14895</v>
      </c>
      <c r="D1549" s="96" t="s">
        <v>14896</v>
      </c>
      <c r="E1549" s="3" t="s">
        <v>10974</v>
      </c>
      <c r="F1549" s="3" t="s">
        <v>10273</v>
      </c>
      <c r="G1549" s="3" t="s">
        <v>8927</v>
      </c>
      <c r="H1549" s="6" t="s">
        <v>10976</v>
      </c>
      <c r="K1549" s="12"/>
      <c r="N1549" t="s">
        <v>10621</v>
      </c>
    </row>
    <row r="1550" spans="1:14">
      <c r="A1550">
        <v>1549</v>
      </c>
      <c r="B1550">
        <v>175</v>
      </c>
      <c r="C1550" s="3" t="s">
        <v>14895</v>
      </c>
      <c r="D1550" s="96" t="s">
        <v>14896</v>
      </c>
      <c r="E1550" s="3" t="s">
        <v>10974</v>
      </c>
      <c r="F1550" s="3" t="s">
        <v>10266</v>
      </c>
      <c r="G1550" s="3" t="s">
        <v>10977</v>
      </c>
      <c r="H1550" s="6" t="s">
        <v>10978</v>
      </c>
      <c r="K1550" s="12" t="str">
        <f>HYPERLINK("#'KOODISTOT'!B"&amp;MATCH(CONCATENATE(G1550,"Type"),KOODISTOT!B:B,0),CONCATENATE(G1550,"Type"))</f>
        <v>DocumentClassType</v>
      </c>
      <c r="L1550" s="7">
        <v>5</v>
      </c>
      <c r="N1550" t="s">
        <v>10621</v>
      </c>
    </row>
    <row r="1551" spans="1:14">
      <c r="A1551">
        <v>1550</v>
      </c>
      <c r="B1551">
        <v>176</v>
      </c>
      <c r="C1551" s="3" t="s">
        <v>14895</v>
      </c>
      <c r="D1551" s="96" t="s">
        <v>14896</v>
      </c>
      <c r="E1551" s="3" t="s">
        <v>10974</v>
      </c>
      <c r="F1551" s="3" t="s">
        <v>10266</v>
      </c>
      <c r="G1551" s="3" t="s">
        <v>10979</v>
      </c>
      <c r="H1551" s="6" t="s">
        <v>10980</v>
      </c>
      <c r="K1551" s="12"/>
      <c r="N1551" t="s">
        <v>10621</v>
      </c>
    </row>
    <row r="1552" spans="1:14">
      <c r="A1552">
        <v>1551</v>
      </c>
      <c r="B1552">
        <v>177</v>
      </c>
      <c r="C1552" s="3" t="s">
        <v>14895</v>
      </c>
      <c r="D1552" s="96" t="s">
        <v>14896</v>
      </c>
      <c r="E1552" s="3" t="s">
        <v>10974</v>
      </c>
      <c r="F1552" s="3" t="s">
        <v>10266</v>
      </c>
      <c r="G1552" s="3" t="s">
        <v>10981</v>
      </c>
      <c r="H1552" s="6" t="s">
        <v>10982</v>
      </c>
      <c r="K1552" s="12"/>
      <c r="N1552" t="s">
        <v>10621</v>
      </c>
    </row>
    <row r="1553" spans="1:14">
      <c r="A1553">
        <v>1552</v>
      </c>
      <c r="B1553">
        <v>178</v>
      </c>
      <c r="C1553" s="3" t="s">
        <v>14895</v>
      </c>
      <c r="D1553" s="96" t="s">
        <v>14896</v>
      </c>
      <c r="E1553" s="3" t="s">
        <v>10974</v>
      </c>
      <c r="F1553" s="3" t="s">
        <v>10266</v>
      </c>
      <c r="G1553" s="3" t="s">
        <v>10983</v>
      </c>
      <c r="H1553" s="6" t="s">
        <v>10984</v>
      </c>
      <c r="K1553" s="12"/>
      <c r="N1553" t="s">
        <v>10621</v>
      </c>
    </row>
    <row r="1554" spans="1:14">
      <c r="A1554">
        <v>1553</v>
      </c>
      <c r="B1554">
        <v>179</v>
      </c>
      <c r="C1554" s="3" t="s">
        <v>14895</v>
      </c>
      <c r="D1554" s="96" t="s">
        <v>14896</v>
      </c>
      <c r="E1554" s="3" t="s">
        <v>10974</v>
      </c>
      <c r="F1554" s="3" t="s">
        <v>10266</v>
      </c>
      <c r="G1554" s="3" t="s">
        <v>10985</v>
      </c>
      <c r="K1554" s="12"/>
      <c r="N1554" t="s">
        <v>10621</v>
      </c>
    </row>
    <row r="1555" spans="1:14">
      <c r="A1555">
        <v>1554</v>
      </c>
      <c r="B1555">
        <v>180</v>
      </c>
      <c r="C1555" s="3" t="s">
        <v>14895</v>
      </c>
      <c r="D1555" s="96" t="s">
        <v>14896</v>
      </c>
      <c r="E1555" s="3" t="s">
        <v>10985</v>
      </c>
      <c r="F1555" s="3" t="s">
        <v>10273</v>
      </c>
      <c r="G1555" s="3" t="s">
        <v>10986</v>
      </c>
      <c r="H1555" s="6" t="s">
        <v>10987</v>
      </c>
      <c r="K1555" s="12"/>
      <c r="N1555" t="s">
        <v>10621</v>
      </c>
    </row>
    <row r="1556" spans="1:14">
      <c r="A1556">
        <v>1555</v>
      </c>
      <c r="B1556">
        <v>181</v>
      </c>
      <c r="C1556" s="3" t="s">
        <v>14895</v>
      </c>
      <c r="D1556" s="96" t="s">
        <v>14896</v>
      </c>
      <c r="E1556" s="3" t="s">
        <v>14917</v>
      </c>
      <c r="F1556" s="3" t="s">
        <v>10266</v>
      </c>
      <c r="G1556" s="3" t="s">
        <v>10889</v>
      </c>
      <c r="H1556" s="6" t="s">
        <v>14946</v>
      </c>
      <c r="K1556" s="12"/>
      <c r="N1556" t="s">
        <v>10621</v>
      </c>
    </row>
    <row r="1557" spans="1:14">
      <c r="A1557">
        <v>1556</v>
      </c>
      <c r="B1557">
        <v>182</v>
      </c>
      <c r="C1557" s="3" t="s">
        <v>14895</v>
      </c>
      <c r="D1557" s="96" t="s">
        <v>14896</v>
      </c>
      <c r="E1557" s="3" t="s">
        <v>14917</v>
      </c>
      <c r="F1557" s="3" t="s">
        <v>10266</v>
      </c>
      <c r="G1557" s="3" t="s">
        <v>10893</v>
      </c>
      <c r="K1557" s="12"/>
      <c r="N1557" t="s">
        <v>10621</v>
      </c>
    </row>
    <row r="1558" spans="1:14">
      <c r="A1558">
        <v>1557</v>
      </c>
      <c r="B1558">
        <v>183</v>
      </c>
      <c r="C1558" s="3" t="s">
        <v>14895</v>
      </c>
      <c r="D1558" s="96" t="s">
        <v>14896</v>
      </c>
      <c r="E1558" s="3" t="s">
        <v>10893</v>
      </c>
      <c r="F1558" s="3" t="s">
        <v>10273</v>
      </c>
      <c r="G1558" s="3" t="s">
        <v>8927</v>
      </c>
      <c r="H1558" s="6" t="s">
        <v>10830</v>
      </c>
      <c r="I1558" s="3"/>
      <c r="J1558" s="3"/>
      <c r="K1558" s="6"/>
      <c r="N1558" t="s">
        <v>10621</v>
      </c>
    </row>
    <row r="1559" spans="1:14">
      <c r="A1559">
        <v>1558</v>
      </c>
      <c r="B1559">
        <v>184</v>
      </c>
      <c r="C1559" s="3" t="s">
        <v>14895</v>
      </c>
      <c r="D1559" s="96" t="s">
        <v>14896</v>
      </c>
      <c r="E1559" s="3" t="s">
        <v>10893</v>
      </c>
      <c r="F1559" s="3" t="s">
        <v>10273</v>
      </c>
      <c r="G1559" s="3" t="s">
        <v>10302</v>
      </c>
      <c r="H1559" s="6" t="s">
        <v>10831</v>
      </c>
      <c r="I1559" s="3"/>
      <c r="J1559" s="3"/>
      <c r="K1559" s="12" t="str">
        <f>HYPERLINK("#'KOODISTOT'!B"&amp;MATCH("ISO639char2LanguageType",KOODISTOT!B:B,0),"ISO639char2LanguageType")</f>
        <v>ISO639char2LanguageType</v>
      </c>
      <c r="L1559" s="7" t="s">
        <v>8738</v>
      </c>
      <c r="N1559" t="s">
        <v>10621</v>
      </c>
    </row>
    <row r="1560" spans="1:14">
      <c r="A1560">
        <v>1559</v>
      </c>
      <c r="B1560">
        <v>185</v>
      </c>
      <c r="C1560" s="3" t="s">
        <v>14895</v>
      </c>
      <c r="D1560" s="96" t="s">
        <v>14896</v>
      </c>
      <c r="E1560" s="3" t="s">
        <v>10893</v>
      </c>
      <c r="F1560" s="3" t="s">
        <v>10266</v>
      </c>
      <c r="G1560" s="3" t="s">
        <v>10304</v>
      </c>
      <c r="H1560" s="6" t="s">
        <v>10832</v>
      </c>
      <c r="I1560" s="3"/>
      <c r="J1560" s="3"/>
      <c r="K1560"/>
      <c r="L1560"/>
      <c r="N1560" t="s">
        <v>10621</v>
      </c>
    </row>
    <row r="1561" spans="1:14">
      <c r="A1561">
        <v>1560</v>
      </c>
      <c r="B1561">
        <v>186</v>
      </c>
      <c r="C1561" s="3" t="s">
        <v>14895</v>
      </c>
      <c r="D1561" s="96" t="s">
        <v>14896</v>
      </c>
      <c r="E1561" s="3" t="s">
        <v>10893</v>
      </c>
      <c r="F1561" s="3" t="s">
        <v>10266</v>
      </c>
      <c r="G1561" s="3" t="s">
        <v>10306</v>
      </c>
      <c r="H1561" s="6" t="s">
        <v>10833</v>
      </c>
      <c r="I1561" s="3"/>
      <c r="J1561" s="3"/>
      <c r="K1561" s="6"/>
      <c r="N1561" t="s">
        <v>10621</v>
      </c>
    </row>
    <row r="1562" spans="1:14">
      <c r="A1562">
        <v>1561</v>
      </c>
      <c r="B1562">
        <v>187</v>
      </c>
      <c r="C1562" s="3" t="s">
        <v>14895</v>
      </c>
      <c r="D1562" s="96" t="s">
        <v>14896</v>
      </c>
      <c r="E1562" s="3" t="s">
        <v>10893</v>
      </c>
      <c r="F1562" s="3" t="s">
        <v>10266</v>
      </c>
      <c r="G1562" s="3" t="s">
        <v>10308</v>
      </c>
      <c r="H1562" s="6" t="s">
        <v>10834</v>
      </c>
      <c r="I1562" s="3"/>
      <c r="J1562" s="3"/>
      <c r="K1562" s="6"/>
      <c r="N1562" t="s">
        <v>10621</v>
      </c>
    </row>
    <row r="1563" spans="1:14">
      <c r="A1563">
        <v>1562</v>
      </c>
      <c r="B1563">
        <v>188</v>
      </c>
      <c r="C1563" s="3" t="s">
        <v>14895</v>
      </c>
      <c r="D1563" s="96" t="s">
        <v>14896</v>
      </c>
      <c r="E1563" s="3" t="s">
        <v>10893</v>
      </c>
      <c r="F1563" s="3" t="s">
        <v>10266</v>
      </c>
      <c r="G1563" s="3" t="s">
        <v>10310</v>
      </c>
      <c r="H1563" s="6" t="s">
        <v>10835</v>
      </c>
      <c r="I1563" s="3"/>
      <c r="J1563" s="3"/>
      <c r="K1563" s="6"/>
      <c r="N1563" t="s">
        <v>10621</v>
      </c>
    </row>
    <row r="1564" spans="1:14">
      <c r="A1564">
        <v>1563</v>
      </c>
      <c r="B1564">
        <v>189</v>
      </c>
      <c r="C1564" s="3" t="s">
        <v>14895</v>
      </c>
      <c r="D1564" s="96" t="s">
        <v>14896</v>
      </c>
      <c r="E1564" s="3" t="s">
        <v>10893</v>
      </c>
      <c r="F1564" s="3" t="s">
        <v>10266</v>
      </c>
      <c r="G1564" s="3" t="s">
        <v>10312</v>
      </c>
      <c r="H1564" s="6" t="s">
        <v>10836</v>
      </c>
      <c r="I1564" s="3"/>
      <c r="J1564" s="3"/>
      <c r="K1564" s="6"/>
      <c r="N1564" t="s">
        <v>10621</v>
      </c>
    </row>
    <row r="1565" spans="1:14">
      <c r="A1565">
        <v>1564</v>
      </c>
      <c r="B1565">
        <v>190</v>
      </c>
      <c r="C1565" s="3" t="s">
        <v>14895</v>
      </c>
      <c r="D1565" s="96" t="s">
        <v>14896</v>
      </c>
      <c r="E1565" s="3" t="s">
        <v>10893</v>
      </c>
      <c r="F1565" s="3" t="s">
        <v>10266</v>
      </c>
      <c r="G1565" s="3" t="s">
        <v>10314</v>
      </c>
      <c r="H1565" s="6" t="s">
        <v>10837</v>
      </c>
      <c r="I1565" s="3"/>
      <c r="J1565" s="3"/>
      <c r="K1565" s="6"/>
      <c r="N1565" t="s">
        <v>10621</v>
      </c>
    </row>
    <row r="1566" spans="1:14">
      <c r="A1566">
        <v>1565</v>
      </c>
      <c r="B1566">
        <v>191</v>
      </c>
      <c r="C1566" s="3" t="s">
        <v>14895</v>
      </c>
      <c r="D1566" s="96" t="s">
        <v>14896</v>
      </c>
      <c r="E1566" s="3" t="s">
        <v>10893</v>
      </c>
      <c r="F1566" s="3" t="s">
        <v>10266</v>
      </c>
      <c r="G1566" s="3" t="s">
        <v>10316</v>
      </c>
      <c r="H1566" s="6" t="s">
        <v>10317</v>
      </c>
      <c r="I1566" s="3"/>
      <c r="J1566" s="3"/>
      <c r="K1566" s="6"/>
      <c r="N1566" t="s">
        <v>10621</v>
      </c>
    </row>
    <row r="1567" spans="1:14">
      <c r="A1567">
        <v>1566</v>
      </c>
      <c r="B1567">
        <v>192</v>
      </c>
      <c r="C1567" s="3" t="s">
        <v>14895</v>
      </c>
      <c r="D1567" s="96" t="s">
        <v>14896</v>
      </c>
      <c r="E1567" s="3" t="s">
        <v>10893</v>
      </c>
      <c r="F1567" s="3" t="s">
        <v>10266</v>
      </c>
      <c r="G1567" s="3" t="s">
        <v>10318</v>
      </c>
      <c r="H1567" s="6" t="s">
        <v>10838</v>
      </c>
      <c r="I1567" s="3"/>
      <c r="J1567" s="3"/>
      <c r="K1567" s="6"/>
      <c r="N1567" t="s">
        <v>10621</v>
      </c>
    </row>
    <row r="1568" spans="1:14">
      <c r="A1568">
        <v>1567</v>
      </c>
      <c r="B1568">
        <v>193</v>
      </c>
      <c r="C1568" s="3" t="s">
        <v>14895</v>
      </c>
      <c r="D1568" s="96" t="s">
        <v>14896</v>
      </c>
      <c r="E1568" s="3" t="s">
        <v>10893</v>
      </c>
      <c r="F1568" s="3" t="s">
        <v>10266</v>
      </c>
      <c r="G1568" s="3" t="s">
        <v>10320</v>
      </c>
      <c r="H1568" s="6" t="s">
        <v>10321</v>
      </c>
      <c r="I1568" s="3"/>
      <c r="J1568" s="3"/>
      <c r="K1568" s="6"/>
      <c r="N1568" t="s">
        <v>10621</v>
      </c>
    </row>
    <row r="1569" spans="1:14">
      <c r="A1569">
        <v>1568</v>
      </c>
      <c r="B1569">
        <v>194</v>
      </c>
      <c r="C1569" s="3" t="s">
        <v>14895</v>
      </c>
      <c r="D1569" s="96" t="s">
        <v>14896</v>
      </c>
      <c r="E1569" s="3" t="s">
        <v>10893</v>
      </c>
      <c r="F1569" s="3" t="s">
        <v>10266</v>
      </c>
      <c r="G1569" s="3" t="s">
        <v>10322</v>
      </c>
      <c r="H1569" s="6" t="s">
        <v>10323</v>
      </c>
      <c r="I1569" s="3"/>
      <c r="J1569" s="3"/>
      <c r="K1569" s="6"/>
      <c r="N1569" t="s">
        <v>10621</v>
      </c>
    </row>
    <row r="1570" spans="1:14">
      <c r="A1570">
        <v>1569</v>
      </c>
      <c r="B1570">
        <v>195</v>
      </c>
      <c r="C1570" s="3" t="s">
        <v>14895</v>
      </c>
      <c r="D1570" s="96" t="s">
        <v>14896</v>
      </c>
      <c r="E1570" s="3" t="s">
        <v>10893</v>
      </c>
      <c r="F1570" s="3" t="s">
        <v>10266</v>
      </c>
      <c r="G1570" s="3" t="s">
        <v>10839</v>
      </c>
      <c r="H1570" s="6" t="s">
        <v>10840</v>
      </c>
      <c r="I1570" s="3"/>
      <c r="J1570" s="3"/>
      <c r="K1570" s="6"/>
      <c r="N1570" t="s">
        <v>10621</v>
      </c>
    </row>
    <row r="1571" spans="1:14">
      <c r="A1571">
        <v>1570</v>
      </c>
      <c r="B1571">
        <v>196</v>
      </c>
      <c r="C1571" s="3" t="s">
        <v>14895</v>
      </c>
      <c r="D1571" s="96" t="s">
        <v>14896</v>
      </c>
      <c r="E1571" s="3" t="s">
        <v>10893</v>
      </c>
      <c r="F1571" s="3" t="s">
        <v>10266</v>
      </c>
      <c r="G1571" s="3" t="s">
        <v>10841</v>
      </c>
      <c r="H1571" s="6" t="s">
        <v>10842</v>
      </c>
      <c r="I1571" s="3"/>
      <c r="J1571" s="3"/>
      <c r="K1571" s="12" t="str">
        <f>HYPERLINK("#'KOODISTOT'!B"&amp;MATCH("ISO3166char2CountryType",KOODISTOT!B:B,0),"ISO3166char2CountryType")</f>
        <v>ISO3166char2CountryType</v>
      </c>
      <c r="L1571" s="7" t="s">
        <v>9308</v>
      </c>
      <c r="N1571" t="s">
        <v>10621</v>
      </c>
    </row>
    <row r="1572" spans="1:14">
      <c r="A1572">
        <v>1571</v>
      </c>
      <c r="B1572">
        <v>197</v>
      </c>
      <c r="C1572" s="3" t="s">
        <v>14895</v>
      </c>
      <c r="D1572" s="96" t="s">
        <v>14896</v>
      </c>
      <c r="E1572" s="3" t="s">
        <v>10893</v>
      </c>
      <c r="F1572" s="3" t="s">
        <v>10266</v>
      </c>
      <c r="G1572" s="3" t="s">
        <v>10324</v>
      </c>
      <c r="H1572" s="6" t="s">
        <v>10843</v>
      </c>
      <c r="I1572" s="3"/>
      <c r="J1572" s="3"/>
      <c r="K1572" s="6"/>
      <c r="N1572" t="s">
        <v>10621</v>
      </c>
    </row>
    <row r="1573" spans="1:14">
      <c r="A1573">
        <v>1572</v>
      </c>
      <c r="B1573">
        <v>198</v>
      </c>
      <c r="C1573" s="3" t="s">
        <v>14895</v>
      </c>
      <c r="D1573" s="96" t="s">
        <v>14896</v>
      </c>
      <c r="E1573" s="3" t="s">
        <v>10893</v>
      </c>
      <c r="F1573" s="3" t="s">
        <v>10266</v>
      </c>
      <c r="G1573" s="3" t="s">
        <v>10326</v>
      </c>
      <c r="H1573" s="6" t="s">
        <v>10844</v>
      </c>
      <c r="I1573" s="3"/>
      <c r="J1573" s="3"/>
      <c r="K1573" s="6"/>
      <c r="N1573" t="s">
        <v>10621</v>
      </c>
    </row>
    <row r="1574" spans="1:14">
      <c r="A1574">
        <v>1573</v>
      </c>
      <c r="B1574">
        <v>199</v>
      </c>
      <c r="C1574" s="3" t="s">
        <v>14895</v>
      </c>
      <c r="D1574" s="96" t="s">
        <v>14896</v>
      </c>
      <c r="E1574" s="3" t="s">
        <v>10893</v>
      </c>
      <c r="F1574" s="3" t="s">
        <v>10266</v>
      </c>
      <c r="G1574" s="3" t="s">
        <v>10328</v>
      </c>
      <c r="H1574" s="6" t="s">
        <v>10329</v>
      </c>
      <c r="I1574" s="3"/>
      <c r="J1574" s="3"/>
      <c r="K1574" s="6"/>
      <c r="N1574" t="s">
        <v>10621</v>
      </c>
    </row>
    <row r="1575" spans="1:14">
      <c r="A1575">
        <v>1574</v>
      </c>
      <c r="B1575">
        <v>200</v>
      </c>
      <c r="C1575" s="3" t="s">
        <v>14895</v>
      </c>
      <c r="D1575" s="96" t="s">
        <v>14896</v>
      </c>
      <c r="E1575" s="3" t="s">
        <v>10893</v>
      </c>
      <c r="F1575" s="3" t="s">
        <v>10266</v>
      </c>
      <c r="G1575" s="3" t="s">
        <v>10330</v>
      </c>
      <c r="H1575" s="6" t="s">
        <v>10845</v>
      </c>
      <c r="I1575" s="3"/>
      <c r="J1575" s="3"/>
      <c r="K1575" s="6"/>
      <c r="N1575" t="s">
        <v>10621</v>
      </c>
    </row>
    <row r="1576" spans="1:14">
      <c r="A1576">
        <v>1575</v>
      </c>
      <c r="B1576">
        <v>201</v>
      </c>
      <c r="C1576" s="3" t="s">
        <v>14895</v>
      </c>
      <c r="D1576" s="96" t="s">
        <v>14896</v>
      </c>
      <c r="E1576" s="3" t="s">
        <v>10893</v>
      </c>
      <c r="F1576" s="3" t="s">
        <v>10266</v>
      </c>
      <c r="G1576" s="3" t="s">
        <v>10332</v>
      </c>
      <c r="H1576" s="6" t="s">
        <v>10333</v>
      </c>
      <c r="I1576" s="3"/>
      <c r="J1576" s="3"/>
      <c r="K1576" s="6"/>
      <c r="N1576" t="s">
        <v>10621</v>
      </c>
    </row>
    <row r="1577" spans="1:14">
      <c r="A1577">
        <v>1576</v>
      </c>
      <c r="B1577">
        <v>202</v>
      </c>
      <c r="C1577" s="3" t="s">
        <v>14895</v>
      </c>
      <c r="D1577" s="96" t="s">
        <v>14896</v>
      </c>
      <c r="E1577" s="3" t="s">
        <v>10893</v>
      </c>
      <c r="F1577" s="3" t="s">
        <v>10266</v>
      </c>
      <c r="G1577" s="3" t="s">
        <v>10334</v>
      </c>
      <c r="H1577" s="6" t="s">
        <v>10335</v>
      </c>
      <c r="I1577" s="3"/>
      <c r="J1577" s="3"/>
      <c r="K1577" s="6"/>
      <c r="N1577" t="s">
        <v>10621</v>
      </c>
    </row>
    <row r="1578" spans="1:14">
      <c r="A1578">
        <v>1577</v>
      </c>
      <c r="B1578">
        <v>203</v>
      </c>
      <c r="C1578" s="3" t="s">
        <v>14895</v>
      </c>
      <c r="D1578" s="96" t="s">
        <v>14896</v>
      </c>
      <c r="E1578" s="3" t="s">
        <v>14917</v>
      </c>
      <c r="F1578" s="3" t="s">
        <v>10266</v>
      </c>
      <c r="G1578" s="3" t="s">
        <v>10848</v>
      </c>
      <c r="H1578" s="6" t="s">
        <v>14947</v>
      </c>
      <c r="I1578" s="3"/>
      <c r="J1578" s="3"/>
      <c r="K1578" s="6"/>
      <c r="N1578" t="s">
        <v>10621</v>
      </c>
    </row>
    <row r="1579" spans="1:14">
      <c r="A1579">
        <v>1578</v>
      </c>
      <c r="B1579">
        <v>204</v>
      </c>
      <c r="C1579" s="3" t="s">
        <v>14895</v>
      </c>
      <c r="D1579" s="96" t="s">
        <v>14896</v>
      </c>
      <c r="E1579" s="3" t="s">
        <v>10848</v>
      </c>
      <c r="F1579" s="3" t="s">
        <v>10273</v>
      </c>
      <c r="G1579" s="3" t="s">
        <v>10852</v>
      </c>
      <c r="H1579" s="6" t="s">
        <v>10853</v>
      </c>
      <c r="I1579" s="3"/>
      <c r="J1579" s="3"/>
      <c r="K1579" s="12" t="str">
        <f>HYPERLINK("#'KOODISTOT'!B"&amp;MATCH(CONCATENATE(G1579,"Type"),KOODISTOT!B:B,0),CONCATENATE(G1579,"Type"))</f>
        <v>sellerGroupType</v>
      </c>
      <c r="L1579" s="7">
        <v>0</v>
      </c>
      <c r="N1579" t="s">
        <v>10621</v>
      </c>
    </row>
    <row r="1580" spans="1:14">
      <c r="A1580">
        <v>1579</v>
      </c>
      <c r="B1580">
        <v>205</v>
      </c>
      <c r="C1580" s="3" t="s">
        <v>14895</v>
      </c>
      <c r="D1580" s="96" t="s">
        <v>14896</v>
      </c>
      <c r="E1580" s="3" t="s">
        <v>10848</v>
      </c>
      <c r="F1580" s="3" t="s">
        <v>10266</v>
      </c>
      <c r="G1580" s="3" t="s">
        <v>10854</v>
      </c>
      <c r="H1580" s="6" t="s">
        <v>10855</v>
      </c>
      <c r="I1580" s="3"/>
      <c r="J1580" s="3"/>
      <c r="K1580" s="6"/>
      <c r="N1580" t="s">
        <v>10621</v>
      </c>
    </row>
    <row r="1581" spans="1:14">
      <c r="A1581">
        <v>1580</v>
      </c>
      <c r="B1581">
        <v>206</v>
      </c>
      <c r="C1581" s="3" t="s">
        <v>14895</v>
      </c>
      <c r="D1581" s="96" t="s">
        <v>14896</v>
      </c>
      <c r="E1581" s="3" t="s">
        <v>10854</v>
      </c>
      <c r="F1581" s="3" t="s">
        <v>10273</v>
      </c>
      <c r="G1581" s="3" t="s">
        <v>8927</v>
      </c>
      <c r="H1581" s="6" t="s">
        <v>10830</v>
      </c>
      <c r="I1581" s="3"/>
      <c r="J1581" s="3"/>
      <c r="K1581" s="6"/>
      <c r="N1581" t="s">
        <v>10621</v>
      </c>
    </row>
    <row r="1582" spans="1:14">
      <c r="A1582">
        <v>1581</v>
      </c>
      <c r="B1582">
        <v>207</v>
      </c>
      <c r="C1582" s="3" t="s">
        <v>14895</v>
      </c>
      <c r="D1582" s="96" t="s">
        <v>14896</v>
      </c>
      <c r="E1582" s="3" t="s">
        <v>10854</v>
      </c>
      <c r="F1582" s="3" t="s">
        <v>10273</v>
      </c>
      <c r="G1582" s="3" t="s">
        <v>10302</v>
      </c>
      <c r="H1582" s="6" t="s">
        <v>10831</v>
      </c>
      <c r="I1582" s="3"/>
      <c r="J1582" s="3"/>
      <c r="K1582" s="12" t="str">
        <f>HYPERLINK("#'KOODISTOT'!B"&amp;MATCH("ISO639char2LanguageType",KOODISTOT!B:B,0),"ISO639char2LanguageType")</f>
        <v>ISO639char2LanguageType</v>
      </c>
      <c r="L1582" s="7" t="s">
        <v>8738</v>
      </c>
      <c r="N1582" t="s">
        <v>10621</v>
      </c>
    </row>
    <row r="1583" spans="1:14">
      <c r="A1583">
        <v>1582</v>
      </c>
      <c r="B1583">
        <v>208</v>
      </c>
      <c r="C1583" s="3" t="s">
        <v>14895</v>
      </c>
      <c r="D1583" s="96" t="s">
        <v>14896</v>
      </c>
      <c r="E1583" s="3" t="s">
        <v>10854</v>
      </c>
      <c r="F1583" s="3" t="s">
        <v>10266</v>
      </c>
      <c r="G1583" s="3" t="s">
        <v>10304</v>
      </c>
      <c r="H1583" s="6" t="s">
        <v>10832</v>
      </c>
      <c r="I1583" s="3"/>
      <c r="J1583" s="3"/>
      <c r="K1583" s="6"/>
      <c r="N1583" t="s">
        <v>10621</v>
      </c>
    </row>
    <row r="1584" spans="1:14">
      <c r="A1584">
        <v>1583</v>
      </c>
      <c r="B1584">
        <v>209</v>
      </c>
      <c r="C1584" s="3" t="s">
        <v>14895</v>
      </c>
      <c r="D1584" s="96" t="s">
        <v>14896</v>
      </c>
      <c r="E1584" s="3" t="s">
        <v>10854</v>
      </c>
      <c r="F1584" s="3" t="s">
        <v>10266</v>
      </c>
      <c r="G1584" s="3" t="s">
        <v>10306</v>
      </c>
      <c r="H1584" s="6" t="s">
        <v>10833</v>
      </c>
      <c r="K1584" s="12"/>
      <c r="N1584" t="s">
        <v>10621</v>
      </c>
    </row>
    <row r="1585" spans="1:14">
      <c r="A1585">
        <v>1584</v>
      </c>
      <c r="B1585">
        <v>210</v>
      </c>
      <c r="C1585" s="3" t="s">
        <v>14895</v>
      </c>
      <c r="D1585" s="96" t="s">
        <v>14896</v>
      </c>
      <c r="E1585" s="3" t="s">
        <v>10854</v>
      </c>
      <c r="F1585" s="3" t="s">
        <v>10266</v>
      </c>
      <c r="G1585" s="3" t="s">
        <v>10308</v>
      </c>
      <c r="H1585" s="6" t="s">
        <v>10834</v>
      </c>
      <c r="K1585" s="12"/>
      <c r="N1585" t="s">
        <v>10621</v>
      </c>
    </row>
    <row r="1586" spans="1:14">
      <c r="A1586">
        <v>1585</v>
      </c>
      <c r="B1586">
        <v>211</v>
      </c>
      <c r="C1586" s="3" t="s">
        <v>14895</v>
      </c>
      <c r="D1586" s="96" t="s">
        <v>14896</v>
      </c>
      <c r="E1586" s="3" t="s">
        <v>10854</v>
      </c>
      <c r="F1586" s="3" t="s">
        <v>10266</v>
      </c>
      <c r="G1586" s="3" t="s">
        <v>10310</v>
      </c>
      <c r="H1586" s="6" t="s">
        <v>10835</v>
      </c>
      <c r="K1586" s="12"/>
      <c r="N1586" t="s">
        <v>10621</v>
      </c>
    </row>
    <row r="1587" spans="1:14">
      <c r="A1587">
        <v>1586</v>
      </c>
      <c r="B1587">
        <v>212</v>
      </c>
      <c r="C1587" s="3" t="s">
        <v>14895</v>
      </c>
      <c r="D1587" s="96" t="s">
        <v>14896</v>
      </c>
      <c r="E1587" s="3" t="s">
        <v>10854</v>
      </c>
      <c r="F1587" s="3" t="s">
        <v>10266</v>
      </c>
      <c r="G1587" s="3" t="s">
        <v>10312</v>
      </c>
      <c r="H1587" s="6" t="s">
        <v>10836</v>
      </c>
      <c r="K1587" s="12"/>
      <c r="N1587" t="s">
        <v>10621</v>
      </c>
    </row>
    <row r="1588" spans="1:14">
      <c r="A1588">
        <v>1587</v>
      </c>
      <c r="B1588">
        <v>213</v>
      </c>
      <c r="C1588" s="3" t="s">
        <v>14895</v>
      </c>
      <c r="D1588" s="96" t="s">
        <v>14896</v>
      </c>
      <c r="E1588" s="3" t="s">
        <v>10854</v>
      </c>
      <c r="F1588" s="3" t="s">
        <v>10266</v>
      </c>
      <c r="G1588" s="3" t="s">
        <v>10314</v>
      </c>
      <c r="H1588" s="6" t="s">
        <v>10837</v>
      </c>
      <c r="K1588" s="12"/>
      <c r="N1588" t="s">
        <v>10621</v>
      </c>
    </row>
    <row r="1589" spans="1:14">
      <c r="A1589">
        <v>1588</v>
      </c>
      <c r="B1589">
        <v>214</v>
      </c>
      <c r="C1589" s="3" t="s">
        <v>14895</v>
      </c>
      <c r="D1589" s="96" t="s">
        <v>14896</v>
      </c>
      <c r="E1589" s="3" t="s">
        <v>10854</v>
      </c>
      <c r="F1589" s="3" t="s">
        <v>10266</v>
      </c>
      <c r="G1589" s="3" t="s">
        <v>10316</v>
      </c>
      <c r="H1589" s="6" t="s">
        <v>10317</v>
      </c>
      <c r="K1589" s="12"/>
      <c r="N1589" t="s">
        <v>10621</v>
      </c>
    </row>
    <row r="1590" spans="1:14">
      <c r="A1590">
        <v>1589</v>
      </c>
      <c r="B1590">
        <v>215</v>
      </c>
      <c r="C1590" s="3" t="s">
        <v>14895</v>
      </c>
      <c r="D1590" s="96" t="s">
        <v>14896</v>
      </c>
      <c r="E1590" s="3" t="s">
        <v>10854</v>
      </c>
      <c r="F1590" s="3" t="s">
        <v>10266</v>
      </c>
      <c r="G1590" s="3" t="s">
        <v>10318</v>
      </c>
      <c r="H1590" s="6" t="s">
        <v>10838</v>
      </c>
      <c r="K1590" s="12"/>
      <c r="N1590" t="s">
        <v>10621</v>
      </c>
    </row>
    <row r="1591" spans="1:14">
      <c r="A1591">
        <v>1590</v>
      </c>
      <c r="B1591">
        <v>216</v>
      </c>
      <c r="C1591" s="3" t="s">
        <v>14895</v>
      </c>
      <c r="D1591" s="96" t="s">
        <v>14896</v>
      </c>
      <c r="E1591" s="3" t="s">
        <v>10854</v>
      </c>
      <c r="F1591" s="3" t="s">
        <v>10266</v>
      </c>
      <c r="G1591" s="3" t="s">
        <v>10320</v>
      </c>
      <c r="H1591" s="6" t="s">
        <v>10321</v>
      </c>
      <c r="K1591" s="12"/>
      <c r="N1591" t="s">
        <v>10621</v>
      </c>
    </row>
    <row r="1592" spans="1:14">
      <c r="A1592">
        <v>1591</v>
      </c>
      <c r="B1592">
        <v>217</v>
      </c>
      <c r="C1592" s="3" t="s">
        <v>14895</v>
      </c>
      <c r="D1592" s="96" t="s">
        <v>14896</v>
      </c>
      <c r="E1592" s="3" t="s">
        <v>10854</v>
      </c>
      <c r="F1592" s="3" t="s">
        <v>10266</v>
      </c>
      <c r="G1592" s="3" t="s">
        <v>10322</v>
      </c>
      <c r="H1592" s="6" t="s">
        <v>10323</v>
      </c>
      <c r="K1592" s="12"/>
      <c r="N1592" t="s">
        <v>10621</v>
      </c>
    </row>
    <row r="1593" spans="1:14">
      <c r="A1593">
        <v>1592</v>
      </c>
      <c r="B1593">
        <v>218</v>
      </c>
      <c r="C1593" s="3" t="s">
        <v>14895</v>
      </c>
      <c r="D1593" s="96" t="s">
        <v>14896</v>
      </c>
      <c r="E1593" s="3" t="s">
        <v>10854</v>
      </c>
      <c r="F1593" s="3" t="s">
        <v>10266</v>
      </c>
      <c r="G1593" s="3" t="s">
        <v>10839</v>
      </c>
      <c r="H1593" s="6" t="s">
        <v>10840</v>
      </c>
      <c r="K1593" s="12"/>
      <c r="N1593" t="s">
        <v>10621</v>
      </c>
    </row>
    <row r="1594" spans="1:14">
      <c r="A1594">
        <v>1593</v>
      </c>
      <c r="B1594">
        <v>219</v>
      </c>
      <c r="C1594" s="3" t="s">
        <v>14895</v>
      </c>
      <c r="D1594" s="96" t="s">
        <v>14896</v>
      </c>
      <c r="E1594" s="3" t="s">
        <v>10854</v>
      </c>
      <c r="F1594" s="3" t="s">
        <v>10266</v>
      </c>
      <c r="G1594" s="3" t="s">
        <v>10841</v>
      </c>
      <c r="H1594" s="6" t="s">
        <v>10842</v>
      </c>
      <c r="K1594" s="12"/>
      <c r="N1594" t="s">
        <v>10621</v>
      </c>
    </row>
    <row r="1595" spans="1:14">
      <c r="A1595">
        <v>1594</v>
      </c>
      <c r="B1595">
        <v>220</v>
      </c>
      <c r="C1595" s="3" t="s">
        <v>14895</v>
      </c>
      <c r="D1595" s="96" t="s">
        <v>14896</v>
      </c>
      <c r="E1595" s="3" t="s">
        <v>10854</v>
      </c>
      <c r="F1595" s="3" t="s">
        <v>10266</v>
      </c>
      <c r="G1595" s="3" t="s">
        <v>10324</v>
      </c>
      <c r="H1595" s="6" t="s">
        <v>10843</v>
      </c>
      <c r="K1595" s="12" t="str">
        <f>HYPERLINK("#'KOODISTOT'!B"&amp;MATCH("ISO3166char2CountryType",KOODISTOT!B:B,0),"ISO3166char2CountryType")</f>
        <v>ISO3166char2CountryType</v>
      </c>
      <c r="L1595" s="7" t="s">
        <v>9308</v>
      </c>
      <c r="N1595" t="s">
        <v>10621</v>
      </c>
    </row>
    <row r="1596" spans="1:14">
      <c r="A1596">
        <v>1595</v>
      </c>
      <c r="B1596">
        <v>221</v>
      </c>
      <c r="C1596" s="3" t="s">
        <v>14895</v>
      </c>
      <c r="D1596" s="96" t="s">
        <v>14896</v>
      </c>
      <c r="E1596" s="3" t="s">
        <v>10854</v>
      </c>
      <c r="F1596" s="3" t="s">
        <v>10266</v>
      </c>
      <c r="G1596" s="3" t="s">
        <v>10326</v>
      </c>
      <c r="H1596" s="6" t="s">
        <v>10844</v>
      </c>
      <c r="K1596" s="12"/>
      <c r="N1596" t="s">
        <v>10621</v>
      </c>
    </row>
    <row r="1597" spans="1:14">
      <c r="A1597">
        <v>1596</v>
      </c>
      <c r="B1597">
        <v>222</v>
      </c>
      <c r="C1597" s="3" t="s">
        <v>14895</v>
      </c>
      <c r="D1597" s="96" t="s">
        <v>14896</v>
      </c>
      <c r="E1597" s="3" t="s">
        <v>10854</v>
      </c>
      <c r="F1597" s="3" t="s">
        <v>10266</v>
      </c>
      <c r="G1597" s="3" t="s">
        <v>10328</v>
      </c>
      <c r="H1597" s="6" t="s">
        <v>10329</v>
      </c>
      <c r="K1597" s="12"/>
      <c r="N1597" t="s">
        <v>10621</v>
      </c>
    </row>
    <row r="1598" spans="1:14">
      <c r="A1598">
        <v>1597</v>
      </c>
      <c r="B1598">
        <v>223</v>
      </c>
      <c r="C1598" s="3" t="s">
        <v>14895</v>
      </c>
      <c r="D1598" s="96" t="s">
        <v>14896</v>
      </c>
      <c r="E1598" s="3" t="s">
        <v>10854</v>
      </c>
      <c r="F1598" s="3" t="s">
        <v>10266</v>
      </c>
      <c r="G1598" s="3" t="s">
        <v>10330</v>
      </c>
      <c r="H1598" s="6" t="s">
        <v>10845</v>
      </c>
      <c r="K1598" s="12"/>
      <c r="N1598" t="s">
        <v>10621</v>
      </c>
    </row>
    <row r="1599" spans="1:14">
      <c r="A1599">
        <v>1598</v>
      </c>
      <c r="B1599">
        <v>224</v>
      </c>
      <c r="C1599" s="3" t="s">
        <v>14895</v>
      </c>
      <c r="D1599" s="96" t="s">
        <v>14896</v>
      </c>
      <c r="E1599" s="3" t="s">
        <v>10854</v>
      </c>
      <c r="F1599" s="3" t="s">
        <v>10266</v>
      </c>
      <c r="G1599" s="3" t="s">
        <v>10332</v>
      </c>
      <c r="H1599" s="6" t="s">
        <v>10333</v>
      </c>
      <c r="K1599" s="12"/>
      <c r="N1599" t="s">
        <v>10621</v>
      </c>
    </row>
    <row r="1600" spans="1:14">
      <c r="A1600">
        <v>1599</v>
      </c>
      <c r="B1600">
        <v>225</v>
      </c>
      <c r="C1600" s="3" t="s">
        <v>14895</v>
      </c>
      <c r="D1600" s="96" t="s">
        <v>14896</v>
      </c>
      <c r="E1600" s="3" t="s">
        <v>10854</v>
      </c>
      <c r="F1600" s="3" t="s">
        <v>10266</v>
      </c>
      <c r="G1600" s="3" t="s">
        <v>10334</v>
      </c>
      <c r="H1600" s="6" t="s">
        <v>10335</v>
      </c>
      <c r="K1600" s="12"/>
      <c r="N1600" t="s">
        <v>10621</v>
      </c>
    </row>
    <row r="1601" spans="1:14">
      <c r="A1601">
        <v>1600</v>
      </c>
      <c r="B1601">
        <v>226</v>
      </c>
      <c r="C1601" s="3" t="s">
        <v>14895</v>
      </c>
      <c r="D1601" s="96" t="s">
        <v>14896</v>
      </c>
      <c r="E1601" s="3" t="s">
        <v>14917</v>
      </c>
      <c r="F1601" s="3" t="s">
        <v>10266</v>
      </c>
      <c r="G1601" s="3" t="s">
        <v>10896</v>
      </c>
      <c r="H1601" s="6" t="s">
        <v>10897</v>
      </c>
      <c r="K1601" s="12"/>
      <c r="N1601" t="s">
        <v>10621</v>
      </c>
    </row>
    <row r="1602" spans="1:14">
      <c r="A1602">
        <v>1601</v>
      </c>
      <c r="B1602">
        <v>227</v>
      </c>
      <c r="C1602" s="3" t="s">
        <v>14895</v>
      </c>
      <c r="D1602" s="96" t="s">
        <v>14896</v>
      </c>
      <c r="E1602" s="3" t="s">
        <v>10896</v>
      </c>
      <c r="F1602" s="3" t="s">
        <v>10266</v>
      </c>
      <c r="G1602" s="3" t="s">
        <v>10898</v>
      </c>
      <c r="H1602" s="6" t="s">
        <v>10899</v>
      </c>
      <c r="K1602" s="12"/>
      <c r="N1602" t="s">
        <v>10621</v>
      </c>
    </row>
    <row r="1603" spans="1:14">
      <c r="A1603">
        <v>1602</v>
      </c>
      <c r="B1603">
        <v>228</v>
      </c>
      <c r="C1603" s="3" t="s">
        <v>14895</v>
      </c>
      <c r="D1603" s="96" t="s">
        <v>14896</v>
      </c>
      <c r="E1603" s="3" t="s">
        <v>10896</v>
      </c>
      <c r="F1603" s="3" t="s">
        <v>10266</v>
      </c>
      <c r="G1603" s="3" t="s">
        <v>10900</v>
      </c>
      <c r="H1603" s="6" t="s">
        <v>10901</v>
      </c>
      <c r="K1603" s="12"/>
      <c r="N1603" t="s">
        <v>10621</v>
      </c>
    </row>
    <row r="1604" spans="1:14">
      <c r="A1604">
        <v>1603</v>
      </c>
      <c r="B1604">
        <v>229</v>
      </c>
      <c r="C1604" s="3" t="s">
        <v>14895</v>
      </c>
      <c r="D1604" s="96" t="s">
        <v>14896</v>
      </c>
      <c r="E1604" s="3" t="s">
        <v>14917</v>
      </c>
      <c r="F1604" s="3" t="s">
        <v>10266</v>
      </c>
      <c r="G1604" s="3" t="s">
        <v>10272</v>
      </c>
      <c r="H1604" s="6" t="s">
        <v>10902</v>
      </c>
      <c r="K1604" s="12"/>
      <c r="N1604" t="s">
        <v>10621</v>
      </c>
    </row>
    <row r="1605" spans="1:14">
      <c r="A1605">
        <v>1604</v>
      </c>
      <c r="B1605">
        <v>230</v>
      </c>
      <c r="C1605" s="3" t="s">
        <v>14895</v>
      </c>
      <c r="D1605" s="96" t="s">
        <v>14896</v>
      </c>
      <c r="E1605" s="3" t="s">
        <v>10272</v>
      </c>
      <c r="F1605" s="3" t="s">
        <v>10273</v>
      </c>
      <c r="G1605" s="3" t="s">
        <v>8927</v>
      </c>
      <c r="H1605" s="6" t="s">
        <v>10903</v>
      </c>
      <c r="K1605" s="12"/>
      <c r="N1605" t="s">
        <v>10621</v>
      </c>
    </row>
    <row r="1606" spans="1:14">
      <c r="A1606">
        <v>1605</v>
      </c>
      <c r="B1606">
        <v>231</v>
      </c>
      <c r="C1606" s="3" t="s">
        <v>14895</v>
      </c>
      <c r="D1606" s="96" t="s">
        <v>14896</v>
      </c>
      <c r="E1606" s="3" t="s">
        <v>10272</v>
      </c>
      <c r="F1606" s="3" t="s">
        <v>10266</v>
      </c>
      <c r="G1606" s="3" t="s">
        <v>10275</v>
      </c>
      <c r="H1606" s="6" t="s">
        <v>10276</v>
      </c>
      <c r="K1606" s="12"/>
      <c r="N1606" t="s">
        <v>10621</v>
      </c>
    </row>
    <row r="1607" spans="1:14">
      <c r="A1607">
        <v>1606</v>
      </c>
      <c r="B1607">
        <v>232</v>
      </c>
      <c r="C1607" s="3" t="s">
        <v>14895</v>
      </c>
      <c r="D1607" s="96" t="s">
        <v>14896</v>
      </c>
      <c r="E1607" s="3" t="s">
        <v>10272</v>
      </c>
      <c r="F1607" s="3" t="s">
        <v>10266</v>
      </c>
      <c r="G1607" s="3" t="s">
        <v>10277</v>
      </c>
      <c r="H1607" s="6" t="s">
        <v>10278</v>
      </c>
      <c r="K1607" s="12"/>
      <c r="N1607" t="s">
        <v>10621</v>
      </c>
    </row>
    <row r="1608" spans="1:14">
      <c r="A1608">
        <v>1607</v>
      </c>
      <c r="B1608">
        <v>233</v>
      </c>
      <c r="C1608" s="3" t="s">
        <v>14895</v>
      </c>
      <c r="D1608" s="96" t="s">
        <v>14896</v>
      </c>
      <c r="E1608" s="3" t="s">
        <v>10272</v>
      </c>
      <c r="F1608" s="3" t="s">
        <v>10266</v>
      </c>
      <c r="G1608" s="3" t="s">
        <v>10279</v>
      </c>
      <c r="H1608" s="6" t="s">
        <v>10280</v>
      </c>
      <c r="K1608" s="12"/>
      <c r="N1608" t="s">
        <v>10621</v>
      </c>
    </row>
    <row r="1609" spans="1:14">
      <c r="A1609">
        <v>1608</v>
      </c>
      <c r="B1609">
        <v>234</v>
      </c>
      <c r="C1609" s="3" t="s">
        <v>14895</v>
      </c>
      <c r="D1609" s="96" t="s">
        <v>14896</v>
      </c>
      <c r="E1609" s="3" t="s">
        <v>10272</v>
      </c>
      <c r="F1609" s="3" t="s">
        <v>10266</v>
      </c>
      <c r="G1609" s="3" t="s">
        <v>10281</v>
      </c>
      <c r="H1609" s="6" t="s">
        <v>10282</v>
      </c>
      <c r="K1609" s="12"/>
      <c r="N1609" t="s">
        <v>10621</v>
      </c>
    </row>
    <row r="1610" spans="1:14">
      <c r="A1610">
        <v>1609</v>
      </c>
      <c r="B1610">
        <v>235</v>
      </c>
      <c r="C1610" s="3" t="s">
        <v>14895</v>
      </c>
      <c r="D1610" s="96" t="s">
        <v>14896</v>
      </c>
      <c r="E1610" s="3" t="s">
        <v>10272</v>
      </c>
      <c r="F1610" s="3" t="s">
        <v>10266</v>
      </c>
      <c r="G1610" s="3" t="s">
        <v>10283</v>
      </c>
      <c r="H1610" s="6" t="s">
        <v>10284</v>
      </c>
      <c r="K1610" s="12"/>
      <c r="N1610" t="s">
        <v>10621</v>
      </c>
    </row>
    <row r="1611" spans="1:14">
      <c r="A1611">
        <v>1610</v>
      </c>
      <c r="B1611">
        <v>236</v>
      </c>
      <c r="C1611" s="3" t="s">
        <v>14895</v>
      </c>
      <c r="D1611" s="96" t="s">
        <v>14896</v>
      </c>
      <c r="E1611" s="3" t="s">
        <v>10272</v>
      </c>
      <c r="F1611" s="3" t="s">
        <v>10266</v>
      </c>
      <c r="G1611" s="3" t="s">
        <v>10285</v>
      </c>
      <c r="H1611" s="6" t="s">
        <v>10286</v>
      </c>
      <c r="K1611" s="12"/>
      <c r="N1611" t="s">
        <v>10621</v>
      </c>
    </row>
    <row r="1612" spans="1:14">
      <c r="A1612">
        <v>1611</v>
      </c>
      <c r="B1612">
        <v>237</v>
      </c>
      <c r="C1612" s="3" t="s">
        <v>14895</v>
      </c>
      <c r="D1612" s="96" t="s">
        <v>14896</v>
      </c>
      <c r="E1612" s="3" t="s">
        <v>10272</v>
      </c>
      <c r="F1612" s="3" t="s">
        <v>10266</v>
      </c>
      <c r="G1612" s="3" t="s">
        <v>10287</v>
      </c>
      <c r="H1612" s="6" t="s">
        <v>10288</v>
      </c>
      <c r="K1612" s="12"/>
      <c r="N1612" t="s">
        <v>10621</v>
      </c>
    </row>
    <row r="1613" spans="1:14">
      <c r="A1613">
        <v>1612</v>
      </c>
      <c r="B1613">
        <v>238</v>
      </c>
      <c r="C1613" s="3" t="s">
        <v>14895</v>
      </c>
      <c r="D1613" s="96" t="s">
        <v>14896</v>
      </c>
      <c r="E1613" s="3" t="s">
        <v>10272</v>
      </c>
      <c r="F1613" s="3" t="s">
        <v>10266</v>
      </c>
      <c r="G1613" s="3" t="s">
        <v>10289</v>
      </c>
      <c r="H1613" s="6" t="s">
        <v>10290</v>
      </c>
      <c r="K1613" s="12"/>
      <c r="N1613" t="s">
        <v>10621</v>
      </c>
    </row>
    <row r="1614" spans="1:14">
      <c r="A1614">
        <v>1613</v>
      </c>
      <c r="B1614">
        <v>239</v>
      </c>
      <c r="C1614" s="3" t="s">
        <v>14895</v>
      </c>
      <c r="D1614" s="96" t="s">
        <v>14896</v>
      </c>
      <c r="E1614" s="3" t="s">
        <v>10272</v>
      </c>
      <c r="F1614" s="3" t="s">
        <v>10266</v>
      </c>
      <c r="G1614" s="3" t="s">
        <v>10291</v>
      </c>
      <c r="H1614" s="6" t="s">
        <v>10292</v>
      </c>
      <c r="K1614" s="12"/>
      <c r="N1614" t="s">
        <v>10621</v>
      </c>
    </row>
    <row r="1615" spans="1:14">
      <c r="A1615">
        <v>1614</v>
      </c>
      <c r="B1615">
        <v>240</v>
      </c>
      <c r="C1615" s="3" t="s">
        <v>14895</v>
      </c>
      <c r="D1615" s="96" t="s">
        <v>14896</v>
      </c>
      <c r="E1615" s="3" t="s">
        <v>10272</v>
      </c>
      <c r="F1615" s="3" t="s">
        <v>10266</v>
      </c>
      <c r="G1615" s="3" t="s">
        <v>10293</v>
      </c>
      <c r="H1615" s="6" t="s">
        <v>10294</v>
      </c>
      <c r="K1615" s="12"/>
      <c r="N1615" t="s">
        <v>10621</v>
      </c>
    </row>
    <row r="1616" spans="1:14">
      <c r="A1616">
        <v>1615</v>
      </c>
      <c r="B1616">
        <v>241</v>
      </c>
      <c r="C1616" s="3" t="s">
        <v>14895</v>
      </c>
      <c r="D1616" s="96" t="s">
        <v>14896</v>
      </c>
      <c r="E1616" s="3" t="s">
        <v>10272</v>
      </c>
      <c r="F1616" s="3" t="s">
        <v>10266</v>
      </c>
      <c r="G1616" s="3" t="s">
        <v>10295</v>
      </c>
      <c r="H1616" s="6" t="s">
        <v>10296</v>
      </c>
      <c r="K1616" s="12"/>
      <c r="N1616" t="s">
        <v>10621</v>
      </c>
    </row>
    <row r="1617" spans="1:14">
      <c r="A1617">
        <v>1616</v>
      </c>
      <c r="B1617">
        <v>242</v>
      </c>
      <c r="C1617" s="3" t="s">
        <v>14895</v>
      </c>
      <c r="D1617" s="96" t="s">
        <v>14896</v>
      </c>
      <c r="E1617" s="3" t="s">
        <v>10272</v>
      </c>
      <c r="F1617" s="3" t="s">
        <v>10266</v>
      </c>
      <c r="G1617" s="3" t="s">
        <v>10904</v>
      </c>
      <c r="H1617" s="6" t="s">
        <v>10905</v>
      </c>
      <c r="K1617" s="12"/>
      <c r="N1617" t="s">
        <v>10621</v>
      </c>
    </row>
    <row r="1618" spans="1:14">
      <c r="A1618">
        <v>1617</v>
      </c>
      <c r="B1618">
        <v>243</v>
      </c>
      <c r="C1618" s="3" t="s">
        <v>14895</v>
      </c>
      <c r="D1618" s="96" t="s">
        <v>14896</v>
      </c>
      <c r="E1618" s="3" t="s">
        <v>10904</v>
      </c>
      <c r="F1618" s="3" t="s">
        <v>10266</v>
      </c>
      <c r="G1618" s="3" t="s">
        <v>10906</v>
      </c>
      <c r="H1618" s="6" t="s">
        <v>10907</v>
      </c>
      <c r="K1618" s="12"/>
      <c r="N1618" t="s">
        <v>10621</v>
      </c>
    </row>
    <row r="1619" spans="1:14">
      <c r="A1619">
        <v>1618</v>
      </c>
      <c r="B1619">
        <v>244</v>
      </c>
      <c r="C1619" s="3" t="s">
        <v>14895</v>
      </c>
      <c r="D1619" s="96" t="s">
        <v>14896</v>
      </c>
      <c r="E1619" s="3" t="s">
        <v>14917</v>
      </c>
      <c r="F1619" s="3" t="s">
        <v>10266</v>
      </c>
      <c r="G1619" s="3" t="s">
        <v>10270</v>
      </c>
      <c r="H1619" s="6" t="s">
        <v>10908</v>
      </c>
      <c r="K1619" s="12"/>
      <c r="N1619" t="s">
        <v>10621</v>
      </c>
    </row>
    <row r="1620" spans="1:14">
      <c r="A1620">
        <v>1619</v>
      </c>
      <c r="B1620">
        <v>245</v>
      </c>
      <c r="C1620" s="3" t="s">
        <v>14895</v>
      </c>
      <c r="D1620" s="96" t="s">
        <v>14896</v>
      </c>
      <c r="E1620" s="3" t="s">
        <v>10270</v>
      </c>
      <c r="F1620" s="3" t="s">
        <v>10266</v>
      </c>
      <c r="G1620" s="3" t="s">
        <v>10272</v>
      </c>
      <c r="H1620" s="6" t="s">
        <v>10902</v>
      </c>
      <c r="K1620" s="12"/>
      <c r="N1620" t="s">
        <v>10621</v>
      </c>
    </row>
    <row r="1621" spans="1:14">
      <c r="A1621">
        <v>1620</v>
      </c>
      <c r="B1621">
        <v>246</v>
      </c>
      <c r="C1621" s="3" t="s">
        <v>14895</v>
      </c>
      <c r="D1621" s="96" t="s">
        <v>14896</v>
      </c>
      <c r="E1621" s="3" t="s">
        <v>10272</v>
      </c>
      <c r="F1621" s="3" t="s">
        <v>10273</v>
      </c>
      <c r="G1621" s="3" t="s">
        <v>8927</v>
      </c>
      <c r="H1621" s="6" t="s">
        <v>10903</v>
      </c>
      <c r="K1621" s="12"/>
      <c r="N1621" t="s">
        <v>10621</v>
      </c>
    </row>
    <row r="1622" spans="1:14">
      <c r="A1622">
        <v>1621</v>
      </c>
      <c r="B1622">
        <v>247</v>
      </c>
      <c r="C1622" s="3" t="s">
        <v>14895</v>
      </c>
      <c r="D1622" s="96" t="s">
        <v>14896</v>
      </c>
      <c r="E1622" s="3" t="s">
        <v>10272</v>
      </c>
      <c r="F1622" s="3" t="s">
        <v>10266</v>
      </c>
      <c r="G1622" s="3" t="s">
        <v>10275</v>
      </c>
      <c r="H1622" s="6" t="s">
        <v>10276</v>
      </c>
      <c r="K1622" s="12"/>
      <c r="N1622" t="s">
        <v>10621</v>
      </c>
    </row>
    <row r="1623" spans="1:14">
      <c r="A1623">
        <v>1622</v>
      </c>
      <c r="B1623">
        <v>248</v>
      </c>
      <c r="C1623" s="3" t="s">
        <v>14895</v>
      </c>
      <c r="D1623" s="96" t="s">
        <v>14896</v>
      </c>
      <c r="E1623" s="3" t="s">
        <v>10272</v>
      </c>
      <c r="F1623" s="3" t="s">
        <v>10266</v>
      </c>
      <c r="G1623" s="3" t="s">
        <v>10277</v>
      </c>
      <c r="H1623" s="6" t="s">
        <v>10278</v>
      </c>
      <c r="K1623" s="12"/>
      <c r="N1623" t="s">
        <v>10621</v>
      </c>
    </row>
    <row r="1624" spans="1:14">
      <c r="A1624">
        <v>1623</v>
      </c>
      <c r="B1624">
        <v>249</v>
      </c>
      <c r="C1624" s="3" t="s">
        <v>14895</v>
      </c>
      <c r="D1624" s="96" t="s">
        <v>14896</v>
      </c>
      <c r="E1624" s="3" t="s">
        <v>10272</v>
      </c>
      <c r="F1624" s="3" t="s">
        <v>10266</v>
      </c>
      <c r="G1624" s="3" t="s">
        <v>10279</v>
      </c>
      <c r="H1624" s="6" t="s">
        <v>10280</v>
      </c>
      <c r="K1624" s="12"/>
      <c r="N1624" t="s">
        <v>10621</v>
      </c>
    </row>
    <row r="1625" spans="1:14">
      <c r="A1625">
        <v>1624</v>
      </c>
      <c r="B1625">
        <v>250</v>
      </c>
      <c r="C1625" s="3" t="s">
        <v>14895</v>
      </c>
      <c r="D1625" s="96" t="s">
        <v>14896</v>
      </c>
      <c r="E1625" s="3" t="s">
        <v>10272</v>
      </c>
      <c r="F1625" s="3" t="s">
        <v>10266</v>
      </c>
      <c r="G1625" s="3" t="s">
        <v>10281</v>
      </c>
      <c r="H1625" s="6" t="s">
        <v>10282</v>
      </c>
      <c r="K1625" s="12"/>
      <c r="N1625" t="s">
        <v>10621</v>
      </c>
    </row>
    <row r="1626" spans="1:14">
      <c r="A1626">
        <v>1625</v>
      </c>
      <c r="B1626">
        <v>251</v>
      </c>
      <c r="C1626" s="3" t="s">
        <v>14895</v>
      </c>
      <c r="D1626" s="96" t="s">
        <v>14896</v>
      </c>
      <c r="E1626" s="3" t="s">
        <v>10272</v>
      </c>
      <c r="F1626" s="3" t="s">
        <v>10266</v>
      </c>
      <c r="G1626" s="3" t="s">
        <v>10283</v>
      </c>
      <c r="H1626" s="6" t="s">
        <v>10284</v>
      </c>
      <c r="K1626" s="12"/>
      <c r="N1626" t="s">
        <v>10621</v>
      </c>
    </row>
    <row r="1627" spans="1:14">
      <c r="A1627">
        <v>1626</v>
      </c>
      <c r="B1627">
        <v>252</v>
      </c>
      <c r="C1627" s="3" t="s">
        <v>14895</v>
      </c>
      <c r="D1627" s="96" t="s">
        <v>14896</v>
      </c>
      <c r="E1627" s="3" t="s">
        <v>10272</v>
      </c>
      <c r="F1627" s="3" t="s">
        <v>10266</v>
      </c>
      <c r="G1627" s="3" t="s">
        <v>10285</v>
      </c>
      <c r="H1627" s="6" t="s">
        <v>10286</v>
      </c>
      <c r="K1627" s="12"/>
      <c r="L1627" s="11"/>
      <c r="M1627" s="15"/>
      <c r="N1627" t="s">
        <v>10621</v>
      </c>
    </row>
    <row r="1628" spans="1:14">
      <c r="A1628">
        <v>1627</v>
      </c>
      <c r="B1628">
        <v>253</v>
      </c>
      <c r="C1628" s="3" t="s">
        <v>14895</v>
      </c>
      <c r="D1628" s="96" t="s">
        <v>14896</v>
      </c>
      <c r="E1628" s="3" t="s">
        <v>10272</v>
      </c>
      <c r="F1628" s="3" t="s">
        <v>10266</v>
      </c>
      <c r="G1628" s="3" t="s">
        <v>10287</v>
      </c>
      <c r="H1628" s="6" t="s">
        <v>10288</v>
      </c>
      <c r="K1628" s="12"/>
      <c r="N1628" t="s">
        <v>10621</v>
      </c>
    </row>
    <row r="1629" spans="1:14">
      <c r="A1629">
        <v>1628</v>
      </c>
      <c r="B1629">
        <v>254</v>
      </c>
      <c r="C1629" s="3" t="s">
        <v>14895</v>
      </c>
      <c r="D1629" s="96" t="s">
        <v>14896</v>
      </c>
      <c r="E1629" s="3" t="s">
        <v>10272</v>
      </c>
      <c r="F1629" s="3" t="s">
        <v>10266</v>
      </c>
      <c r="G1629" s="3" t="s">
        <v>10289</v>
      </c>
      <c r="H1629" s="6" t="s">
        <v>10290</v>
      </c>
      <c r="K1629" s="12"/>
      <c r="N1629" t="s">
        <v>10621</v>
      </c>
    </row>
    <row r="1630" spans="1:14">
      <c r="A1630">
        <v>1629</v>
      </c>
      <c r="B1630">
        <v>255</v>
      </c>
      <c r="C1630" s="3" t="s">
        <v>14895</v>
      </c>
      <c r="D1630" s="96" t="s">
        <v>14896</v>
      </c>
      <c r="E1630" s="3" t="s">
        <v>10272</v>
      </c>
      <c r="F1630" s="3" t="s">
        <v>10266</v>
      </c>
      <c r="G1630" s="3" t="s">
        <v>10291</v>
      </c>
      <c r="H1630" s="6" t="s">
        <v>10292</v>
      </c>
      <c r="K1630" s="12"/>
      <c r="N1630" t="s">
        <v>10621</v>
      </c>
    </row>
    <row r="1631" spans="1:14">
      <c r="A1631">
        <v>1630</v>
      </c>
      <c r="B1631">
        <v>256</v>
      </c>
      <c r="C1631" s="3" t="s">
        <v>14895</v>
      </c>
      <c r="D1631" s="96" t="s">
        <v>14896</v>
      </c>
      <c r="E1631" s="3" t="s">
        <v>10272</v>
      </c>
      <c r="F1631" s="3" t="s">
        <v>10266</v>
      </c>
      <c r="G1631" s="3" t="s">
        <v>10293</v>
      </c>
      <c r="H1631" s="6" t="s">
        <v>10294</v>
      </c>
      <c r="K1631" s="12"/>
      <c r="N1631" t="s">
        <v>10621</v>
      </c>
    </row>
    <row r="1632" spans="1:14">
      <c r="A1632">
        <v>1631</v>
      </c>
      <c r="B1632">
        <v>257</v>
      </c>
      <c r="C1632" s="3" t="s">
        <v>14895</v>
      </c>
      <c r="D1632" s="96" t="s">
        <v>14896</v>
      </c>
      <c r="E1632" s="3" t="s">
        <v>10272</v>
      </c>
      <c r="F1632" s="3" t="s">
        <v>10266</v>
      </c>
      <c r="G1632" s="3" t="s">
        <v>10295</v>
      </c>
      <c r="H1632" s="6" t="s">
        <v>10296</v>
      </c>
      <c r="K1632" s="12"/>
      <c r="N1632" t="s">
        <v>10621</v>
      </c>
    </row>
    <row r="1633" spans="1:14">
      <c r="A1633">
        <v>1632</v>
      </c>
      <c r="B1633">
        <v>258</v>
      </c>
      <c r="C1633" s="3" t="s">
        <v>14895</v>
      </c>
      <c r="D1633" s="96" t="s">
        <v>14896</v>
      </c>
      <c r="E1633" s="3" t="s">
        <v>10272</v>
      </c>
      <c r="F1633" s="3" t="s">
        <v>10266</v>
      </c>
      <c r="G1633" s="3" t="s">
        <v>10904</v>
      </c>
      <c r="H1633" s="6" t="s">
        <v>10905</v>
      </c>
      <c r="K1633" s="12"/>
      <c r="N1633" t="s">
        <v>10621</v>
      </c>
    </row>
    <row r="1634" spans="1:14">
      <c r="A1634">
        <v>1633</v>
      </c>
      <c r="B1634">
        <v>259</v>
      </c>
      <c r="C1634" s="3" t="s">
        <v>14895</v>
      </c>
      <c r="D1634" s="96" t="s">
        <v>14896</v>
      </c>
      <c r="E1634" s="3" t="s">
        <v>10904</v>
      </c>
      <c r="F1634" s="3" t="s">
        <v>10266</v>
      </c>
      <c r="G1634" s="3" t="s">
        <v>10906</v>
      </c>
      <c r="H1634" s="6" t="s">
        <v>10907</v>
      </c>
      <c r="K1634" s="12"/>
      <c r="N1634" t="s">
        <v>10621</v>
      </c>
    </row>
    <row r="1635" spans="1:14">
      <c r="A1635">
        <v>1634</v>
      </c>
      <c r="B1635">
        <v>260</v>
      </c>
      <c r="C1635" s="3" t="s">
        <v>14895</v>
      </c>
      <c r="D1635" s="96" t="s">
        <v>14896</v>
      </c>
      <c r="E1635" s="3" t="s">
        <v>14917</v>
      </c>
      <c r="F1635" s="3" t="s">
        <v>10266</v>
      </c>
      <c r="G1635" s="3" t="s">
        <v>10911</v>
      </c>
      <c r="H1635" s="6" t="s">
        <v>10912</v>
      </c>
      <c r="K1635" s="12"/>
      <c r="N1635" t="s">
        <v>10621</v>
      </c>
    </row>
    <row r="1636" spans="1:14">
      <c r="A1636">
        <v>1635</v>
      </c>
      <c r="B1636">
        <v>261</v>
      </c>
      <c r="C1636" s="3" t="s">
        <v>14895</v>
      </c>
      <c r="D1636" s="96" t="s">
        <v>14896</v>
      </c>
      <c r="E1636" s="3" t="s">
        <v>14917</v>
      </c>
      <c r="F1636" s="3" t="s">
        <v>10266</v>
      </c>
      <c r="G1636" s="3" t="s">
        <v>10913</v>
      </c>
      <c r="H1636" s="6" t="s">
        <v>10914</v>
      </c>
      <c r="K1636" s="12"/>
      <c r="N1636" t="s">
        <v>10621</v>
      </c>
    </row>
    <row r="1637" spans="1:14">
      <c r="A1637">
        <v>1636</v>
      </c>
      <c r="B1637">
        <v>262</v>
      </c>
      <c r="C1637" s="3" t="s">
        <v>14895</v>
      </c>
      <c r="D1637" s="96" t="s">
        <v>14896</v>
      </c>
      <c r="E1637" s="3" t="s">
        <v>10913</v>
      </c>
      <c r="F1637" s="3" t="s">
        <v>10266</v>
      </c>
      <c r="G1637" s="3" t="s">
        <v>10915</v>
      </c>
      <c r="H1637" s="6" t="s">
        <v>10916</v>
      </c>
      <c r="K1637" s="12"/>
      <c r="N1637" t="s">
        <v>10621</v>
      </c>
    </row>
    <row r="1638" spans="1:14">
      <c r="A1638">
        <v>1637</v>
      </c>
      <c r="B1638">
        <v>263</v>
      </c>
      <c r="C1638" s="3" t="s">
        <v>14895</v>
      </c>
      <c r="D1638" s="96" t="s">
        <v>14896</v>
      </c>
      <c r="E1638" s="3" t="s">
        <v>10913</v>
      </c>
      <c r="F1638" s="3" t="s">
        <v>10266</v>
      </c>
      <c r="G1638" s="3" t="s">
        <v>10917</v>
      </c>
      <c r="H1638" s="6" t="s">
        <v>10918</v>
      </c>
      <c r="K1638" s="12"/>
      <c r="N1638" t="s">
        <v>10621</v>
      </c>
    </row>
    <row r="1639" spans="1:14">
      <c r="A1639">
        <v>1638</v>
      </c>
      <c r="B1639">
        <v>264</v>
      </c>
      <c r="C1639" s="3" t="s">
        <v>14895</v>
      </c>
      <c r="D1639" s="96" t="s">
        <v>14896</v>
      </c>
      <c r="E1639" s="3" t="s">
        <v>10913</v>
      </c>
      <c r="F1639" s="3" t="s">
        <v>10266</v>
      </c>
      <c r="G1639" s="3" t="s">
        <v>10919</v>
      </c>
      <c r="H1639" s="6" t="s">
        <v>10920</v>
      </c>
      <c r="K1639" s="12"/>
      <c r="N1639" t="s">
        <v>10621</v>
      </c>
    </row>
    <row r="1640" spans="1:14" ht="28.8">
      <c r="A1640">
        <v>1639</v>
      </c>
      <c r="B1640">
        <v>265</v>
      </c>
      <c r="C1640" s="3" t="s">
        <v>14895</v>
      </c>
      <c r="D1640" s="96" t="s">
        <v>14896</v>
      </c>
      <c r="E1640" s="3" t="s">
        <v>10913</v>
      </c>
      <c r="F1640" s="3" t="s">
        <v>10266</v>
      </c>
      <c r="G1640" s="3" t="s">
        <v>10921</v>
      </c>
      <c r="H1640" s="6" t="s">
        <v>10922</v>
      </c>
      <c r="K1640" s="12"/>
      <c r="N1640" t="s">
        <v>10621</v>
      </c>
    </row>
    <row r="1641" spans="1:14">
      <c r="A1641">
        <v>1640</v>
      </c>
      <c r="B1641">
        <v>266</v>
      </c>
      <c r="C1641" s="3" t="s">
        <v>14895</v>
      </c>
      <c r="D1641" s="96" t="s">
        <v>14896</v>
      </c>
      <c r="E1641" s="3" t="s">
        <v>10921</v>
      </c>
      <c r="F1641" s="3" t="s">
        <v>10266</v>
      </c>
      <c r="G1641" s="3" t="s">
        <v>10923</v>
      </c>
      <c r="H1641" s="6" t="s">
        <v>10924</v>
      </c>
      <c r="K1641" s="12"/>
      <c r="N1641" t="s">
        <v>10621</v>
      </c>
    </row>
    <row r="1642" spans="1:14">
      <c r="A1642">
        <v>1641</v>
      </c>
      <c r="B1642">
        <v>267</v>
      </c>
      <c r="C1642" s="3" t="s">
        <v>14895</v>
      </c>
      <c r="D1642" s="96" t="s">
        <v>14896</v>
      </c>
      <c r="E1642" s="3" t="s">
        <v>10923</v>
      </c>
      <c r="F1642" s="3" t="s">
        <v>10266</v>
      </c>
      <c r="G1642" s="3" t="s">
        <v>10925</v>
      </c>
      <c r="H1642" s="6" t="s">
        <v>10926</v>
      </c>
      <c r="K1642" s="12"/>
      <c r="N1642" t="s">
        <v>10621</v>
      </c>
    </row>
    <row r="1643" spans="1:14">
      <c r="A1643">
        <v>1642</v>
      </c>
      <c r="B1643">
        <v>268</v>
      </c>
      <c r="C1643" s="3" t="s">
        <v>14895</v>
      </c>
      <c r="D1643" s="96" t="s">
        <v>14896</v>
      </c>
      <c r="E1643" s="3" t="s">
        <v>10923</v>
      </c>
      <c r="F1643" s="3" t="s">
        <v>10266</v>
      </c>
      <c r="G1643" s="3" t="s">
        <v>10673</v>
      </c>
      <c r="H1643" s="6" t="s">
        <v>10927</v>
      </c>
      <c r="K1643" s="12"/>
      <c r="N1643" t="s">
        <v>10621</v>
      </c>
    </row>
    <row r="1644" spans="1:14">
      <c r="A1644">
        <v>1643</v>
      </c>
      <c r="B1644">
        <v>269</v>
      </c>
      <c r="C1644" s="3" t="s">
        <v>14895</v>
      </c>
      <c r="D1644" s="96" t="s">
        <v>14896</v>
      </c>
      <c r="E1644" s="3" t="s">
        <v>10673</v>
      </c>
      <c r="F1644" s="3" t="s">
        <v>10266</v>
      </c>
      <c r="G1644" s="3" t="s">
        <v>10675</v>
      </c>
      <c r="H1644" s="6" t="s">
        <v>10928</v>
      </c>
      <c r="K1644" s="12"/>
      <c r="N1644" t="s">
        <v>10621</v>
      </c>
    </row>
    <row r="1645" spans="1:14">
      <c r="A1645">
        <v>1644</v>
      </c>
      <c r="B1645">
        <v>270</v>
      </c>
      <c r="C1645" s="3" t="s">
        <v>14895</v>
      </c>
      <c r="D1645" s="96" t="s">
        <v>14896</v>
      </c>
      <c r="E1645" s="3" t="s">
        <v>10675</v>
      </c>
      <c r="F1645" s="3" t="s">
        <v>10266</v>
      </c>
      <c r="G1645" s="3" t="s">
        <v>10929</v>
      </c>
      <c r="H1645" s="6" t="s">
        <v>9917</v>
      </c>
      <c r="K1645" s="12" t="str">
        <f>HYPERLINK("#'KOODISTOT'!B"&amp;MATCH(CONCATENATE(G1645,"Type"),KOODISTOT!B:B,0),CONCATENATE(G1645,"Type"))</f>
        <v>AssortmentMainGroupType</v>
      </c>
      <c r="L1645" s="7">
        <v>1</v>
      </c>
      <c r="N1645" t="s">
        <v>10621</v>
      </c>
    </row>
    <row r="1646" spans="1:14">
      <c r="A1646">
        <v>1645</v>
      </c>
      <c r="B1646">
        <v>271</v>
      </c>
      <c r="C1646" s="3" t="s">
        <v>14895</v>
      </c>
      <c r="D1646" s="96" t="s">
        <v>14896</v>
      </c>
      <c r="E1646" s="3" t="s">
        <v>10675</v>
      </c>
      <c r="F1646" s="3" t="s">
        <v>10266</v>
      </c>
      <c r="G1646" s="3" t="s">
        <v>10462</v>
      </c>
      <c r="H1646" s="6" t="s">
        <v>10930</v>
      </c>
      <c r="K1646" s="12"/>
      <c r="N1646" t="s">
        <v>10621</v>
      </c>
    </row>
    <row r="1647" spans="1:14">
      <c r="A1647">
        <v>1646</v>
      </c>
      <c r="B1647">
        <v>272</v>
      </c>
      <c r="C1647" s="3" t="s">
        <v>14895</v>
      </c>
      <c r="D1647" s="96" t="s">
        <v>14896</v>
      </c>
      <c r="E1647" s="3" t="s">
        <v>10675</v>
      </c>
      <c r="F1647" s="3" t="s">
        <v>10266</v>
      </c>
      <c r="G1647" s="3" t="s">
        <v>10681</v>
      </c>
      <c r="H1647" s="6" t="s">
        <v>10931</v>
      </c>
      <c r="K1647" s="12"/>
      <c r="N1647" t="s">
        <v>10621</v>
      </c>
    </row>
    <row r="1648" spans="1:14">
      <c r="A1648">
        <v>1647</v>
      </c>
      <c r="B1648">
        <v>273</v>
      </c>
      <c r="C1648" s="3" t="s">
        <v>14895</v>
      </c>
      <c r="D1648" s="96" t="s">
        <v>14896</v>
      </c>
      <c r="E1648" s="3" t="s">
        <v>10675</v>
      </c>
      <c r="F1648" s="3" t="s">
        <v>10266</v>
      </c>
      <c r="G1648" s="3" t="s">
        <v>10932</v>
      </c>
      <c r="H1648" s="6" t="s">
        <v>10933</v>
      </c>
      <c r="K1648" s="12"/>
      <c r="N1648" t="s">
        <v>10621</v>
      </c>
    </row>
    <row r="1649" spans="1:14">
      <c r="A1649">
        <v>1648</v>
      </c>
      <c r="B1649">
        <v>274</v>
      </c>
      <c r="C1649" s="3" t="s">
        <v>14895</v>
      </c>
      <c r="D1649" s="96" t="s">
        <v>14896</v>
      </c>
      <c r="E1649" s="3" t="s">
        <v>10675</v>
      </c>
      <c r="F1649" s="3" t="s">
        <v>10266</v>
      </c>
      <c r="G1649" s="3" t="s">
        <v>10934</v>
      </c>
      <c r="H1649" s="6" t="s">
        <v>10935</v>
      </c>
      <c r="K1649" s="12"/>
      <c r="N1649" t="s">
        <v>10621</v>
      </c>
    </row>
    <row r="1650" spans="1:14">
      <c r="A1650">
        <v>1649</v>
      </c>
      <c r="B1650">
        <v>275</v>
      </c>
      <c r="C1650" s="3" t="s">
        <v>14895</v>
      </c>
      <c r="D1650" s="96" t="s">
        <v>14896</v>
      </c>
      <c r="E1650" s="3" t="s">
        <v>10675</v>
      </c>
      <c r="F1650" s="3" t="s">
        <v>10266</v>
      </c>
      <c r="G1650" s="3" t="s">
        <v>10936</v>
      </c>
      <c r="H1650" s="6" t="s">
        <v>10937</v>
      </c>
      <c r="K1650" s="12"/>
      <c r="N1650" t="s">
        <v>10621</v>
      </c>
    </row>
    <row r="1651" spans="1:14">
      <c r="A1651">
        <v>1650</v>
      </c>
      <c r="B1651">
        <v>276</v>
      </c>
      <c r="C1651" s="3" t="s">
        <v>14895</v>
      </c>
      <c r="D1651" s="96" t="s">
        <v>14896</v>
      </c>
      <c r="E1651" s="3" t="s">
        <v>10675</v>
      </c>
      <c r="F1651" s="3" t="s">
        <v>10266</v>
      </c>
      <c r="G1651" s="3" t="s">
        <v>10938</v>
      </c>
      <c r="H1651" s="6" t="s">
        <v>10939</v>
      </c>
      <c r="K1651" s="12"/>
      <c r="N1651" t="s">
        <v>10621</v>
      </c>
    </row>
    <row r="1652" spans="1:14">
      <c r="A1652">
        <v>1651</v>
      </c>
      <c r="B1652">
        <v>277</v>
      </c>
      <c r="C1652" s="3" t="s">
        <v>14895</v>
      </c>
      <c r="D1652" s="96" t="s">
        <v>14896</v>
      </c>
      <c r="E1652" s="3" t="s">
        <v>10675</v>
      </c>
      <c r="F1652" s="3" t="s">
        <v>10266</v>
      </c>
      <c r="G1652" s="3" t="s">
        <v>10940</v>
      </c>
      <c r="H1652" s="6" t="s">
        <v>10941</v>
      </c>
      <c r="K1652" s="12"/>
      <c r="N1652" t="s">
        <v>10621</v>
      </c>
    </row>
    <row r="1653" spans="1:14">
      <c r="A1653">
        <v>1652</v>
      </c>
      <c r="B1653">
        <v>278</v>
      </c>
      <c r="C1653" s="3" t="s">
        <v>14895</v>
      </c>
      <c r="D1653" s="96" t="s">
        <v>14896</v>
      </c>
      <c r="E1653" s="3" t="s">
        <v>10675</v>
      </c>
      <c r="F1653" s="3" t="s">
        <v>10266</v>
      </c>
      <c r="G1653" s="3" t="s">
        <v>10942</v>
      </c>
      <c r="H1653" s="6" t="s">
        <v>10943</v>
      </c>
      <c r="K1653" s="12"/>
      <c r="N1653" t="s">
        <v>10621</v>
      </c>
    </row>
    <row r="1654" spans="1:14">
      <c r="A1654">
        <v>1653</v>
      </c>
      <c r="B1654">
        <v>279</v>
      </c>
      <c r="C1654" s="3" t="s">
        <v>14895</v>
      </c>
      <c r="D1654" s="96" t="s">
        <v>14896</v>
      </c>
      <c r="E1654" s="3" t="s">
        <v>10675</v>
      </c>
      <c r="F1654" s="3" t="s">
        <v>10266</v>
      </c>
      <c r="G1654" s="3" t="s">
        <v>10497</v>
      </c>
      <c r="H1654" s="6" t="s">
        <v>10944</v>
      </c>
      <c r="K1654" s="12"/>
      <c r="N1654" t="s">
        <v>10621</v>
      </c>
    </row>
    <row r="1655" spans="1:14">
      <c r="A1655">
        <v>1654</v>
      </c>
      <c r="B1655">
        <v>280</v>
      </c>
      <c r="C1655" s="3" t="s">
        <v>14895</v>
      </c>
      <c r="D1655" s="96" t="s">
        <v>14896</v>
      </c>
      <c r="E1655" s="3" t="s">
        <v>10675</v>
      </c>
      <c r="F1655" s="3" t="s">
        <v>10266</v>
      </c>
      <c r="G1655" s="3" t="s">
        <v>10945</v>
      </c>
      <c r="H1655" s="6" t="s">
        <v>10946</v>
      </c>
      <c r="K1655" s="12"/>
      <c r="N1655" t="s">
        <v>10621</v>
      </c>
    </row>
    <row r="1656" spans="1:14">
      <c r="A1656">
        <v>1655</v>
      </c>
      <c r="B1656">
        <v>281</v>
      </c>
      <c r="C1656" s="3" t="s">
        <v>14895</v>
      </c>
      <c r="D1656" s="96" t="s">
        <v>14896</v>
      </c>
      <c r="E1656" s="3" t="s">
        <v>10675</v>
      </c>
      <c r="F1656" s="3" t="s">
        <v>10266</v>
      </c>
      <c r="G1656" s="3" t="s">
        <v>10947</v>
      </c>
      <c r="H1656" s="6" t="s">
        <v>10948</v>
      </c>
      <c r="K1656" s="12"/>
      <c r="N1656" t="s">
        <v>10621</v>
      </c>
    </row>
    <row r="1657" spans="1:14">
      <c r="A1657">
        <v>1656</v>
      </c>
      <c r="B1657">
        <v>282</v>
      </c>
      <c r="C1657" s="3" t="s">
        <v>14895</v>
      </c>
      <c r="D1657" s="96" t="s">
        <v>14896</v>
      </c>
      <c r="E1657" s="3" t="s">
        <v>10675</v>
      </c>
      <c r="F1657" s="3" t="s">
        <v>10266</v>
      </c>
      <c r="G1657" s="3" t="s">
        <v>10949</v>
      </c>
      <c r="H1657" s="6" t="s">
        <v>10950</v>
      </c>
      <c r="K1657" s="12"/>
      <c r="N1657" t="s">
        <v>10621</v>
      </c>
    </row>
    <row r="1658" spans="1:14">
      <c r="A1658">
        <v>1657</v>
      </c>
      <c r="B1658">
        <v>283</v>
      </c>
      <c r="C1658" s="3" t="s">
        <v>14895</v>
      </c>
      <c r="D1658" s="96" t="s">
        <v>14896</v>
      </c>
      <c r="E1658" s="3" t="s">
        <v>10675</v>
      </c>
      <c r="F1658" s="3" t="s">
        <v>10266</v>
      </c>
      <c r="G1658" s="3" t="s">
        <v>10951</v>
      </c>
      <c r="H1658" s="6" t="s">
        <v>10952</v>
      </c>
      <c r="K1658" s="12"/>
      <c r="N1658" t="s">
        <v>10621</v>
      </c>
    </row>
    <row r="1659" spans="1:14">
      <c r="A1659">
        <v>1658</v>
      </c>
      <c r="B1659">
        <v>284</v>
      </c>
      <c r="C1659" s="3" t="s">
        <v>14895</v>
      </c>
      <c r="D1659" s="96" t="s">
        <v>14896</v>
      </c>
      <c r="E1659" s="3" t="s">
        <v>10675</v>
      </c>
      <c r="F1659" s="3" t="s">
        <v>10266</v>
      </c>
      <c r="G1659" s="3" t="s">
        <v>10953</v>
      </c>
      <c r="H1659" s="6" t="s">
        <v>10954</v>
      </c>
      <c r="K1659" s="12"/>
      <c r="N1659" t="s">
        <v>10621</v>
      </c>
    </row>
    <row r="1660" spans="1:14">
      <c r="A1660">
        <v>1659</v>
      </c>
      <c r="B1660">
        <v>285</v>
      </c>
      <c r="C1660" s="3" t="s">
        <v>14895</v>
      </c>
      <c r="D1660" s="96" t="s">
        <v>14896</v>
      </c>
      <c r="E1660" s="3" t="s">
        <v>10675</v>
      </c>
      <c r="F1660" s="3" t="s">
        <v>10266</v>
      </c>
      <c r="G1660" s="3" t="s">
        <v>10955</v>
      </c>
      <c r="H1660" s="6" t="s">
        <v>10956</v>
      </c>
      <c r="K1660" s="12"/>
      <c r="N1660" t="s">
        <v>10621</v>
      </c>
    </row>
    <row r="1661" spans="1:14">
      <c r="A1661">
        <v>1660</v>
      </c>
      <c r="B1661">
        <v>286</v>
      </c>
      <c r="C1661" s="3" t="s">
        <v>14895</v>
      </c>
      <c r="D1661" s="96" t="s">
        <v>14896</v>
      </c>
      <c r="E1661" s="3" t="s">
        <v>10955</v>
      </c>
      <c r="F1661" s="3" t="s">
        <v>10266</v>
      </c>
      <c r="G1661" s="3" t="s">
        <v>10957</v>
      </c>
      <c r="H1661" s="6" t="s">
        <v>10958</v>
      </c>
      <c r="K1661" s="12"/>
      <c r="N1661" t="s">
        <v>10621</v>
      </c>
    </row>
    <row r="1662" spans="1:14">
      <c r="A1662">
        <v>1661</v>
      </c>
      <c r="B1662">
        <v>287</v>
      </c>
      <c r="C1662" s="3" t="s">
        <v>14895</v>
      </c>
      <c r="D1662" s="96" t="s">
        <v>14896</v>
      </c>
      <c r="E1662" s="3" t="s">
        <v>10957</v>
      </c>
      <c r="F1662" s="3" t="s">
        <v>10266</v>
      </c>
      <c r="G1662" s="3" t="s">
        <v>10959</v>
      </c>
      <c r="H1662" s="6" t="s">
        <v>10960</v>
      </c>
      <c r="K1662" s="12"/>
      <c r="N1662" t="s">
        <v>10621</v>
      </c>
    </row>
    <row r="1663" spans="1:14">
      <c r="A1663">
        <v>1662</v>
      </c>
      <c r="B1663">
        <v>288</v>
      </c>
      <c r="C1663" s="3" t="s">
        <v>14895</v>
      </c>
      <c r="D1663" s="96" t="s">
        <v>14896</v>
      </c>
      <c r="E1663" s="3" t="s">
        <v>10957</v>
      </c>
      <c r="F1663" s="3" t="s">
        <v>10266</v>
      </c>
      <c r="G1663" s="3" t="s">
        <v>10961</v>
      </c>
      <c r="H1663" s="6" t="s">
        <v>10962</v>
      </c>
      <c r="K1663" s="12"/>
      <c r="N1663" t="s">
        <v>10621</v>
      </c>
    </row>
    <row r="1664" spans="1:14">
      <c r="A1664">
        <v>1663</v>
      </c>
      <c r="B1664">
        <v>289</v>
      </c>
      <c r="C1664" s="3" t="s">
        <v>14895</v>
      </c>
      <c r="D1664" s="96" t="s">
        <v>14896</v>
      </c>
      <c r="E1664" s="3" t="s">
        <v>10957</v>
      </c>
      <c r="F1664" s="3" t="s">
        <v>10266</v>
      </c>
      <c r="G1664" s="3" t="s">
        <v>10963</v>
      </c>
      <c r="H1664" s="6" t="s">
        <v>10964</v>
      </c>
      <c r="K1664" s="12"/>
      <c r="N1664" t="s">
        <v>10621</v>
      </c>
    </row>
    <row r="1665" spans="1:14">
      <c r="A1665">
        <v>1664</v>
      </c>
      <c r="B1665">
        <v>290</v>
      </c>
      <c r="C1665" s="3" t="s">
        <v>14895</v>
      </c>
      <c r="D1665" s="96" t="s">
        <v>14896</v>
      </c>
      <c r="E1665" s="3" t="s">
        <v>10675</v>
      </c>
      <c r="F1665" s="3" t="s">
        <v>10266</v>
      </c>
      <c r="G1665" s="3" t="s">
        <v>10965</v>
      </c>
      <c r="H1665" s="6" t="s">
        <v>10966</v>
      </c>
      <c r="K1665" s="12"/>
      <c r="N1665" t="s">
        <v>10621</v>
      </c>
    </row>
    <row r="1666" spans="1:14">
      <c r="A1666">
        <v>1665</v>
      </c>
      <c r="B1666">
        <v>291</v>
      </c>
      <c r="C1666" s="3" t="s">
        <v>14895</v>
      </c>
      <c r="D1666" s="96" t="s">
        <v>14896</v>
      </c>
      <c r="E1666" s="3" t="s">
        <v>10675</v>
      </c>
      <c r="F1666" s="3" t="s">
        <v>10266</v>
      </c>
      <c r="G1666" s="3" t="s">
        <v>10967</v>
      </c>
      <c r="H1666" s="6" t="s">
        <v>10968</v>
      </c>
      <c r="K1666" s="12"/>
      <c r="N1666" t="s">
        <v>10621</v>
      </c>
    </row>
    <row r="1667" spans="1:14">
      <c r="A1667">
        <v>1666</v>
      </c>
      <c r="B1667">
        <v>292</v>
      </c>
      <c r="C1667" s="3" t="s">
        <v>14895</v>
      </c>
      <c r="D1667" s="96" t="s">
        <v>14896</v>
      </c>
      <c r="E1667" s="3" t="s">
        <v>10913</v>
      </c>
      <c r="F1667" s="3" t="s">
        <v>10266</v>
      </c>
      <c r="G1667" s="3" t="s">
        <v>5279</v>
      </c>
      <c r="H1667" s="6" t="s">
        <v>10969</v>
      </c>
      <c r="K1667" s="12"/>
      <c r="N1667" t="s">
        <v>10621</v>
      </c>
    </row>
    <row r="1668" spans="1:14">
      <c r="A1668">
        <v>1667</v>
      </c>
      <c r="B1668">
        <v>293</v>
      </c>
      <c r="C1668" s="3" t="s">
        <v>14895</v>
      </c>
      <c r="D1668" s="96" t="s">
        <v>14896</v>
      </c>
      <c r="E1668" s="3" t="s">
        <v>5279</v>
      </c>
      <c r="F1668" s="3" t="s">
        <v>10266</v>
      </c>
      <c r="G1668" s="3" t="s">
        <v>5946</v>
      </c>
      <c r="H1668" s="6" t="s">
        <v>10970</v>
      </c>
      <c r="K1668" s="12"/>
      <c r="N1668" t="s">
        <v>10621</v>
      </c>
    </row>
    <row r="1669" spans="1:14">
      <c r="A1669">
        <v>1668</v>
      </c>
      <c r="B1669">
        <v>294</v>
      </c>
      <c r="C1669" s="3" t="s">
        <v>14895</v>
      </c>
      <c r="D1669" s="96" t="s">
        <v>14896</v>
      </c>
      <c r="E1669" s="3" t="s">
        <v>5946</v>
      </c>
      <c r="F1669" s="3" t="s">
        <v>10273</v>
      </c>
      <c r="G1669" s="3" t="s">
        <v>8927</v>
      </c>
      <c r="H1669" s="6" t="s">
        <v>10971</v>
      </c>
      <c r="N1669" t="s">
        <v>10621</v>
      </c>
    </row>
    <row r="1670" spans="1:14">
      <c r="A1670">
        <v>1669</v>
      </c>
      <c r="B1670">
        <v>295</v>
      </c>
      <c r="C1670" s="3" t="s">
        <v>14895</v>
      </c>
      <c r="D1670" s="96" t="s">
        <v>14896</v>
      </c>
      <c r="E1670" s="3" t="s">
        <v>10913</v>
      </c>
      <c r="F1670" s="3" t="s">
        <v>10266</v>
      </c>
      <c r="G1670" s="3" t="s">
        <v>10972</v>
      </c>
      <c r="H1670" s="6" t="s">
        <v>10973</v>
      </c>
      <c r="N1670" t="s">
        <v>10621</v>
      </c>
    </row>
    <row r="1671" spans="1:14">
      <c r="A1671">
        <v>1670</v>
      </c>
      <c r="B1671">
        <v>296</v>
      </c>
      <c r="C1671" s="3" t="s">
        <v>14895</v>
      </c>
      <c r="D1671" s="96" t="s">
        <v>14896</v>
      </c>
      <c r="E1671" s="3" t="s">
        <v>10972</v>
      </c>
      <c r="F1671" s="3" t="s">
        <v>10266</v>
      </c>
      <c r="G1671" s="3" t="s">
        <v>10974</v>
      </c>
      <c r="H1671" s="6" t="s">
        <v>10975</v>
      </c>
      <c r="N1671" t="s">
        <v>10621</v>
      </c>
    </row>
    <row r="1672" spans="1:14">
      <c r="A1672">
        <v>1671</v>
      </c>
      <c r="B1672">
        <v>297</v>
      </c>
      <c r="C1672" s="3" t="s">
        <v>14895</v>
      </c>
      <c r="D1672" s="96" t="s">
        <v>14896</v>
      </c>
      <c r="E1672" s="3" t="s">
        <v>10974</v>
      </c>
      <c r="F1672" s="3" t="s">
        <v>10273</v>
      </c>
      <c r="G1672" s="3" t="s">
        <v>8927</v>
      </c>
      <c r="H1672" s="6" t="s">
        <v>10976</v>
      </c>
      <c r="N1672" t="s">
        <v>10621</v>
      </c>
    </row>
    <row r="1673" spans="1:14">
      <c r="A1673">
        <v>1672</v>
      </c>
      <c r="B1673">
        <v>298</v>
      </c>
      <c r="C1673" s="3" t="s">
        <v>14895</v>
      </c>
      <c r="D1673" s="96" t="s">
        <v>14896</v>
      </c>
      <c r="E1673" s="3" t="s">
        <v>10974</v>
      </c>
      <c r="F1673" s="3" t="s">
        <v>10266</v>
      </c>
      <c r="G1673" s="3" t="s">
        <v>10977</v>
      </c>
      <c r="H1673" s="6" t="s">
        <v>10978</v>
      </c>
      <c r="K1673" s="12" t="str">
        <f>HYPERLINK("#'KOODISTOT'!B"&amp;MATCH(CONCATENATE(G1673,"Type"),KOODISTOT!B:B,0),CONCATENATE(G1673,"Type"))</f>
        <v>DocumentClassType</v>
      </c>
      <c r="L1673" s="7">
        <v>5</v>
      </c>
      <c r="N1673" t="s">
        <v>10621</v>
      </c>
    </row>
    <row r="1674" spans="1:14">
      <c r="A1674">
        <v>1673</v>
      </c>
      <c r="B1674">
        <v>299</v>
      </c>
      <c r="C1674" s="3" t="s">
        <v>14895</v>
      </c>
      <c r="D1674" s="96" t="s">
        <v>14896</v>
      </c>
      <c r="E1674" s="3" t="s">
        <v>10974</v>
      </c>
      <c r="F1674" s="3" t="s">
        <v>10266</v>
      </c>
      <c r="G1674" s="3" t="s">
        <v>10979</v>
      </c>
      <c r="H1674" s="6" t="s">
        <v>10980</v>
      </c>
      <c r="N1674" t="s">
        <v>10621</v>
      </c>
    </row>
    <row r="1675" spans="1:14">
      <c r="A1675">
        <v>1674</v>
      </c>
      <c r="B1675">
        <v>300</v>
      </c>
      <c r="C1675" s="3" t="s">
        <v>14895</v>
      </c>
      <c r="D1675" s="96" t="s">
        <v>14896</v>
      </c>
      <c r="E1675" s="3" t="s">
        <v>10974</v>
      </c>
      <c r="F1675" s="3" t="s">
        <v>10266</v>
      </c>
      <c r="G1675" s="3" t="s">
        <v>10981</v>
      </c>
      <c r="H1675" s="6" t="s">
        <v>10982</v>
      </c>
      <c r="N1675" t="s">
        <v>10621</v>
      </c>
    </row>
    <row r="1676" spans="1:14">
      <c r="A1676">
        <v>1675</v>
      </c>
      <c r="B1676">
        <v>301</v>
      </c>
      <c r="C1676" s="3" t="s">
        <v>14895</v>
      </c>
      <c r="D1676" s="96" t="s">
        <v>14896</v>
      </c>
      <c r="E1676" s="3" t="s">
        <v>10974</v>
      </c>
      <c r="F1676" s="3" t="s">
        <v>10266</v>
      </c>
      <c r="G1676" s="3" t="s">
        <v>10983</v>
      </c>
      <c r="H1676" s="6" t="s">
        <v>10984</v>
      </c>
      <c r="N1676" t="s">
        <v>10621</v>
      </c>
    </row>
    <row r="1677" spans="1:14">
      <c r="A1677">
        <v>1676</v>
      </c>
      <c r="B1677">
        <v>302</v>
      </c>
      <c r="C1677" s="3" t="s">
        <v>14895</v>
      </c>
      <c r="D1677" s="96" t="s">
        <v>14896</v>
      </c>
      <c r="E1677" s="3" t="s">
        <v>10974</v>
      </c>
      <c r="F1677" s="3" t="s">
        <v>10266</v>
      </c>
      <c r="G1677" s="3" t="s">
        <v>10985</v>
      </c>
      <c r="N1677" t="s">
        <v>10621</v>
      </c>
    </row>
    <row r="1678" spans="1:14">
      <c r="A1678">
        <v>1677</v>
      </c>
      <c r="B1678">
        <v>303</v>
      </c>
      <c r="C1678" s="3" t="s">
        <v>14895</v>
      </c>
      <c r="D1678" s="96" t="s">
        <v>14896</v>
      </c>
      <c r="E1678" s="3" t="s">
        <v>10985</v>
      </c>
      <c r="F1678" s="3" t="s">
        <v>10273</v>
      </c>
      <c r="G1678" s="3" t="s">
        <v>10986</v>
      </c>
      <c r="H1678" s="6" t="s">
        <v>10987</v>
      </c>
      <c r="N1678" t="s">
        <v>10621</v>
      </c>
    </row>
    <row r="1679" spans="1:14">
      <c r="A1679">
        <v>1678</v>
      </c>
      <c r="B1679">
        <v>304</v>
      </c>
      <c r="C1679" s="3" t="s">
        <v>14895</v>
      </c>
      <c r="D1679" s="96" t="s">
        <v>14896</v>
      </c>
      <c r="E1679" s="3" t="s">
        <v>14917</v>
      </c>
      <c r="F1679" s="3" t="s">
        <v>10266</v>
      </c>
      <c r="G1679" s="3" t="s">
        <v>10343</v>
      </c>
      <c r="H1679" s="6" t="s">
        <v>10988</v>
      </c>
      <c r="N1679" t="s">
        <v>10621</v>
      </c>
    </row>
    <row r="1680" spans="1:14">
      <c r="A1680">
        <v>1679</v>
      </c>
      <c r="B1680">
        <v>305</v>
      </c>
      <c r="C1680" s="3" t="s">
        <v>14895</v>
      </c>
      <c r="D1680" s="96" t="s">
        <v>14896</v>
      </c>
      <c r="E1680" s="3" t="s">
        <v>10343</v>
      </c>
      <c r="F1680" s="3" t="s">
        <v>10266</v>
      </c>
      <c r="G1680" s="3" t="s">
        <v>10347</v>
      </c>
      <c r="H1680" s="6" t="s">
        <v>10989</v>
      </c>
      <c r="K1680" s="12"/>
      <c r="N1680" t="s">
        <v>10621</v>
      </c>
    </row>
    <row r="1681" spans="1:14">
      <c r="A1681">
        <v>1680</v>
      </c>
      <c r="B1681">
        <v>306</v>
      </c>
      <c r="C1681" s="3" t="s">
        <v>14895</v>
      </c>
      <c r="D1681" s="96" t="s">
        <v>14896</v>
      </c>
      <c r="E1681" s="3" t="s">
        <v>10347</v>
      </c>
      <c r="F1681" s="3" t="s">
        <v>10273</v>
      </c>
      <c r="G1681" s="3" t="s">
        <v>8927</v>
      </c>
      <c r="H1681" s="6" t="s">
        <v>10990</v>
      </c>
      <c r="K1681" s="12"/>
      <c r="N1681" t="s">
        <v>10621</v>
      </c>
    </row>
    <row r="1682" spans="1:14">
      <c r="A1682">
        <v>1681</v>
      </c>
      <c r="B1682">
        <v>307</v>
      </c>
      <c r="C1682" s="3" t="s">
        <v>14895</v>
      </c>
      <c r="D1682" s="96" t="s">
        <v>14896</v>
      </c>
      <c r="E1682" s="3" t="s">
        <v>10347</v>
      </c>
      <c r="F1682" s="3" t="s">
        <v>10273</v>
      </c>
      <c r="G1682" s="3" t="s">
        <v>10991</v>
      </c>
      <c r="H1682" s="6" t="s">
        <v>10992</v>
      </c>
      <c r="N1682" t="s">
        <v>10621</v>
      </c>
    </row>
    <row r="1683" spans="1:14">
      <c r="A1683">
        <v>1682</v>
      </c>
      <c r="B1683">
        <v>308</v>
      </c>
      <c r="C1683" s="3" t="s">
        <v>14895</v>
      </c>
      <c r="D1683" s="96" t="s">
        <v>14896</v>
      </c>
      <c r="E1683" s="3" t="s">
        <v>10347</v>
      </c>
      <c r="F1683" s="3" t="s">
        <v>10266</v>
      </c>
      <c r="G1683" s="3" t="s">
        <v>10354</v>
      </c>
      <c r="H1683" s="6" t="s">
        <v>10355</v>
      </c>
      <c r="N1683" t="s">
        <v>10621</v>
      </c>
    </row>
    <row r="1684" spans="1:14">
      <c r="A1684">
        <v>1683</v>
      </c>
      <c r="B1684">
        <v>309</v>
      </c>
      <c r="C1684" s="3" t="s">
        <v>14895</v>
      </c>
      <c r="D1684" s="96" t="s">
        <v>14896</v>
      </c>
      <c r="E1684" s="3" t="s">
        <v>10354</v>
      </c>
      <c r="F1684" s="3" t="s">
        <v>10266</v>
      </c>
      <c r="G1684" s="3" t="s">
        <v>10362</v>
      </c>
      <c r="H1684" s="6" t="s">
        <v>10363</v>
      </c>
      <c r="N1684" t="s">
        <v>10621</v>
      </c>
    </row>
    <row r="1685" spans="1:14">
      <c r="A1685">
        <v>1684</v>
      </c>
      <c r="B1685">
        <v>310</v>
      </c>
      <c r="C1685" s="3" t="s">
        <v>14895</v>
      </c>
      <c r="D1685" s="96" t="s">
        <v>14896</v>
      </c>
      <c r="E1685" s="3" t="s">
        <v>10362</v>
      </c>
      <c r="F1685" s="3" t="s">
        <v>10266</v>
      </c>
      <c r="G1685" s="3" t="s">
        <v>10364</v>
      </c>
      <c r="H1685" s="6" t="s">
        <v>10365</v>
      </c>
      <c r="K1685" s="12"/>
      <c r="N1685" t="s">
        <v>10621</v>
      </c>
    </row>
    <row r="1686" spans="1:14">
      <c r="A1686">
        <v>1685</v>
      </c>
      <c r="B1686">
        <v>311</v>
      </c>
      <c r="C1686" s="3" t="s">
        <v>14895</v>
      </c>
      <c r="D1686" s="96" t="s">
        <v>14896</v>
      </c>
      <c r="E1686" s="3" t="s">
        <v>10364</v>
      </c>
      <c r="F1686" s="3" t="s">
        <v>10266</v>
      </c>
      <c r="G1686" s="3" t="s">
        <v>10366</v>
      </c>
      <c r="H1686" s="6" t="s">
        <v>10367</v>
      </c>
      <c r="K1686" s="12" t="str">
        <f>HYPERLINK("#'KOODISTOT'!B"&amp;MATCH(CONCATENATE(G1686,"Type"),KOODISTOT!B:B,0),CONCATENATE(G1686,"Type"))</f>
        <v>IdentifierTypeType</v>
      </c>
      <c r="L1686" s="7">
        <v>5</v>
      </c>
      <c r="N1686" t="s">
        <v>10621</v>
      </c>
    </row>
    <row r="1687" spans="1:14">
      <c r="A1687">
        <v>1686</v>
      </c>
      <c r="B1687">
        <v>312</v>
      </c>
      <c r="C1687" s="3" t="s">
        <v>14895</v>
      </c>
      <c r="D1687" s="96" t="s">
        <v>14896</v>
      </c>
      <c r="E1687" s="3" t="s">
        <v>10364</v>
      </c>
      <c r="F1687" s="3" t="s">
        <v>10266</v>
      </c>
      <c r="G1687" s="3" t="s">
        <v>10368</v>
      </c>
      <c r="H1687" s="6" t="s">
        <v>10369</v>
      </c>
      <c r="K1687" s="12"/>
      <c r="N1687" t="s">
        <v>10621</v>
      </c>
    </row>
    <row r="1688" spans="1:14">
      <c r="A1688">
        <v>1687</v>
      </c>
      <c r="B1688">
        <v>313</v>
      </c>
      <c r="C1688" s="3" t="s">
        <v>14895</v>
      </c>
      <c r="D1688" s="96" t="s">
        <v>14896</v>
      </c>
      <c r="E1688" s="3" t="s">
        <v>10354</v>
      </c>
      <c r="F1688" s="3" t="s">
        <v>10266</v>
      </c>
      <c r="G1688" s="3" t="s">
        <v>10370</v>
      </c>
      <c r="H1688" s="6" t="s">
        <v>10371</v>
      </c>
      <c r="N1688" t="s">
        <v>10621</v>
      </c>
    </row>
    <row r="1689" spans="1:14">
      <c r="A1689">
        <v>1688</v>
      </c>
      <c r="B1689">
        <v>314</v>
      </c>
      <c r="C1689" s="3" t="s">
        <v>14895</v>
      </c>
      <c r="D1689" s="96" t="s">
        <v>14896</v>
      </c>
      <c r="E1689" s="3" t="s">
        <v>10354</v>
      </c>
      <c r="F1689" s="3" t="s">
        <v>10266</v>
      </c>
      <c r="G1689" s="3" t="s">
        <v>10372</v>
      </c>
      <c r="H1689" s="6" t="s">
        <v>10373</v>
      </c>
      <c r="K1689" s="12"/>
      <c r="N1689" t="s">
        <v>10621</v>
      </c>
    </row>
    <row r="1690" spans="1:14">
      <c r="A1690">
        <v>1689</v>
      </c>
      <c r="B1690">
        <v>315</v>
      </c>
      <c r="C1690" s="3" t="s">
        <v>14895</v>
      </c>
      <c r="D1690" s="96" t="s">
        <v>14896</v>
      </c>
      <c r="E1690" s="3" t="s">
        <v>10354</v>
      </c>
      <c r="F1690" s="3" t="s">
        <v>10266</v>
      </c>
      <c r="G1690" s="3" t="s">
        <v>10374</v>
      </c>
      <c r="H1690" s="6" t="s">
        <v>10375</v>
      </c>
      <c r="K1690" s="12" t="str">
        <f>HYPERLINK("#'KOODISTOT'!B"&amp;MATCH(CONCATENATE(G1690,"Type"),KOODISTOT!B:B,0),CONCATENATE(G1690,"Type"))</f>
        <v>MainGroupType</v>
      </c>
      <c r="L1690" s="7">
        <v>1</v>
      </c>
      <c r="N1690" t="s">
        <v>10621</v>
      </c>
    </row>
    <row r="1691" spans="1:14">
      <c r="A1691">
        <v>1690</v>
      </c>
      <c r="B1691">
        <v>316</v>
      </c>
      <c r="C1691" s="3" t="s">
        <v>14895</v>
      </c>
      <c r="D1691" s="96" t="s">
        <v>14896</v>
      </c>
      <c r="E1691" s="3" t="s">
        <v>10354</v>
      </c>
      <c r="F1691" s="3" t="s">
        <v>10266</v>
      </c>
      <c r="G1691" s="3" t="s">
        <v>10376</v>
      </c>
      <c r="H1691" s="6" t="s">
        <v>10377</v>
      </c>
      <c r="K1691" s="12" t="str">
        <f>HYPERLINK("#'KOODISTOT'!B"&amp;MATCH(CONCATENATE(G1691,"Type"),KOODISTOT!B:B,0),CONCATENATE(G1691,"Type"))</f>
        <v>SubGroupType</v>
      </c>
      <c r="L1691" s="7">
        <v>1</v>
      </c>
      <c r="N1691" t="s">
        <v>10621</v>
      </c>
    </row>
    <row r="1692" spans="1:14">
      <c r="A1692">
        <v>1691</v>
      </c>
      <c r="B1692">
        <v>317</v>
      </c>
      <c r="C1692" s="3" t="s">
        <v>14895</v>
      </c>
      <c r="D1692" s="96" t="s">
        <v>14896</v>
      </c>
      <c r="E1692" s="3" t="s">
        <v>10354</v>
      </c>
      <c r="F1692" s="3" t="s">
        <v>10266</v>
      </c>
      <c r="G1692" s="3" t="s">
        <v>10378</v>
      </c>
      <c r="H1692" s="6" t="s">
        <v>10379</v>
      </c>
      <c r="K1692" s="12" t="str">
        <f>HYPERLINK("#'KOODISTOT'!B"&amp;MATCH(CONCATENATE(G1692,"Type"),KOODISTOT!B:B,0),CONCATENATE(G1692,"Type"))</f>
        <v>FertilityClassType</v>
      </c>
      <c r="L1692" s="7">
        <v>4</v>
      </c>
      <c r="N1692" t="s">
        <v>10621</v>
      </c>
    </row>
    <row r="1693" spans="1:14">
      <c r="A1693">
        <v>1692</v>
      </c>
      <c r="B1693">
        <v>318</v>
      </c>
      <c r="C1693" s="3" t="s">
        <v>14895</v>
      </c>
      <c r="D1693" s="96" t="s">
        <v>14896</v>
      </c>
      <c r="E1693" s="3" t="s">
        <v>10354</v>
      </c>
      <c r="F1693" s="3" t="s">
        <v>10266</v>
      </c>
      <c r="G1693" s="3" t="s">
        <v>10380</v>
      </c>
      <c r="H1693" s="6" t="s">
        <v>10381</v>
      </c>
      <c r="K1693" s="12" t="str">
        <f>HYPERLINK("#'KOODISTOT'!B"&amp;MATCH(CONCATENATE(G1693,"Type"),KOODISTOT!B:B,0),CONCATENATE(G1693,"Type"))</f>
        <v>SoilTypeType</v>
      </c>
      <c r="L1693" s="7">
        <v>10</v>
      </c>
      <c r="N1693" t="s">
        <v>10621</v>
      </c>
    </row>
    <row r="1694" spans="1:14">
      <c r="A1694">
        <v>1693</v>
      </c>
      <c r="B1694">
        <v>319</v>
      </c>
      <c r="C1694" s="3" t="s">
        <v>14895</v>
      </c>
      <c r="D1694" s="96" t="s">
        <v>14896</v>
      </c>
      <c r="E1694" s="3" t="s">
        <v>10354</v>
      </c>
      <c r="F1694" s="3" t="s">
        <v>10266</v>
      </c>
      <c r="G1694" s="3" t="s">
        <v>10382</v>
      </c>
      <c r="H1694" s="6" t="s">
        <v>10383</v>
      </c>
      <c r="K1694" s="12" t="str">
        <f>HYPERLINK("#'KOODISTOT'!B"&amp;MATCH(CONCATENATE(G1694,"Type"),KOODISTOT!B:B,0),CONCATENATE(G1694,"Type"))</f>
        <v>DrainageStateType</v>
      </c>
      <c r="L1694" s="7">
        <v>2</v>
      </c>
      <c r="N1694" t="s">
        <v>10621</v>
      </c>
    </row>
    <row r="1695" spans="1:14">
      <c r="A1695">
        <v>1694</v>
      </c>
      <c r="B1695">
        <v>320</v>
      </c>
      <c r="C1695" s="3" t="s">
        <v>14895</v>
      </c>
      <c r="D1695" s="96" t="s">
        <v>14896</v>
      </c>
      <c r="E1695" s="3" t="s">
        <v>10354</v>
      </c>
      <c r="F1695" s="3" t="s">
        <v>10266</v>
      </c>
      <c r="G1695" s="3" t="s">
        <v>10384</v>
      </c>
      <c r="H1695" s="6" t="s">
        <v>10385</v>
      </c>
      <c r="N1695" t="s">
        <v>10621</v>
      </c>
    </row>
    <row r="1696" spans="1:14">
      <c r="A1696">
        <v>1695</v>
      </c>
      <c r="B1696">
        <v>321</v>
      </c>
      <c r="C1696" s="3" t="s">
        <v>14895</v>
      </c>
      <c r="D1696" s="96" t="s">
        <v>14896</v>
      </c>
      <c r="E1696" s="3" t="s">
        <v>10354</v>
      </c>
      <c r="F1696" s="3" t="s">
        <v>10266</v>
      </c>
      <c r="G1696" s="3" t="s">
        <v>10386</v>
      </c>
      <c r="H1696" s="6" t="s">
        <v>10387</v>
      </c>
      <c r="N1696" t="s">
        <v>10621</v>
      </c>
    </row>
    <row r="1697" spans="1:14">
      <c r="A1697">
        <v>1696</v>
      </c>
      <c r="B1697">
        <v>322</v>
      </c>
      <c r="C1697" s="3" t="s">
        <v>14895</v>
      </c>
      <c r="D1697" s="96" t="s">
        <v>14896</v>
      </c>
      <c r="E1697" s="3" t="s">
        <v>10354</v>
      </c>
      <c r="F1697" s="3" t="s">
        <v>10266</v>
      </c>
      <c r="G1697" s="3" t="s">
        <v>10388</v>
      </c>
      <c r="H1697" s="6" t="s">
        <v>10389</v>
      </c>
      <c r="K1697" s="12" t="str">
        <f>HYPERLINK("#'KOODISTOT'!B"&amp;MATCH(CONCATENATE(G1697,"Type"),KOODISTOT!B:B,0),CONCATENATE(G1697,"Type"))</f>
        <v>DevelopmentClassType</v>
      </c>
      <c r="L1697" s="7">
        <v>2</v>
      </c>
      <c r="N1697" t="s">
        <v>10621</v>
      </c>
    </row>
    <row r="1698" spans="1:14">
      <c r="A1698">
        <v>1697</v>
      </c>
      <c r="B1698">
        <v>323</v>
      </c>
      <c r="C1698" s="3" t="s">
        <v>14895</v>
      </c>
      <c r="D1698" s="96" t="s">
        <v>14896</v>
      </c>
      <c r="E1698" s="3" t="s">
        <v>10354</v>
      </c>
      <c r="F1698" s="3" t="s">
        <v>10266</v>
      </c>
      <c r="G1698" s="3" t="s">
        <v>10390</v>
      </c>
      <c r="H1698" s="6" t="s">
        <v>10391</v>
      </c>
      <c r="K1698" s="12" t="str">
        <f>HYPERLINK("#'KOODISTOT'!B"&amp;MATCH(CONCATENATE(G1698,"Type"),KOODISTOT!B:B,0),CONCATENATE(G1698,"Type"))</f>
        <v>StandQualityType</v>
      </c>
      <c r="L1698" s="7">
        <v>0</v>
      </c>
      <c r="N1698" t="s">
        <v>10621</v>
      </c>
    </row>
    <row r="1699" spans="1:14">
      <c r="A1699">
        <v>1698</v>
      </c>
      <c r="B1699">
        <v>324</v>
      </c>
      <c r="C1699" s="3" t="s">
        <v>14895</v>
      </c>
      <c r="D1699" s="96" t="s">
        <v>14896</v>
      </c>
      <c r="E1699" s="3" t="s">
        <v>10354</v>
      </c>
      <c r="F1699" s="3" t="s">
        <v>10266</v>
      </c>
      <c r="G1699" s="3" t="s">
        <v>10392</v>
      </c>
      <c r="H1699" s="6" t="s">
        <v>10393</v>
      </c>
      <c r="K1699" s="12" t="str">
        <f>HYPERLINK("#'KOODISTOT'!B"&amp;MATCH("TreeSpeciesType",KOODISTOT!B:B,0),CONCATENATE(G1699,"Type"))</f>
        <v>MainTreeSpeciesType</v>
      </c>
      <c r="L1699" s="7">
        <v>1</v>
      </c>
      <c r="N1699" t="s">
        <v>10621</v>
      </c>
    </row>
    <row r="1700" spans="1:14">
      <c r="A1700">
        <v>1699</v>
      </c>
      <c r="B1700">
        <v>325</v>
      </c>
      <c r="C1700" s="3" t="s">
        <v>14895</v>
      </c>
      <c r="D1700" s="96" t="s">
        <v>14896</v>
      </c>
      <c r="E1700" s="3" t="s">
        <v>10354</v>
      </c>
      <c r="F1700" s="3" t="s">
        <v>10266</v>
      </c>
      <c r="G1700" s="3" t="s">
        <v>10394</v>
      </c>
      <c r="H1700" s="6" t="s">
        <v>10395</v>
      </c>
      <c r="K1700" s="12" t="str">
        <f>HYPERLINK("#'KOODISTOT'!B"&amp;MATCH(CONCATENATE(G1700,"Type"),KOODISTOT!B:B,0),CONCATENATE(G1700,"Type"))</f>
        <v>AccessibilityType</v>
      </c>
      <c r="L1700" s="7">
        <v>3</v>
      </c>
      <c r="N1700" t="s">
        <v>10621</v>
      </c>
    </row>
    <row r="1701" spans="1:14">
      <c r="A1701">
        <v>1700</v>
      </c>
      <c r="B1701">
        <v>326</v>
      </c>
      <c r="C1701" s="3" t="s">
        <v>14895</v>
      </c>
      <c r="D1701" s="96" t="s">
        <v>14896</v>
      </c>
      <c r="E1701" s="3" t="s">
        <v>10354</v>
      </c>
      <c r="F1701" s="3" t="s">
        <v>10266</v>
      </c>
      <c r="G1701" s="3" t="s">
        <v>10396</v>
      </c>
      <c r="H1701" s="6" t="s">
        <v>10397</v>
      </c>
      <c r="K1701" s="12" t="str">
        <f>HYPERLINK("#'KOODISTOT'!B"&amp;MATCH(CONCATENATE(G1701,"Type"),KOODISTOT!B:B,0),CONCATENATE(G1701,"Type"))</f>
        <v>CuttingRestrictionType</v>
      </c>
      <c r="L1701" s="7">
        <v>5</v>
      </c>
      <c r="N1701" t="s">
        <v>10621</v>
      </c>
    </row>
    <row r="1702" spans="1:14">
      <c r="A1702">
        <v>1701</v>
      </c>
      <c r="B1702">
        <v>327</v>
      </c>
      <c r="C1702" s="3" t="s">
        <v>14895</v>
      </c>
      <c r="D1702" s="96" t="s">
        <v>14896</v>
      </c>
      <c r="E1702" s="3" t="s">
        <v>10354</v>
      </c>
      <c r="F1702" s="3" t="s">
        <v>10266</v>
      </c>
      <c r="G1702" s="3" t="s">
        <v>10398</v>
      </c>
      <c r="H1702" s="6" t="s">
        <v>10399</v>
      </c>
      <c r="N1702" t="s">
        <v>10621</v>
      </c>
    </row>
    <row r="1703" spans="1:14">
      <c r="A1703">
        <v>1702</v>
      </c>
      <c r="B1703">
        <v>328</v>
      </c>
      <c r="C1703" s="3" t="s">
        <v>14895</v>
      </c>
      <c r="D1703" s="96" t="s">
        <v>14896</v>
      </c>
      <c r="E1703" s="3" t="s">
        <v>10354</v>
      </c>
      <c r="F1703" s="3" t="s">
        <v>10266</v>
      </c>
      <c r="G1703" s="3" t="s">
        <v>10400</v>
      </c>
      <c r="H1703" s="6" t="s">
        <v>10401</v>
      </c>
      <c r="K1703" s="12" t="str">
        <f>HYPERLINK("#'KOODISTOT'!B"&amp;MATCH(CONCATENATE(G1703,"Type"),KOODISTOT!B:B,0),CONCATENATE(G1703,"Type"))</f>
        <v>SilvicultureRestrictionType</v>
      </c>
      <c r="L1703" s="7">
        <v>3</v>
      </c>
      <c r="N1703" t="s">
        <v>10621</v>
      </c>
    </row>
    <row r="1704" spans="1:14" ht="28.8">
      <c r="A1704">
        <v>1703</v>
      </c>
      <c r="B1704">
        <v>329</v>
      </c>
      <c r="C1704" s="3" t="s">
        <v>14895</v>
      </c>
      <c r="D1704" s="96" t="s">
        <v>14896</v>
      </c>
      <c r="E1704" s="3" t="s">
        <v>10354</v>
      </c>
      <c r="F1704" s="3" t="s">
        <v>10266</v>
      </c>
      <c r="G1704" s="3" t="s">
        <v>10402</v>
      </c>
      <c r="H1704" s="6" t="s">
        <v>10403</v>
      </c>
      <c r="N1704" t="s">
        <v>10621</v>
      </c>
    </row>
    <row r="1705" spans="1:14" ht="28.8">
      <c r="A1705">
        <v>1704</v>
      </c>
      <c r="B1705">
        <v>330</v>
      </c>
      <c r="C1705" s="3" t="s">
        <v>14895</v>
      </c>
      <c r="D1705" s="96" t="s">
        <v>14896</v>
      </c>
      <c r="E1705" s="3" t="s">
        <v>10354</v>
      </c>
      <c r="F1705" s="3" t="s">
        <v>10266</v>
      </c>
      <c r="G1705" s="3" t="s">
        <v>10408</v>
      </c>
      <c r="H1705" s="6" t="s">
        <v>10409</v>
      </c>
      <c r="N1705" t="s">
        <v>10621</v>
      </c>
    </row>
    <row r="1706" spans="1:14">
      <c r="A1706">
        <v>1705</v>
      </c>
      <c r="B1706">
        <v>331</v>
      </c>
      <c r="C1706" s="3" t="s">
        <v>14895</v>
      </c>
      <c r="D1706" s="96" t="s">
        <v>14896</v>
      </c>
      <c r="E1706" s="3" t="s">
        <v>10354</v>
      </c>
      <c r="F1706" s="3" t="s">
        <v>10266</v>
      </c>
      <c r="G1706" s="3" t="s">
        <v>10410</v>
      </c>
      <c r="H1706" s="6" t="s">
        <v>10411</v>
      </c>
      <c r="K1706" s="12"/>
      <c r="N1706" t="s">
        <v>10621</v>
      </c>
    </row>
    <row r="1707" spans="1:14">
      <c r="A1707">
        <v>1706</v>
      </c>
      <c r="B1707">
        <v>332</v>
      </c>
      <c r="C1707" s="3" t="s">
        <v>14895</v>
      </c>
      <c r="D1707" s="96" t="s">
        <v>14896</v>
      </c>
      <c r="E1707" s="3" t="s">
        <v>10354</v>
      </c>
      <c r="F1707" s="3" t="s">
        <v>10266</v>
      </c>
      <c r="G1707" s="3" t="s">
        <v>10412</v>
      </c>
      <c r="H1707" s="6" t="s">
        <v>10413</v>
      </c>
      <c r="N1707" t="s">
        <v>10621</v>
      </c>
    </row>
    <row r="1708" spans="1:14">
      <c r="A1708">
        <v>1707</v>
      </c>
      <c r="B1708">
        <v>333</v>
      </c>
      <c r="C1708" s="3" t="s">
        <v>14895</v>
      </c>
      <c r="D1708" s="96" t="s">
        <v>14896</v>
      </c>
      <c r="E1708" s="3" t="s">
        <v>10354</v>
      </c>
      <c r="F1708" s="3" t="s">
        <v>10266</v>
      </c>
      <c r="G1708" s="3" t="s">
        <v>10416</v>
      </c>
      <c r="H1708" s="6" t="s">
        <v>10417</v>
      </c>
      <c r="K1708" s="12"/>
      <c r="N1708" t="s">
        <v>10621</v>
      </c>
    </row>
    <row r="1709" spans="1:14">
      <c r="A1709">
        <v>1708</v>
      </c>
      <c r="B1709">
        <v>334</v>
      </c>
      <c r="C1709" s="3" t="s">
        <v>14895</v>
      </c>
      <c r="D1709" s="96" t="s">
        <v>14896</v>
      </c>
      <c r="E1709" s="3" t="s">
        <v>10354</v>
      </c>
      <c r="F1709" s="3" t="s">
        <v>10266</v>
      </c>
      <c r="G1709" s="3" t="s">
        <v>10418</v>
      </c>
      <c r="H1709" s="6" t="s">
        <v>10419</v>
      </c>
      <c r="N1709" t="s">
        <v>10621</v>
      </c>
    </row>
    <row r="1710" spans="1:14">
      <c r="A1710">
        <v>1709</v>
      </c>
      <c r="B1710">
        <v>335</v>
      </c>
      <c r="C1710" s="3" t="s">
        <v>14895</v>
      </c>
      <c r="D1710" s="96" t="s">
        <v>14896</v>
      </c>
      <c r="E1710" s="3" t="s">
        <v>10354</v>
      </c>
      <c r="F1710" s="3" t="s">
        <v>10266</v>
      </c>
      <c r="G1710" s="3" t="s">
        <v>10420</v>
      </c>
      <c r="H1710" s="6" t="s">
        <v>10421</v>
      </c>
      <c r="N1710" t="s">
        <v>10621</v>
      </c>
    </row>
    <row r="1711" spans="1:14">
      <c r="A1711">
        <v>1710</v>
      </c>
      <c r="B1711">
        <v>336</v>
      </c>
      <c r="C1711" s="3" t="s">
        <v>14895</v>
      </c>
      <c r="D1711" s="96" t="s">
        <v>14896</v>
      </c>
      <c r="E1711" s="3" t="s">
        <v>10420</v>
      </c>
      <c r="F1711" s="3" t="s">
        <v>10266</v>
      </c>
      <c r="G1711" s="6" t="s">
        <v>10422</v>
      </c>
      <c r="H1711" s="6" t="s">
        <v>10423</v>
      </c>
      <c r="N1711" t="s">
        <v>10621</v>
      </c>
    </row>
    <row r="1712" spans="1:14">
      <c r="A1712">
        <v>1711</v>
      </c>
      <c r="B1712">
        <v>337</v>
      </c>
      <c r="C1712" s="3" t="s">
        <v>14895</v>
      </c>
      <c r="D1712" s="96" t="s">
        <v>14896</v>
      </c>
      <c r="E1712" s="6" t="s">
        <v>10422</v>
      </c>
      <c r="F1712" s="3" t="s">
        <v>10266</v>
      </c>
      <c r="G1712" s="6" t="s">
        <v>10424</v>
      </c>
      <c r="H1712" s="6" t="s">
        <v>10425</v>
      </c>
      <c r="N1712" t="s">
        <v>10621</v>
      </c>
    </row>
    <row r="1713" spans="1:14">
      <c r="A1713">
        <v>1712</v>
      </c>
      <c r="B1713">
        <v>338</v>
      </c>
      <c r="C1713" s="3" t="s">
        <v>14895</v>
      </c>
      <c r="D1713" s="96" t="s">
        <v>14896</v>
      </c>
      <c r="E1713" s="3" t="s">
        <v>10420</v>
      </c>
      <c r="F1713" s="3" t="s">
        <v>10266</v>
      </c>
      <c r="G1713" s="3" t="s">
        <v>10426</v>
      </c>
      <c r="H1713" s="6" t="s">
        <v>10427</v>
      </c>
      <c r="N1713" t="s">
        <v>10621</v>
      </c>
    </row>
    <row r="1714" spans="1:14">
      <c r="A1714">
        <v>1713</v>
      </c>
      <c r="B1714">
        <v>339</v>
      </c>
      <c r="C1714" s="3" t="s">
        <v>14895</v>
      </c>
      <c r="D1714" s="96" t="s">
        <v>14896</v>
      </c>
      <c r="E1714" s="3" t="s">
        <v>10426</v>
      </c>
      <c r="F1714" s="3" t="s">
        <v>10266</v>
      </c>
      <c r="G1714" s="3" t="s">
        <v>10428</v>
      </c>
      <c r="H1714" s="6" t="s">
        <v>10429</v>
      </c>
      <c r="K1714" s="12"/>
      <c r="N1714" t="s">
        <v>10621</v>
      </c>
    </row>
    <row r="1715" spans="1:14">
      <c r="A1715">
        <v>1714</v>
      </c>
      <c r="B1715">
        <v>340</v>
      </c>
      <c r="C1715" s="3" t="s">
        <v>14895</v>
      </c>
      <c r="D1715" s="96" t="s">
        <v>14896</v>
      </c>
      <c r="E1715" s="3" t="s">
        <v>10428</v>
      </c>
      <c r="F1715" s="3" t="s">
        <v>10266</v>
      </c>
      <c r="G1715" s="3" t="s">
        <v>10430</v>
      </c>
      <c r="H1715" s="6" t="s">
        <v>10431</v>
      </c>
      <c r="N1715" t="s">
        <v>10621</v>
      </c>
    </row>
    <row r="1716" spans="1:14">
      <c r="A1716">
        <v>1715</v>
      </c>
      <c r="B1716">
        <v>341</v>
      </c>
      <c r="C1716" s="3" t="s">
        <v>14895</v>
      </c>
      <c r="D1716" s="96" t="s">
        <v>14896</v>
      </c>
      <c r="E1716" s="3" t="s">
        <v>10428</v>
      </c>
      <c r="F1716" s="3" t="s">
        <v>10266</v>
      </c>
      <c r="G1716" s="3" t="s">
        <v>10432</v>
      </c>
      <c r="H1716" s="6" t="s">
        <v>10433</v>
      </c>
      <c r="K1716" s="12"/>
      <c r="N1716" t="s">
        <v>10621</v>
      </c>
    </row>
    <row r="1717" spans="1:14">
      <c r="A1717">
        <v>1716</v>
      </c>
      <c r="B1717">
        <v>342</v>
      </c>
      <c r="C1717" s="3" t="s">
        <v>14895</v>
      </c>
      <c r="D1717" s="96" t="s">
        <v>14896</v>
      </c>
      <c r="E1717" s="3" t="s">
        <v>10354</v>
      </c>
      <c r="F1717" s="3" t="s">
        <v>10266</v>
      </c>
      <c r="G1717" s="3" t="s">
        <v>10434</v>
      </c>
      <c r="H1717" s="6" t="s">
        <v>10435</v>
      </c>
      <c r="K1717" s="12"/>
      <c r="N1717" t="s">
        <v>10621</v>
      </c>
    </row>
    <row r="1718" spans="1:14">
      <c r="A1718">
        <v>1717</v>
      </c>
      <c r="B1718">
        <v>343</v>
      </c>
      <c r="C1718" s="3" t="s">
        <v>14895</v>
      </c>
      <c r="D1718" s="96" t="s">
        <v>14896</v>
      </c>
      <c r="E1718" s="3" t="s">
        <v>10434</v>
      </c>
      <c r="F1718" s="3" t="s">
        <v>10266</v>
      </c>
      <c r="G1718" s="3" t="s">
        <v>10436</v>
      </c>
      <c r="H1718" s="6" t="s">
        <v>10437</v>
      </c>
      <c r="N1718" t="s">
        <v>10621</v>
      </c>
    </row>
    <row r="1719" spans="1:14" ht="28.8">
      <c r="A1719">
        <v>1718</v>
      </c>
      <c r="B1719">
        <v>344</v>
      </c>
      <c r="C1719" s="3" t="s">
        <v>14895</v>
      </c>
      <c r="D1719" s="96" t="s">
        <v>14896</v>
      </c>
      <c r="E1719" s="3" t="s">
        <v>10436</v>
      </c>
      <c r="F1719" s="3" t="s">
        <v>10266</v>
      </c>
      <c r="G1719" s="3" t="s">
        <v>10438</v>
      </c>
      <c r="H1719" s="6" t="s">
        <v>10439</v>
      </c>
      <c r="N1719" t="s">
        <v>10621</v>
      </c>
    </row>
    <row r="1720" spans="1:14">
      <c r="A1720">
        <v>1719</v>
      </c>
      <c r="B1720">
        <v>345</v>
      </c>
      <c r="C1720" s="3" t="s">
        <v>14895</v>
      </c>
      <c r="D1720" s="96" t="s">
        <v>14896</v>
      </c>
      <c r="E1720" s="3" t="s">
        <v>10438</v>
      </c>
      <c r="F1720" s="3" t="s">
        <v>10266</v>
      </c>
      <c r="G1720" s="3" t="s">
        <v>10428</v>
      </c>
      <c r="H1720" s="6" t="s">
        <v>10440</v>
      </c>
      <c r="N1720" t="s">
        <v>10621</v>
      </c>
    </row>
    <row r="1721" spans="1:14">
      <c r="A1721">
        <v>1720</v>
      </c>
      <c r="B1721">
        <v>346</v>
      </c>
      <c r="C1721" s="3" t="s">
        <v>14895</v>
      </c>
      <c r="D1721" s="96" t="s">
        <v>14896</v>
      </c>
      <c r="E1721" s="3" t="s">
        <v>10428</v>
      </c>
      <c r="F1721" s="3" t="s">
        <v>10266</v>
      </c>
      <c r="G1721" s="3" t="s">
        <v>10430</v>
      </c>
      <c r="H1721" s="6" t="s">
        <v>10441</v>
      </c>
      <c r="N1721" t="s">
        <v>10621</v>
      </c>
    </row>
    <row r="1722" spans="1:14">
      <c r="A1722">
        <v>1721</v>
      </c>
      <c r="B1722">
        <v>347</v>
      </c>
      <c r="C1722" s="3" t="s">
        <v>14895</v>
      </c>
      <c r="D1722" s="96" t="s">
        <v>14896</v>
      </c>
      <c r="E1722" s="3" t="s">
        <v>10428</v>
      </c>
      <c r="F1722" s="3" t="s">
        <v>10266</v>
      </c>
      <c r="G1722" s="3" t="s">
        <v>10432</v>
      </c>
      <c r="H1722" s="6" t="s">
        <v>10442</v>
      </c>
      <c r="K1722" s="12"/>
      <c r="N1722" t="s">
        <v>10621</v>
      </c>
    </row>
    <row r="1723" spans="1:14">
      <c r="A1723">
        <v>1722</v>
      </c>
      <c r="B1723">
        <v>348</v>
      </c>
      <c r="C1723" s="3" t="s">
        <v>14895</v>
      </c>
      <c r="D1723" s="96" t="s">
        <v>14896</v>
      </c>
      <c r="E1723" s="3" t="s">
        <v>10347</v>
      </c>
      <c r="F1723" s="3" t="s">
        <v>10266</v>
      </c>
      <c r="G1723" s="3" t="s">
        <v>10443</v>
      </c>
      <c r="H1723" s="6" t="s">
        <v>10444</v>
      </c>
      <c r="N1723" t="s">
        <v>10621</v>
      </c>
    </row>
    <row r="1724" spans="1:14">
      <c r="A1724">
        <v>1723</v>
      </c>
      <c r="B1724">
        <v>349</v>
      </c>
      <c r="C1724" s="3" t="s">
        <v>14895</v>
      </c>
      <c r="D1724" s="96" t="s">
        <v>14896</v>
      </c>
      <c r="E1724" s="3" t="s">
        <v>10443</v>
      </c>
      <c r="F1724" s="3" t="s">
        <v>10266</v>
      </c>
      <c r="G1724" s="3" t="s">
        <v>10445</v>
      </c>
      <c r="H1724" s="6" t="s">
        <v>10446</v>
      </c>
      <c r="N1724" t="s">
        <v>10621</v>
      </c>
    </row>
    <row r="1725" spans="1:14">
      <c r="A1725">
        <v>1724</v>
      </c>
      <c r="B1725">
        <v>350</v>
      </c>
      <c r="C1725" s="3" t="s">
        <v>14895</v>
      </c>
      <c r="D1725" s="96" t="s">
        <v>14896</v>
      </c>
      <c r="E1725" s="3" t="s">
        <v>10445</v>
      </c>
      <c r="F1725" s="3" t="s">
        <v>10273</v>
      </c>
      <c r="G1725" s="3" t="s">
        <v>10449</v>
      </c>
      <c r="H1725" s="6" t="s">
        <v>10450</v>
      </c>
      <c r="K1725" s="12" t="str">
        <f>HYPERLINK("#'KOODISTOT'!B"&amp;MATCH("TreeStandDataMomentType",KOODISTOT!B:B,0),"TreeStandDataMomentType")</f>
        <v>TreeStandDataMomentType</v>
      </c>
      <c r="L1725" s="7">
        <v>3</v>
      </c>
      <c r="N1725" t="s">
        <v>10621</v>
      </c>
    </row>
    <row r="1726" spans="1:14">
      <c r="A1726">
        <v>1725</v>
      </c>
      <c r="B1726">
        <v>351</v>
      </c>
      <c r="C1726" s="3" t="s">
        <v>14895</v>
      </c>
      <c r="D1726" s="96" t="s">
        <v>14896</v>
      </c>
      <c r="E1726" s="3" t="s">
        <v>10445</v>
      </c>
      <c r="F1726" s="3" t="s">
        <v>10273</v>
      </c>
      <c r="G1726" s="3" t="s">
        <v>10447</v>
      </c>
      <c r="H1726" s="6" t="s">
        <v>10448</v>
      </c>
      <c r="N1726" t="s">
        <v>10621</v>
      </c>
    </row>
    <row r="1727" spans="1:14">
      <c r="A1727">
        <v>1726</v>
      </c>
      <c r="B1727">
        <v>352</v>
      </c>
      <c r="C1727" s="3" t="s">
        <v>14895</v>
      </c>
      <c r="D1727" s="96" t="s">
        <v>14896</v>
      </c>
      <c r="E1727" s="3" t="s">
        <v>10445</v>
      </c>
      <c r="F1727" s="3" t="s">
        <v>10266</v>
      </c>
      <c r="G1727" s="3" t="s">
        <v>10451</v>
      </c>
      <c r="H1727" s="6" t="s">
        <v>10452</v>
      </c>
      <c r="K1727" s="12"/>
      <c r="N1727" t="s">
        <v>10621</v>
      </c>
    </row>
    <row r="1728" spans="1:14">
      <c r="A1728">
        <v>1727</v>
      </c>
      <c r="B1728">
        <v>353</v>
      </c>
      <c r="C1728" s="3" t="s">
        <v>14895</v>
      </c>
      <c r="D1728" s="96" t="s">
        <v>14896</v>
      </c>
      <c r="E1728" s="3" t="s">
        <v>10445</v>
      </c>
      <c r="F1728" s="3" t="s">
        <v>10266</v>
      </c>
      <c r="G1728" s="3" t="s">
        <v>10453</v>
      </c>
      <c r="H1728" s="6" t="s">
        <v>10454</v>
      </c>
      <c r="N1728" t="s">
        <v>10621</v>
      </c>
    </row>
    <row r="1729" spans="1:14">
      <c r="A1729">
        <v>1728</v>
      </c>
      <c r="B1729">
        <v>354</v>
      </c>
      <c r="C1729" s="3" t="s">
        <v>14895</v>
      </c>
      <c r="D1729" s="96" t="s">
        <v>14896</v>
      </c>
      <c r="E1729" s="3" t="s">
        <v>10453</v>
      </c>
      <c r="F1729" s="3" t="s">
        <v>10266</v>
      </c>
      <c r="G1729" s="3" t="s">
        <v>10455</v>
      </c>
      <c r="H1729" s="6" t="s">
        <v>10456</v>
      </c>
      <c r="N1729" t="s">
        <v>10621</v>
      </c>
    </row>
    <row r="1730" spans="1:14">
      <c r="A1730">
        <v>1729</v>
      </c>
      <c r="B1730">
        <v>355</v>
      </c>
      <c r="C1730" s="3" t="s">
        <v>14895</v>
      </c>
      <c r="D1730" s="96" t="s">
        <v>14896</v>
      </c>
      <c r="E1730" s="3" t="s">
        <v>10455</v>
      </c>
      <c r="F1730" s="3" t="s">
        <v>10273</v>
      </c>
      <c r="G1730" s="3" t="s">
        <v>8927</v>
      </c>
      <c r="H1730" s="6" t="s">
        <v>10457</v>
      </c>
      <c r="N1730" t="s">
        <v>10621</v>
      </c>
    </row>
    <row r="1731" spans="1:14">
      <c r="A1731">
        <v>1730</v>
      </c>
      <c r="B1731">
        <v>356</v>
      </c>
      <c r="C1731" s="3" t="s">
        <v>14895</v>
      </c>
      <c r="D1731" s="96" t="s">
        <v>14896</v>
      </c>
      <c r="E1731" s="3" t="s">
        <v>10455</v>
      </c>
      <c r="F1731" s="3" t="s">
        <v>10266</v>
      </c>
      <c r="G1731" s="3" t="s">
        <v>10356</v>
      </c>
      <c r="H1731" s="6" t="s">
        <v>10458</v>
      </c>
      <c r="K1731" s="12" t="str">
        <f>HYPERLINK("#'KOODISTOT'!B"&amp;MATCH(CONCATENATE(G1731,"Type"),KOODISTOT!B:B,0),CONCATENATE(G1731,"Type"))</f>
        <v>ChangeStateType</v>
      </c>
      <c r="L1731" s="7">
        <v>0</v>
      </c>
      <c r="N1731" t="s">
        <v>10621</v>
      </c>
    </row>
    <row r="1732" spans="1:14">
      <c r="A1732">
        <v>1731</v>
      </c>
      <c r="B1732">
        <v>357</v>
      </c>
      <c r="C1732" s="3" t="s">
        <v>14895</v>
      </c>
      <c r="D1732" s="96" t="s">
        <v>14896</v>
      </c>
      <c r="E1732" s="3" t="s">
        <v>10455</v>
      </c>
      <c r="F1732" s="3" t="s">
        <v>10266</v>
      </c>
      <c r="G1732" s="3" t="s">
        <v>10358</v>
      </c>
      <c r="H1732" s="6" t="s">
        <v>10459</v>
      </c>
      <c r="N1732" t="s">
        <v>10621</v>
      </c>
    </row>
    <row r="1733" spans="1:14">
      <c r="A1733">
        <v>1732</v>
      </c>
      <c r="B1733">
        <v>358</v>
      </c>
      <c r="C1733" s="3" t="s">
        <v>14895</v>
      </c>
      <c r="D1733" s="96" t="s">
        <v>14896</v>
      </c>
      <c r="E1733" s="3" t="s">
        <v>10455</v>
      </c>
      <c r="F1733" s="3" t="s">
        <v>10266</v>
      </c>
      <c r="G1733" s="3" t="s">
        <v>10460</v>
      </c>
      <c r="H1733" s="6" t="s">
        <v>10461</v>
      </c>
      <c r="N1733" t="s">
        <v>10621</v>
      </c>
    </row>
    <row r="1734" spans="1:14">
      <c r="A1734">
        <v>1733</v>
      </c>
      <c r="B1734">
        <v>359</v>
      </c>
      <c r="C1734" s="3" t="s">
        <v>14895</v>
      </c>
      <c r="D1734" s="96" t="s">
        <v>14896</v>
      </c>
      <c r="E1734" s="3" t="s">
        <v>10455</v>
      </c>
      <c r="F1734" s="3" t="s">
        <v>10266</v>
      </c>
      <c r="G1734" s="3" t="s">
        <v>10462</v>
      </c>
      <c r="H1734" s="6" t="s">
        <v>10463</v>
      </c>
      <c r="K1734" s="12" t="str">
        <f>HYPERLINK("#'KOODISTOT'!B"&amp;MATCH("TreeSpeciesType",KOODISTOT!B:B,0),"TreeSpeciesType")</f>
        <v>TreeSpeciesType</v>
      </c>
      <c r="L1734" s="7">
        <v>3</v>
      </c>
      <c r="N1734" t="s">
        <v>10621</v>
      </c>
    </row>
    <row r="1735" spans="1:14">
      <c r="A1735">
        <v>1734</v>
      </c>
      <c r="B1735">
        <v>360</v>
      </c>
      <c r="C1735" s="3" t="s">
        <v>14895</v>
      </c>
      <c r="D1735" s="96" t="s">
        <v>14896</v>
      </c>
      <c r="E1735" s="3" t="s">
        <v>10455</v>
      </c>
      <c r="F1735" s="3" t="s">
        <v>10266</v>
      </c>
      <c r="G1735" s="3" t="s">
        <v>10464</v>
      </c>
      <c r="H1735" s="6" t="s">
        <v>10465</v>
      </c>
      <c r="K1735" s="12" t="str">
        <f>HYPERLINK("#'KOODISTOT'!B"&amp;MATCH("StoreyType",KOODISTOT!B:B,0),"StoreyType")</f>
        <v>StoreyType</v>
      </c>
      <c r="L1735" s="7">
        <v>1</v>
      </c>
      <c r="N1735" t="s">
        <v>10621</v>
      </c>
    </row>
    <row r="1736" spans="1:14">
      <c r="A1736">
        <v>1735</v>
      </c>
      <c r="B1736">
        <v>361</v>
      </c>
      <c r="C1736" s="3" t="s">
        <v>14895</v>
      </c>
      <c r="D1736" s="96" t="s">
        <v>14896</v>
      </c>
      <c r="E1736" s="3" t="s">
        <v>10455</v>
      </c>
      <c r="F1736" s="3" t="s">
        <v>10266</v>
      </c>
      <c r="G1736" s="3" t="s">
        <v>10466</v>
      </c>
      <c r="H1736" s="6" t="s">
        <v>10467</v>
      </c>
      <c r="N1736" t="s">
        <v>10621</v>
      </c>
    </row>
    <row r="1737" spans="1:14">
      <c r="A1737">
        <v>1736</v>
      </c>
      <c r="B1737">
        <v>362</v>
      </c>
      <c r="C1737" s="3" t="s">
        <v>14895</v>
      </c>
      <c r="D1737" s="96" t="s">
        <v>14896</v>
      </c>
      <c r="E1737" s="3" t="s">
        <v>10455</v>
      </c>
      <c r="F1737" s="3" t="s">
        <v>10266</v>
      </c>
      <c r="G1737" s="3" t="s">
        <v>10468</v>
      </c>
      <c r="H1737" s="6" t="s">
        <v>10469</v>
      </c>
      <c r="N1737" t="s">
        <v>10621</v>
      </c>
    </row>
    <row r="1738" spans="1:14">
      <c r="A1738">
        <v>1737</v>
      </c>
      <c r="B1738">
        <v>363</v>
      </c>
      <c r="C1738" s="3" t="s">
        <v>14895</v>
      </c>
      <c r="D1738" s="96" t="s">
        <v>14896</v>
      </c>
      <c r="E1738" s="3" t="s">
        <v>10455</v>
      </c>
      <c r="F1738" s="3" t="s">
        <v>10266</v>
      </c>
      <c r="G1738" s="3" t="s">
        <v>10470</v>
      </c>
      <c r="H1738" s="6" t="s">
        <v>10471</v>
      </c>
      <c r="N1738" t="s">
        <v>10621</v>
      </c>
    </row>
    <row r="1739" spans="1:14">
      <c r="A1739">
        <v>1738</v>
      </c>
      <c r="B1739">
        <v>364</v>
      </c>
      <c r="C1739" s="3" t="s">
        <v>14895</v>
      </c>
      <c r="D1739" s="96" t="s">
        <v>14896</v>
      </c>
      <c r="E1739" s="3" t="s">
        <v>10455</v>
      </c>
      <c r="F1739" s="3" t="s">
        <v>10266</v>
      </c>
      <c r="G1739" s="3" t="s">
        <v>10472</v>
      </c>
      <c r="H1739" s="6" t="s">
        <v>10473</v>
      </c>
      <c r="K1739" s="12"/>
      <c r="N1739" t="s">
        <v>10621</v>
      </c>
    </row>
    <row r="1740" spans="1:14">
      <c r="A1740">
        <v>1739</v>
      </c>
      <c r="B1740">
        <v>365</v>
      </c>
      <c r="C1740" s="3" t="s">
        <v>14895</v>
      </c>
      <c r="D1740" s="96" t="s">
        <v>14896</v>
      </c>
      <c r="E1740" s="3" t="s">
        <v>10455</v>
      </c>
      <c r="F1740" s="3" t="s">
        <v>10266</v>
      </c>
      <c r="G1740" s="3" t="s">
        <v>10474</v>
      </c>
      <c r="H1740" s="6" t="s">
        <v>10475</v>
      </c>
      <c r="N1740" t="s">
        <v>10621</v>
      </c>
    </row>
    <row r="1741" spans="1:14">
      <c r="A1741">
        <v>1740</v>
      </c>
      <c r="B1741">
        <v>366</v>
      </c>
      <c r="C1741" s="3" t="s">
        <v>14895</v>
      </c>
      <c r="D1741" s="96" t="s">
        <v>14896</v>
      </c>
      <c r="E1741" s="3" t="s">
        <v>10455</v>
      </c>
      <c r="F1741" s="3" t="s">
        <v>10266</v>
      </c>
      <c r="G1741" s="3" t="s">
        <v>10476</v>
      </c>
      <c r="H1741" s="6" t="s">
        <v>10477</v>
      </c>
      <c r="K1741" s="12"/>
      <c r="N1741" t="s">
        <v>10621</v>
      </c>
    </row>
    <row r="1742" spans="1:14">
      <c r="A1742">
        <v>1741</v>
      </c>
      <c r="B1742">
        <v>367</v>
      </c>
      <c r="C1742" s="3" t="s">
        <v>14895</v>
      </c>
      <c r="D1742" s="96" t="s">
        <v>14896</v>
      </c>
      <c r="E1742" s="3" t="s">
        <v>10455</v>
      </c>
      <c r="F1742" s="3" t="s">
        <v>10266</v>
      </c>
      <c r="G1742" s="3" t="s">
        <v>10478</v>
      </c>
      <c r="H1742" s="6" t="s">
        <v>10479</v>
      </c>
      <c r="N1742" t="s">
        <v>10621</v>
      </c>
    </row>
    <row r="1743" spans="1:14">
      <c r="A1743">
        <v>1742</v>
      </c>
      <c r="B1743">
        <v>368</v>
      </c>
      <c r="C1743" s="3" t="s">
        <v>14895</v>
      </c>
      <c r="D1743" s="96" t="s">
        <v>14896</v>
      </c>
      <c r="E1743" s="3" t="s">
        <v>10455</v>
      </c>
      <c r="F1743" s="3" t="s">
        <v>10266</v>
      </c>
      <c r="G1743" s="3" t="s">
        <v>10480</v>
      </c>
      <c r="H1743" s="6" t="s">
        <v>10481</v>
      </c>
      <c r="K1743" s="12"/>
      <c r="N1743" t="s">
        <v>10621</v>
      </c>
    </row>
    <row r="1744" spans="1:14">
      <c r="A1744">
        <v>1743</v>
      </c>
      <c r="B1744">
        <v>369</v>
      </c>
      <c r="C1744" s="3" t="s">
        <v>14895</v>
      </c>
      <c r="D1744" s="96" t="s">
        <v>14896</v>
      </c>
      <c r="E1744" s="3" t="s">
        <v>10455</v>
      </c>
      <c r="F1744" s="3" t="s">
        <v>10266</v>
      </c>
      <c r="G1744" s="3" t="s">
        <v>10482</v>
      </c>
      <c r="H1744" s="6" t="s">
        <v>10483</v>
      </c>
      <c r="N1744" t="s">
        <v>10621</v>
      </c>
    </row>
    <row r="1745" spans="1:14">
      <c r="A1745">
        <v>1744</v>
      </c>
      <c r="B1745">
        <v>370</v>
      </c>
      <c r="C1745" s="3" t="s">
        <v>14895</v>
      </c>
      <c r="D1745" s="96" t="s">
        <v>14896</v>
      </c>
      <c r="E1745" s="3" t="s">
        <v>10455</v>
      </c>
      <c r="F1745" s="3" t="s">
        <v>10266</v>
      </c>
      <c r="G1745" s="3" t="s">
        <v>10484</v>
      </c>
      <c r="H1745" s="6" t="s">
        <v>10485</v>
      </c>
      <c r="K1745" s="12"/>
      <c r="N1745" t="s">
        <v>10621</v>
      </c>
    </row>
    <row r="1746" spans="1:14">
      <c r="A1746">
        <v>1745</v>
      </c>
      <c r="B1746">
        <v>371</v>
      </c>
      <c r="C1746" s="3" t="s">
        <v>14895</v>
      </c>
      <c r="D1746" s="96" t="s">
        <v>14896</v>
      </c>
      <c r="E1746" s="3" t="s">
        <v>10455</v>
      </c>
      <c r="F1746" s="3" t="s">
        <v>10266</v>
      </c>
      <c r="G1746" s="3" t="s">
        <v>10486</v>
      </c>
      <c r="H1746" s="6" t="s">
        <v>10487</v>
      </c>
      <c r="N1746" t="s">
        <v>10621</v>
      </c>
    </row>
    <row r="1747" spans="1:14">
      <c r="A1747">
        <v>1746</v>
      </c>
      <c r="B1747">
        <v>372</v>
      </c>
      <c r="C1747" s="3" t="s">
        <v>14895</v>
      </c>
      <c r="D1747" s="96" t="s">
        <v>14896</v>
      </c>
      <c r="E1747" s="3" t="s">
        <v>10455</v>
      </c>
      <c r="F1747" s="3" t="s">
        <v>10266</v>
      </c>
      <c r="G1747" s="3" t="s">
        <v>10488</v>
      </c>
      <c r="H1747" s="6" t="s">
        <v>10489</v>
      </c>
      <c r="N1747" t="s">
        <v>10621</v>
      </c>
    </row>
    <row r="1748" spans="1:14">
      <c r="A1748">
        <v>1747</v>
      </c>
      <c r="B1748">
        <v>373</v>
      </c>
      <c r="C1748" s="3" t="s">
        <v>14895</v>
      </c>
      <c r="D1748" s="96" t="s">
        <v>14896</v>
      </c>
      <c r="E1748" s="3" t="s">
        <v>10455</v>
      </c>
      <c r="F1748" s="3" t="s">
        <v>10266</v>
      </c>
      <c r="G1748" s="3" t="s">
        <v>10490</v>
      </c>
      <c r="H1748" s="6" t="s">
        <v>10491</v>
      </c>
      <c r="N1748" t="s">
        <v>10621</v>
      </c>
    </row>
    <row r="1749" spans="1:14">
      <c r="A1749">
        <v>1748</v>
      </c>
      <c r="B1749">
        <v>374</v>
      </c>
      <c r="C1749" s="3" t="s">
        <v>14895</v>
      </c>
      <c r="D1749" s="96" t="s">
        <v>14896</v>
      </c>
      <c r="E1749" s="3" t="s">
        <v>10455</v>
      </c>
      <c r="F1749" s="3" t="s">
        <v>10266</v>
      </c>
      <c r="G1749" s="3" t="s">
        <v>10492</v>
      </c>
      <c r="H1749" s="6" t="s">
        <v>10493</v>
      </c>
      <c r="N1749" t="s">
        <v>10621</v>
      </c>
    </row>
    <row r="1750" spans="1:14">
      <c r="A1750">
        <v>1749</v>
      </c>
      <c r="B1750">
        <v>375</v>
      </c>
      <c r="C1750" s="3" t="s">
        <v>14895</v>
      </c>
      <c r="D1750" s="96" t="s">
        <v>14896</v>
      </c>
      <c r="E1750" s="3" t="s">
        <v>10455</v>
      </c>
      <c r="F1750" s="3" t="s">
        <v>10266</v>
      </c>
      <c r="G1750" s="3" t="s">
        <v>10412</v>
      </c>
      <c r="H1750" s="6" t="s">
        <v>10494</v>
      </c>
      <c r="N1750" t="s">
        <v>10621</v>
      </c>
    </row>
    <row r="1751" spans="1:14">
      <c r="A1751">
        <v>1750</v>
      </c>
      <c r="B1751">
        <v>376</v>
      </c>
      <c r="C1751" s="3" t="s">
        <v>14895</v>
      </c>
      <c r="D1751" s="96" t="s">
        <v>14896</v>
      </c>
      <c r="E1751" s="3" t="s">
        <v>10455</v>
      </c>
      <c r="F1751" s="3" t="s">
        <v>10266</v>
      </c>
      <c r="G1751" s="3" t="s">
        <v>10495</v>
      </c>
      <c r="H1751" s="6" t="s">
        <v>10496</v>
      </c>
      <c r="N1751" t="s">
        <v>10621</v>
      </c>
    </row>
    <row r="1752" spans="1:14">
      <c r="A1752">
        <v>1751</v>
      </c>
      <c r="B1752">
        <v>377</v>
      </c>
      <c r="C1752" s="3" t="s">
        <v>14895</v>
      </c>
      <c r="D1752" s="96" t="s">
        <v>14896</v>
      </c>
      <c r="E1752" s="3" t="s">
        <v>10455</v>
      </c>
      <c r="F1752" s="3" t="s">
        <v>10266</v>
      </c>
      <c r="G1752" s="3" t="s">
        <v>10497</v>
      </c>
      <c r="H1752" s="6" t="s">
        <v>10498</v>
      </c>
      <c r="N1752" t="s">
        <v>10621</v>
      </c>
    </row>
    <row r="1753" spans="1:14">
      <c r="A1753">
        <v>1752</v>
      </c>
      <c r="B1753">
        <v>378</v>
      </c>
      <c r="C1753" s="3" t="s">
        <v>14895</v>
      </c>
      <c r="D1753" s="96" t="s">
        <v>14896</v>
      </c>
      <c r="E1753" s="3" t="s">
        <v>10455</v>
      </c>
      <c r="F1753" s="3" t="s">
        <v>10266</v>
      </c>
      <c r="G1753" s="3" t="s">
        <v>10499</v>
      </c>
      <c r="H1753" s="6" t="s">
        <v>10500</v>
      </c>
      <c r="N1753" t="s">
        <v>10621</v>
      </c>
    </row>
    <row r="1754" spans="1:14" ht="28.8">
      <c r="A1754">
        <v>1753</v>
      </c>
      <c r="B1754">
        <v>379</v>
      </c>
      <c r="C1754" s="3" t="s">
        <v>14895</v>
      </c>
      <c r="D1754" s="96" t="s">
        <v>14896</v>
      </c>
      <c r="E1754" s="3" t="s">
        <v>10445</v>
      </c>
      <c r="F1754" s="3" t="s">
        <v>10266</v>
      </c>
      <c r="G1754" s="3" t="s">
        <v>10501</v>
      </c>
      <c r="H1754" s="6" t="s">
        <v>10502</v>
      </c>
      <c r="N1754" t="s">
        <v>10621</v>
      </c>
    </row>
    <row r="1755" spans="1:14" ht="28.8">
      <c r="A1755">
        <v>1754</v>
      </c>
      <c r="B1755">
        <v>380</v>
      </c>
      <c r="C1755" s="3" t="s">
        <v>14895</v>
      </c>
      <c r="D1755" s="96" t="s">
        <v>14896</v>
      </c>
      <c r="E1755" s="3" t="s">
        <v>10501</v>
      </c>
      <c r="F1755" s="3" t="s">
        <v>10266</v>
      </c>
      <c r="G1755" s="3" t="s">
        <v>10503</v>
      </c>
      <c r="H1755" s="6" t="s">
        <v>10504</v>
      </c>
      <c r="N1755" t="s">
        <v>10621</v>
      </c>
    </row>
    <row r="1756" spans="1:14">
      <c r="A1756">
        <v>1755</v>
      </c>
      <c r="B1756">
        <v>381</v>
      </c>
      <c r="C1756" s="3" t="s">
        <v>14895</v>
      </c>
      <c r="D1756" s="96" t="s">
        <v>14896</v>
      </c>
      <c r="E1756" s="3" t="s">
        <v>10503</v>
      </c>
      <c r="F1756" s="3" t="s">
        <v>10273</v>
      </c>
      <c r="G1756" s="3" t="s">
        <v>8927</v>
      </c>
      <c r="H1756" s="6" t="s">
        <v>10505</v>
      </c>
      <c r="N1756" t="s">
        <v>10621</v>
      </c>
    </row>
    <row r="1757" spans="1:14">
      <c r="A1757">
        <v>1756</v>
      </c>
      <c r="B1757">
        <v>382</v>
      </c>
      <c r="C1757" s="3" t="s">
        <v>14895</v>
      </c>
      <c r="D1757" s="96" t="s">
        <v>14896</v>
      </c>
      <c r="E1757" s="3" t="s">
        <v>10503</v>
      </c>
      <c r="F1757" s="3" t="s">
        <v>10266</v>
      </c>
      <c r="G1757" s="3" t="s">
        <v>10356</v>
      </c>
      <c r="H1757" s="6" t="s">
        <v>10506</v>
      </c>
      <c r="K1757" s="12" t="str">
        <f>HYPERLINK("#'KOODISTOT'!B"&amp;MATCH(CONCATENATE(G1757,"Type"),KOODISTOT!B:B,0),CONCATENATE(G1757,"Type"))</f>
        <v>ChangeStateType</v>
      </c>
      <c r="L1757" s="7">
        <v>0</v>
      </c>
      <c r="N1757" t="s">
        <v>10621</v>
      </c>
    </row>
    <row r="1758" spans="1:14">
      <c r="A1758">
        <v>1757</v>
      </c>
      <c r="B1758">
        <v>383</v>
      </c>
      <c r="C1758" s="3" t="s">
        <v>14895</v>
      </c>
      <c r="D1758" s="96" t="s">
        <v>14896</v>
      </c>
      <c r="E1758" s="3" t="s">
        <v>10503</v>
      </c>
      <c r="F1758" s="3" t="s">
        <v>10266</v>
      </c>
      <c r="G1758" s="3" t="s">
        <v>10358</v>
      </c>
      <c r="H1758" s="6" t="s">
        <v>10507</v>
      </c>
      <c r="N1758" t="s">
        <v>10621</v>
      </c>
    </row>
    <row r="1759" spans="1:14">
      <c r="A1759">
        <v>1758</v>
      </c>
      <c r="B1759">
        <v>384</v>
      </c>
      <c r="C1759" s="3" t="s">
        <v>14895</v>
      </c>
      <c r="D1759" s="96" t="s">
        <v>14896</v>
      </c>
      <c r="E1759" s="3" t="s">
        <v>10503</v>
      </c>
      <c r="F1759" s="3" t="s">
        <v>10266</v>
      </c>
      <c r="G1759" s="3" t="s">
        <v>10508</v>
      </c>
      <c r="H1759" s="6" t="s">
        <v>10509</v>
      </c>
      <c r="K1759" s="12" t="str">
        <f>HYPERLINK("#'KOODISTOT'!B"&amp;MATCH(CONCATENATE(G1759,"Type"),KOODISTOT!B:B,0),CONCATENATE(G1759,"Type"))</f>
        <v>DeadTreeTypeType</v>
      </c>
      <c r="L1759" s="7">
        <v>1</v>
      </c>
      <c r="N1759" t="s">
        <v>10621</v>
      </c>
    </row>
    <row r="1760" spans="1:14">
      <c r="A1760">
        <v>1759</v>
      </c>
      <c r="B1760">
        <v>385</v>
      </c>
      <c r="C1760" s="3" t="s">
        <v>14895</v>
      </c>
      <c r="D1760" s="96" t="s">
        <v>14896</v>
      </c>
      <c r="E1760" s="3" t="s">
        <v>10503</v>
      </c>
      <c r="F1760" s="3" t="s">
        <v>10266</v>
      </c>
      <c r="G1760" s="3" t="s">
        <v>10462</v>
      </c>
      <c r="H1760" s="6" t="s">
        <v>10510</v>
      </c>
      <c r="K1760" s="12" t="str">
        <f>HYPERLINK("#'KOODISTOT'!B"&amp;MATCH(CONCATENATE(G1760,"Type"),KOODISTOT!B:B,0),CONCATENATE(G1760,"Type"))</f>
        <v>TreeSpeciesType</v>
      </c>
      <c r="L1760" s="7">
        <v>1</v>
      </c>
      <c r="N1760" t="s">
        <v>10621</v>
      </c>
    </row>
    <row r="1761" spans="1:14">
      <c r="A1761">
        <v>1760</v>
      </c>
      <c r="B1761">
        <v>386</v>
      </c>
      <c r="C1761" s="3" t="s">
        <v>14895</v>
      </c>
      <c r="D1761" s="96" t="s">
        <v>14896</v>
      </c>
      <c r="E1761" s="3" t="s">
        <v>10503</v>
      </c>
      <c r="F1761" s="3" t="s">
        <v>10266</v>
      </c>
      <c r="G1761" s="3" t="s">
        <v>10472</v>
      </c>
      <c r="H1761" s="6" t="s">
        <v>10511</v>
      </c>
      <c r="N1761" t="s">
        <v>10621</v>
      </c>
    </row>
    <row r="1762" spans="1:14">
      <c r="A1762">
        <v>1761</v>
      </c>
      <c r="B1762">
        <v>387</v>
      </c>
      <c r="C1762" s="3" t="s">
        <v>14895</v>
      </c>
      <c r="D1762" s="96" t="s">
        <v>14896</v>
      </c>
      <c r="E1762" s="3" t="s">
        <v>10503</v>
      </c>
      <c r="F1762" s="3" t="s">
        <v>10266</v>
      </c>
      <c r="G1762" s="3" t="s">
        <v>10476</v>
      </c>
      <c r="H1762" s="6" t="s">
        <v>10512</v>
      </c>
      <c r="K1762" s="12"/>
      <c r="N1762" t="s">
        <v>10621</v>
      </c>
    </row>
    <row r="1763" spans="1:14" ht="28.8">
      <c r="A1763">
        <v>1762</v>
      </c>
      <c r="B1763">
        <v>388</v>
      </c>
      <c r="C1763" s="3" t="s">
        <v>14895</v>
      </c>
      <c r="D1763" s="96" t="s">
        <v>14896</v>
      </c>
      <c r="E1763" s="3" t="s">
        <v>10445</v>
      </c>
      <c r="F1763" s="3" t="s">
        <v>10266</v>
      </c>
      <c r="G1763" s="3" t="s">
        <v>10513</v>
      </c>
      <c r="H1763" s="6" t="s">
        <v>10514</v>
      </c>
      <c r="N1763" t="s">
        <v>10621</v>
      </c>
    </row>
    <row r="1764" spans="1:14">
      <c r="A1764">
        <v>1763</v>
      </c>
      <c r="B1764">
        <v>389</v>
      </c>
      <c r="C1764" s="3" t="s">
        <v>14895</v>
      </c>
      <c r="D1764" s="96" t="s">
        <v>14896</v>
      </c>
      <c r="E1764" s="3" t="s">
        <v>10513</v>
      </c>
      <c r="F1764" s="3" t="s">
        <v>10273</v>
      </c>
      <c r="G1764" s="3" t="s">
        <v>8927</v>
      </c>
      <c r="H1764" s="6" t="s">
        <v>10515</v>
      </c>
      <c r="N1764" t="s">
        <v>10621</v>
      </c>
    </row>
    <row r="1765" spans="1:14">
      <c r="A1765">
        <v>1764</v>
      </c>
      <c r="B1765">
        <v>390</v>
      </c>
      <c r="C1765" s="3" t="s">
        <v>14895</v>
      </c>
      <c r="D1765" s="96" t="s">
        <v>14896</v>
      </c>
      <c r="E1765" s="3" t="s">
        <v>10513</v>
      </c>
      <c r="F1765" s="3" t="s">
        <v>10266</v>
      </c>
      <c r="G1765" s="3" t="s">
        <v>10356</v>
      </c>
      <c r="H1765" s="6" t="s">
        <v>10516</v>
      </c>
      <c r="K1765" s="12" t="str">
        <f>HYPERLINK("#'KOODISTOT'!B"&amp;MATCH(CONCATENATE(G1765,"Type"),KOODISTOT!B:B,0),CONCATENATE(G1765,"Type"))</f>
        <v>ChangeStateType</v>
      </c>
      <c r="L1765" s="7">
        <v>0</v>
      </c>
      <c r="N1765" t="s">
        <v>10621</v>
      </c>
    </row>
    <row r="1766" spans="1:14">
      <c r="A1766">
        <v>1765</v>
      </c>
      <c r="B1766">
        <v>391</v>
      </c>
      <c r="C1766" s="3" t="s">
        <v>14895</v>
      </c>
      <c r="D1766" s="96" t="s">
        <v>14896</v>
      </c>
      <c r="E1766" s="3" t="s">
        <v>10513</v>
      </c>
      <c r="F1766" s="3" t="s">
        <v>10266</v>
      </c>
      <c r="G1766" s="3" t="s">
        <v>10358</v>
      </c>
      <c r="H1766" s="6" t="s">
        <v>10517</v>
      </c>
      <c r="N1766" t="s">
        <v>10621</v>
      </c>
    </row>
    <row r="1767" spans="1:14">
      <c r="A1767">
        <v>1766</v>
      </c>
      <c r="B1767">
        <v>392</v>
      </c>
      <c r="C1767" s="3" t="s">
        <v>14895</v>
      </c>
      <c r="D1767" s="96" t="s">
        <v>14896</v>
      </c>
      <c r="E1767" s="3" t="s">
        <v>10513</v>
      </c>
      <c r="F1767" s="3" t="s">
        <v>10266</v>
      </c>
      <c r="G1767" s="3" t="s">
        <v>10518</v>
      </c>
      <c r="H1767" s="6" t="s">
        <v>10519</v>
      </c>
      <c r="N1767" t="s">
        <v>10621</v>
      </c>
    </row>
    <row r="1768" spans="1:14">
      <c r="A1768">
        <v>1767</v>
      </c>
      <c r="B1768">
        <v>393</v>
      </c>
      <c r="C1768" s="3" t="s">
        <v>14895</v>
      </c>
      <c r="D1768" s="96" t="s">
        <v>14896</v>
      </c>
      <c r="E1768" s="3" t="s">
        <v>10513</v>
      </c>
      <c r="F1768" s="3" t="s">
        <v>10266</v>
      </c>
      <c r="G1768" s="3" t="s">
        <v>10468</v>
      </c>
      <c r="H1768" s="6" t="s">
        <v>10520</v>
      </c>
      <c r="K1768" s="12"/>
      <c r="N1768" t="s">
        <v>10621</v>
      </c>
    </row>
    <row r="1769" spans="1:14">
      <c r="A1769">
        <v>1768</v>
      </c>
      <c r="B1769">
        <v>394</v>
      </c>
      <c r="C1769" s="3" t="s">
        <v>14895</v>
      </c>
      <c r="D1769" s="96" t="s">
        <v>14896</v>
      </c>
      <c r="E1769" s="3" t="s">
        <v>10513</v>
      </c>
      <c r="F1769" s="3" t="s">
        <v>10266</v>
      </c>
      <c r="G1769" s="3" t="s">
        <v>10470</v>
      </c>
      <c r="H1769" s="6" t="s">
        <v>10521</v>
      </c>
      <c r="N1769" t="s">
        <v>10621</v>
      </c>
    </row>
    <row r="1770" spans="1:14">
      <c r="A1770">
        <v>1769</v>
      </c>
      <c r="B1770">
        <v>395</v>
      </c>
      <c r="C1770" s="3" t="s">
        <v>14895</v>
      </c>
      <c r="D1770" s="96" t="s">
        <v>14896</v>
      </c>
      <c r="E1770" s="3" t="s">
        <v>10513</v>
      </c>
      <c r="F1770" s="3" t="s">
        <v>10266</v>
      </c>
      <c r="G1770" s="3" t="s">
        <v>10472</v>
      </c>
      <c r="H1770" s="6" t="s">
        <v>10522</v>
      </c>
      <c r="K1770" s="12"/>
      <c r="N1770" t="s">
        <v>10621</v>
      </c>
    </row>
    <row r="1771" spans="1:14">
      <c r="A1771">
        <v>1770</v>
      </c>
      <c r="B1771">
        <v>396</v>
      </c>
      <c r="C1771" s="3" t="s">
        <v>14895</v>
      </c>
      <c r="D1771" s="96" t="s">
        <v>14896</v>
      </c>
      <c r="E1771" s="3" t="s">
        <v>10513</v>
      </c>
      <c r="F1771" s="3" t="s">
        <v>10266</v>
      </c>
      <c r="G1771" s="3" t="s">
        <v>10474</v>
      </c>
      <c r="H1771" s="6" t="s">
        <v>10523</v>
      </c>
      <c r="K1771" s="12"/>
      <c r="N1771" t="s">
        <v>10621</v>
      </c>
    </row>
    <row r="1772" spans="1:14">
      <c r="A1772">
        <v>1771</v>
      </c>
      <c r="B1772">
        <v>397</v>
      </c>
      <c r="C1772" s="3" t="s">
        <v>14895</v>
      </c>
      <c r="D1772" s="96" t="s">
        <v>14896</v>
      </c>
      <c r="E1772" s="3" t="s">
        <v>10513</v>
      </c>
      <c r="F1772" s="3" t="s">
        <v>10266</v>
      </c>
      <c r="G1772" s="3" t="s">
        <v>10476</v>
      </c>
      <c r="H1772" s="6" t="s">
        <v>10524</v>
      </c>
      <c r="N1772" t="s">
        <v>10621</v>
      </c>
    </row>
    <row r="1773" spans="1:14">
      <c r="A1773">
        <v>1772</v>
      </c>
      <c r="B1773">
        <v>398</v>
      </c>
      <c r="C1773" s="3" t="s">
        <v>14895</v>
      </c>
      <c r="D1773" s="96" t="s">
        <v>14896</v>
      </c>
      <c r="E1773" s="3" t="s">
        <v>10513</v>
      </c>
      <c r="F1773" s="3" t="s">
        <v>10266</v>
      </c>
      <c r="G1773" s="3" t="s">
        <v>10480</v>
      </c>
      <c r="H1773" s="6" t="s">
        <v>10525</v>
      </c>
      <c r="N1773" t="s">
        <v>10621</v>
      </c>
    </row>
    <row r="1774" spans="1:14">
      <c r="A1774">
        <v>1773</v>
      </c>
      <c r="B1774">
        <v>399</v>
      </c>
      <c r="C1774" s="3" t="s">
        <v>14895</v>
      </c>
      <c r="D1774" s="96" t="s">
        <v>14896</v>
      </c>
      <c r="E1774" s="3" t="s">
        <v>10513</v>
      </c>
      <c r="F1774" s="3" t="s">
        <v>10266</v>
      </c>
      <c r="G1774" s="3" t="s">
        <v>10482</v>
      </c>
      <c r="H1774" s="6" t="s">
        <v>10526</v>
      </c>
      <c r="N1774" t="s">
        <v>10621</v>
      </c>
    </row>
    <row r="1775" spans="1:14">
      <c r="A1775">
        <v>1774</v>
      </c>
      <c r="B1775">
        <v>400</v>
      </c>
      <c r="C1775" s="3" t="s">
        <v>14895</v>
      </c>
      <c r="D1775" s="96" t="s">
        <v>14896</v>
      </c>
      <c r="E1775" s="3" t="s">
        <v>10513</v>
      </c>
      <c r="F1775" s="3" t="s">
        <v>10266</v>
      </c>
      <c r="G1775" s="3" t="s">
        <v>10484</v>
      </c>
      <c r="H1775" s="6" t="s">
        <v>10527</v>
      </c>
      <c r="N1775" t="s">
        <v>10621</v>
      </c>
    </row>
    <row r="1776" spans="1:14">
      <c r="A1776">
        <v>1775</v>
      </c>
      <c r="B1776">
        <v>401</v>
      </c>
      <c r="C1776" s="3" t="s">
        <v>14895</v>
      </c>
      <c r="D1776" s="96" t="s">
        <v>14896</v>
      </c>
      <c r="E1776" s="3" t="s">
        <v>10513</v>
      </c>
      <c r="F1776" s="3" t="s">
        <v>10266</v>
      </c>
      <c r="G1776" s="3" t="s">
        <v>10486</v>
      </c>
      <c r="H1776" s="6" t="s">
        <v>10528</v>
      </c>
      <c r="K1776" s="12"/>
      <c r="N1776" t="s">
        <v>10621</v>
      </c>
    </row>
    <row r="1777" spans="1:14">
      <c r="A1777">
        <v>1776</v>
      </c>
      <c r="B1777">
        <v>402</v>
      </c>
      <c r="C1777" s="3" t="s">
        <v>14895</v>
      </c>
      <c r="D1777" s="96" t="s">
        <v>14896</v>
      </c>
      <c r="E1777" s="3" t="s">
        <v>10513</v>
      </c>
      <c r="F1777" s="3" t="s">
        <v>10266</v>
      </c>
      <c r="G1777" s="3" t="s">
        <v>10488</v>
      </c>
      <c r="H1777" s="6" t="s">
        <v>10529</v>
      </c>
      <c r="N1777" t="s">
        <v>10621</v>
      </c>
    </row>
    <row r="1778" spans="1:14">
      <c r="A1778">
        <v>1777</v>
      </c>
      <c r="B1778">
        <v>403</v>
      </c>
      <c r="C1778" s="3" t="s">
        <v>14895</v>
      </c>
      <c r="D1778" s="96" t="s">
        <v>14896</v>
      </c>
      <c r="E1778" s="3" t="s">
        <v>10513</v>
      </c>
      <c r="F1778" s="3" t="s">
        <v>10266</v>
      </c>
      <c r="G1778" s="3" t="s">
        <v>10490</v>
      </c>
      <c r="H1778" s="6" t="s">
        <v>10530</v>
      </c>
      <c r="N1778" t="s">
        <v>10621</v>
      </c>
    </row>
    <row r="1779" spans="1:14">
      <c r="A1779">
        <v>1778</v>
      </c>
      <c r="B1779">
        <v>404</v>
      </c>
      <c r="C1779" s="3" t="s">
        <v>14895</v>
      </c>
      <c r="D1779" s="96" t="s">
        <v>14896</v>
      </c>
      <c r="E1779" s="3" t="s">
        <v>10513</v>
      </c>
      <c r="F1779" s="3" t="s">
        <v>10266</v>
      </c>
      <c r="G1779" s="3" t="s">
        <v>10492</v>
      </c>
      <c r="H1779" s="6" t="s">
        <v>10531</v>
      </c>
      <c r="N1779" t="s">
        <v>10621</v>
      </c>
    </row>
    <row r="1780" spans="1:14">
      <c r="A1780">
        <v>1779</v>
      </c>
      <c r="B1780">
        <v>405</v>
      </c>
      <c r="C1780" s="3" t="s">
        <v>14895</v>
      </c>
      <c r="D1780" s="96" t="s">
        <v>14896</v>
      </c>
      <c r="E1780" s="3" t="s">
        <v>10513</v>
      </c>
      <c r="F1780" s="3" t="s">
        <v>10266</v>
      </c>
      <c r="G1780" s="3" t="s">
        <v>10495</v>
      </c>
      <c r="H1780" s="6" t="s">
        <v>10532</v>
      </c>
      <c r="N1780" t="s">
        <v>10621</v>
      </c>
    </row>
    <row r="1781" spans="1:14">
      <c r="A1781">
        <v>1780</v>
      </c>
      <c r="B1781">
        <v>406</v>
      </c>
      <c r="C1781" s="3" t="s">
        <v>14895</v>
      </c>
      <c r="D1781" s="96" t="s">
        <v>14896</v>
      </c>
      <c r="E1781" s="3" t="s">
        <v>10513</v>
      </c>
      <c r="F1781" s="3" t="s">
        <v>10266</v>
      </c>
      <c r="G1781" s="3" t="s">
        <v>10497</v>
      </c>
      <c r="H1781" s="6" t="s">
        <v>10533</v>
      </c>
      <c r="K1781" s="12"/>
      <c r="N1781" t="s">
        <v>10621</v>
      </c>
    </row>
    <row r="1782" spans="1:14">
      <c r="A1782">
        <v>1781</v>
      </c>
      <c r="B1782">
        <v>407</v>
      </c>
      <c r="C1782" s="3" t="s">
        <v>14895</v>
      </c>
      <c r="D1782" s="96" t="s">
        <v>14896</v>
      </c>
      <c r="E1782" s="3" t="s">
        <v>10513</v>
      </c>
      <c r="F1782" s="3" t="s">
        <v>10266</v>
      </c>
      <c r="G1782" s="3" t="s">
        <v>10499</v>
      </c>
      <c r="H1782" s="6" t="s">
        <v>10534</v>
      </c>
      <c r="N1782" t="s">
        <v>10621</v>
      </c>
    </row>
    <row r="1783" spans="1:14">
      <c r="A1783">
        <v>1782</v>
      </c>
      <c r="B1783">
        <v>408</v>
      </c>
      <c r="C1783" s="3" t="s">
        <v>14895</v>
      </c>
      <c r="D1783" s="96" t="s">
        <v>14896</v>
      </c>
      <c r="E1783" s="3" t="s">
        <v>10513</v>
      </c>
      <c r="F1783" s="3" t="s">
        <v>10266</v>
      </c>
      <c r="G1783" s="3" t="s">
        <v>10388</v>
      </c>
      <c r="H1783" s="6" t="s">
        <v>10535</v>
      </c>
      <c r="N1783" t="s">
        <v>10621</v>
      </c>
    </row>
    <row r="1784" spans="1:14">
      <c r="A1784">
        <v>1783</v>
      </c>
      <c r="B1784">
        <v>409</v>
      </c>
      <c r="C1784" s="3" t="s">
        <v>14895</v>
      </c>
      <c r="D1784" s="96" t="s">
        <v>14896</v>
      </c>
      <c r="E1784" s="3" t="s">
        <v>10513</v>
      </c>
      <c r="F1784" s="3" t="s">
        <v>10266</v>
      </c>
      <c r="G1784" s="3" t="s">
        <v>10392</v>
      </c>
      <c r="H1784" s="6" t="s">
        <v>10536</v>
      </c>
      <c r="N1784" t="s">
        <v>10621</v>
      </c>
    </row>
    <row r="1785" spans="1:14">
      <c r="A1785">
        <v>1784</v>
      </c>
      <c r="B1785">
        <v>410</v>
      </c>
      <c r="C1785" s="3" t="s">
        <v>14895</v>
      </c>
      <c r="D1785" s="96" t="s">
        <v>14896</v>
      </c>
      <c r="E1785" s="3" t="s">
        <v>10445</v>
      </c>
      <c r="F1785" s="3" t="s">
        <v>10266</v>
      </c>
      <c r="G1785" s="3" t="s">
        <v>10537</v>
      </c>
      <c r="H1785" s="6" t="s">
        <v>10538</v>
      </c>
      <c r="K1785" s="12"/>
      <c r="N1785" t="s">
        <v>10621</v>
      </c>
    </row>
    <row r="1786" spans="1:14">
      <c r="A1786">
        <v>1785</v>
      </c>
      <c r="B1786">
        <v>411</v>
      </c>
      <c r="C1786" s="3" t="s">
        <v>14895</v>
      </c>
      <c r="D1786" s="96" t="s">
        <v>14896</v>
      </c>
      <c r="E1786" s="3" t="s">
        <v>10537</v>
      </c>
      <c r="F1786" s="3" t="s">
        <v>10266</v>
      </c>
      <c r="G1786" s="3" t="s">
        <v>10539</v>
      </c>
      <c r="H1786" s="6" t="s">
        <v>10540</v>
      </c>
      <c r="N1786" t="s">
        <v>10621</v>
      </c>
    </row>
    <row r="1787" spans="1:14">
      <c r="A1787">
        <v>1786</v>
      </c>
      <c r="B1787">
        <v>412</v>
      </c>
      <c r="C1787" s="3" t="s">
        <v>14895</v>
      </c>
      <c r="D1787" s="96" t="s">
        <v>14896</v>
      </c>
      <c r="E1787" s="3" t="s">
        <v>10539</v>
      </c>
      <c r="F1787" s="3" t="s">
        <v>10273</v>
      </c>
      <c r="G1787" s="3" t="s">
        <v>8927</v>
      </c>
      <c r="H1787" s="6" t="s">
        <v>10541</v>
      </c>
      <c r="K1787" s="12"/>
      <c r="N1787" t="s">
        <v>10621</v>
      </c>
    </row>
    <row r="1788" spans="1:14">
      <c r="A1788">
        <v>1787</v>
      </c>
      <c r="B1788">
        <v>413</v>
      </c>
      <c r="C1788" s="3" t="s">
        <v>14895</v>
      </c>
      <c r="D1788" s="96" t="s">
        <v>14896</v>
      </c>
      <c r="E1788" s="3" t="s">
        <v>10539</v>
      </c>
      <c r="F1788" s="3" t="s">
        <v>10266</v>
      </c>
      <c r="G1788" s="3" t="s">
        <v>10356</v>
      </c>
      <c r="H1788" s="6" t="s">
        <v>10542</v>
      </c>
      <c r="K1788" s="12"/>
      <c r="N1788" t="s">
        <v>10621</v>
      </c>
    </row>
    <row r="1789" spans="1:14">
      <c r="A1789">
        <v>1788</v>
      </c>
      <c r="B1789">
        <v>414</v>
      </c>
      <c r="C1789" s="3" t="s">
        <v>14895</v>
      </c>
      <c r="D1789" s="96" t="s">
        <v>14896</v>
      </c>
      <c r="E1789" s="3" t="s">
        <v>10539</v>
      </c>
      <c r="F1789" s="3" t="s">
        <v>10266</v>
      </c>
      <c r="G1789" s="3" t="s">
        <v>10358</v>
      </c>
      <c r="H1789" s="6" t="s">
        <v>10543</v>
      </c>
      <c r="K1789" s="12" t="s">
        <v>5497</v>
      </c>
      <c r="N1789" t="s">
        <v>10621</v>
      </c>
    </row>
    <row r="1790" spans="1:14">
      <c r="A1790">
        <v>1789</v>
      </c>
      <c r="B1790">
        <v>415</v>
      </c>
      <c r="C1790" s="3" t="s">
        <v>14895</v>
      </c>
      <c r="D1790" s="96" t="s">
        <v>14896</v>
      </c>
      <c r="E1790" s="3" t="s">
        <v>10539</v>
      </c>
      <c r="F1790" s="3" t="s">
        <v>10266</v>
      </c>
      <c r="G1790" s="3" t="s">
        <v>10544</v>
      </c>
      <c r="H1790" s="6" t="s">
        <v>10545</v>
      </c>
      <c r="K1790" s="12"/>
      <c r="N1790" t="s">
        <v>10621</v>
      </c>
    </row>
    <row r="1791" spans="1:14">
      <c r="A1791">
        <v>1790</v>
      </c>
      <c r="B1791">
        <v>416</v>
      </c>
      <c r="C1791" s="3" t="s">
        <v>14895</v>
      </c>
      <c r="D1791" s="96" t="s">
        <v>14896</v>
      </c>
      <c r="E1791" s="3" t="s">
        <v>10539</v>
      </c>
      <c r="F1791" s="3" t="s">
        <v>10266</v>
      </c>
      <c r="G1791" s="3" t="s">
        <v>10460</v>
      </c>
      <c r="H1791" s="6" t="s">
        <v>10546</v>
      </c>
      <c r="N1791" t="s">
        <v>10621</v>
      </c>
    </row>
    <row r="1792" spans="1:14">
      <c r="A1792">
        <v>1791</v>
      </c>
      <c r="B1792">
        <v>417</v>
      </c>
      <c r="C1792" s="3" t="s">
        <v>14895</v>
      </c>
      <c r="D1792" s="96" t="s">
        <v>14896</v>
      </c>
      <c r="E1792" s="3" t="s">
        <v>10539</v>
      </c>
      <c r="F1792" s="3" t="s">
        <v>10266</v>
      </c>
      <c r="G1792" s="3" t="s">
        <v>10462</v>
      </c>
      <c r="H1792" s="6" t="s">
        <v>10547</v>
      </c>
      <c r="N1792" t="s">
        <v>10621</v>
      </c>
    </row>
    <row r="1793" spans="1:14">
      <c r="A1793">
        <v>1792</v>
      </c>
      <c r="B1793">
        <v>418</v>
      </c>
      <c r="C1793" s="3" t="s">
        <v>14895</v>
      </c>
      <c r="D1793" s="96" t="s">
        <v>14896</v>
      </c>
      <c r="E1793" s="3" t="s">
        <v>10539</v>
      </c>
      <c r="F1793" s="3" t="s">
        <v>10266</v>
      </c>
      <c r="G1793" s="3" t="s">
        <v>10548</v>
      </c>
      <c r="H1793" s="6" t="s">
        <v>10549</v>
      </c>
      <c r="N1793" t="s">
        <v>10621</v>
      </c>
    </row>
    <row r="1794" spans="1:14">
      <c r="A1794">
        <v>1793</v>
      </c>
      <c r="B1794">
        <v>419</v>
      </c>
      <c r="C1794" s="3" t="s">
        <v>14895</v>
      </c>
      <c r="D1794" s="96" t="s">
        <v>14896</v>
      </c>
      <c r="E1794" s="3" t="s">
        <v>10539</v>
      </c>
      <c r="F1794" s="3" t="s">
        <v>10266</v>
      </c>
      <c r="G1794" s="3" t="s">
        <v>10464</v>
      </c>
      <c r="H1794" s="6" t="s">
        <v>10550</v>
      </c>
      <c r="N1794" t="s">
        <v>10621</v>
      </c>
    </row>
    <row r="1795" spans="1:14">
      <c r="A1795">
        <v>1794</v>
      </c>
      <c r="B1795">
        <v>420</v>
      </c>
      <c r="C1795" s="3" t="s">
        <v>14895</v>
      </c>
      <c r="D1795" s="96" t="s">
        <v>14896</v>
      </c>
      <c r="E1795" s="3" t="s">
        <v>10539</v>
      </c>
      <c r="F1795" s="3" t="s">
        <v>10266</v>
      </c>
      <c r="G1795" s="3" t="s">
        <v>10466</v>
      </c>
      <c r="H1795" s="6" t="s">
        <v>10551</v>
      </c>
      <c r="N1795" t="s">
        <v>10621</v>
      </c>
    </row>
    <row r="1796" spans="1:14">
      <c r="A1796">
        <v>1795</v>
      </c>
      <c r="B1796">
        <v>421</v>
      </c>
      <c r="C1796" s="3" t="s">
        <v>14895</v>
      </c>
      <c r="D1796" s="96" t="s">
        <v>14896</v>
      </c>
      <c r="E1796" s="3" t="s">
        <v>10539</v>
      </c>
      <c r="F1796" s="3" t="s">
        <v>10266</v>
      </c>
      <c r="G1796" s="3" t="s">
        <v>10552</v>
      </c>
      <c r="H1796" s="6" t="s">
        <v>10553</v>
      </c>
      <c r="N1796" t="s">
        <v>10621</v>
      </c>
    </row>
    <row r="1797" spans="1:14">
      <c r="A1797">
        <v>1796</v>
      </c>
      <c r="B1797">
        <v>422</v>
      </c>
      <c r="C1797" s="3" t="s">
        <v>14895</v>
      </c>
      <c r="D1797" s="96" t="s">
        <v>14896</v>
      </c>
      <c r="E1797" s="3" t="s">
        <v>10539</v>
      </c>
      <c r="F1797" s="3" t="s">
        <v>10266</v>
      </c>
      <c r="G1797" s="3" t="s">
        <v>10554</v>
      </c>
      <c r="H1797" s="6" t="s">
        <v>10555</v>
      </c>
      <c r="N1797" t="s">
        <v>10621</v>
      </c>
    </row>
    <row r="1798" spans="1:14">
      <c r="A1798">
        <v>1797</v>
      </c>
      <c r="B1798">
        <v>423</v>
      </c>
      <c r="C1798" s="3" t="s">
        <v>14895</v>
      </c>
      <c r="D1798" s="96" t="s">
        <v>14896</v>
      </c>
      <c r="E1798" s="3" t="s">
        <v>10539</v>
      </c>
      <c r="F1798" s="3" t="s">
        <v>10266</v>
      </c>
      <c r="G1798" s="3" t="s">
        <v>10556</v>
      </c>
      <c r="H1798" s="6" t="s">
        <v>10557</v>
      </c>
      <c r="N1798" t="s">
        <v>10621</v>
      </c>
    </row>
    <row r="1799" spans="1:14">
      <c r="A1799">
        <v>1798</v>
      </c>
      <c r="B1799">
        <v>424</v>
      </c>
      <c r="C1799" s="3" t="s">
        <v>14895</v>
      </c>
      <c r="D1799" s="96" t="s">
        <v>14896</v>
      </c>
      <c r="E1799" s="3" t="s">
        <v>10539</v>
      </c>
      <c r="F1799" s="3" t="s">
        <v>10266</v>
      </c>
      <c r="G1799" s="3" t="s">
        <v>10476</v>
      </c>
      <c r="H1799" s="6" t="s">
        <v>10558</v>
      </c>
      <c r="N1799" t="s">
        <v>10621</v>
      </c>
    </row>
    <row r="1800" spans="1:14">
      <c r="A1800">
        <v>1799</v>
      </c>
      <c r="B1800">
        <v>425</v>
      </c>
      <c r="C1800" s="3" t="s">
        <v>14895</v>
      </c>
      <c r="D1800" s="96" t="s">
        <v>14896</v>
      </c>
      <c r="E1800" s="3" t="s">
        <v>10539</v>
      </c>
      <c r="F1800" s="3" t="s">
        <v>10266</v>
      </c>
      <c r="G1800" s="3" t="s">
        <v>10478</v>
      </c>
      <c r="H1800" s="6" t="s">
        <v>10559</v>
      </c>
      <c r="N1800" t="s">
        <v>10621</v>
      </c>
    </row>
    <row r="1801" spans="1:14">
      <c r="A1801">
        <v>1800</v>
      </c>
      <c r="B1801">
        <v>426</v>
      </c>
      <c r="C1801" s="3" t="s">
        <v>14895</v>
      </c>
      <c r="D1801" s="96" t="s">
        <v>14896</v>
      </c>
      <c r="E1801" s="3" t="s">
        <v>10539</v>
      </c>
      <c r="F1801" s="3" t="s">
        <v>10266</v>
      </c>
      <c r="G1801" s="3" t="s">
        <v>10480</v>
      </c>
      <c r="H1801" s="6" t="s">
        <v>10560</v>
      </c>
      <c r="N1801" t="s">
        <v>10621</v>
      </c>
    </row>
    <row r="1802" spans="1:14">
      <c r="A1802">
        <v>1801</v>
      </c>
      <c r="B1802">
        <v>427</v>
      </c>
      <c r="C1802" s="3" t="s">
        <v>14895</v>
      </c>
      <c r="D1802" s="96" t="s">
        <v>14896</v>
      </c>
      <c r="E1802" s="3" t="s">
        <v>10539</v>
      </c>
      <c r="F1802" s="3" t="s">
        <v>10266</v>
      </c>
      <c r="G1802" s="3" t="s">
        <v>10482</v>
      </c>
      <c r="H1802" s="6" t="s">
        <v>10561</v>
      </c>
      <c r="N1802" t="s">
        <v>10621</v>
      </c>
    </row>
    <row r="1803" spans="1:14">
      <c r="A1803">
        <v>1802</v>
      </c>
      <c r="B1803">
        <v>428</v>
      </c>
      <c r="C1803" s="3" t="s">
        <v>14895</v>
      </c>
      <c r="D1803" s="96" t="s">
        <v>14896</v>
      </c>
      <c r="E1803" s="3" t="s">
        <v>10445</v>
      </c>
      <c r="F1803" s="3" t="s">
        <v>10266</v>
      </c>
      <c r="G1803" s="3" t="s">
        <v>10562</v>
      </c>
      <c r="H1803" s="6" t="s">
        <v>10563</v>
      </c>
      <c r="N1803" t="s">
        <v>10621</v>
      </c>
    </row>
    <row r="1804" spans="1:14">
      <c r="A1804">
        <v>1803</v>
      </c>
      <c r="B1804">
        <v>429</v>
      </c>
      <c r="C1804" s="3" t="s">
        <v>14895</v>
      </c>
      <c r="D1804" s="96" t="s">
        <v>14896</v>
      </c>
      <c r="E1804" s="3" t="s">
        <v>10562</v>
      </c>
      <c r="F1804" s="3" t="s">
        <v>10266</v>
      </c>
      <c r="G1804" s="3" t="s">
        <v>10564</v>
      </c>
      <c r="H1804" s="6" t="s">
        <v>10565</v>
      </c>
      <c r="N1804" t="s">
        <v>10621</v>
      </c>
    </row>
    <row r="1805" spans="1:14">
      <c r="A1805">
        <v>1804</v>
      </c>
      <c r="B1805">
        <v>430</v>
      </c>
      <c r="C1805" s="3" t="s">
        <v>14895</v>
      </c>
      <c r="D1805" s="96" t="s">
        <v>14896</v>
      </c>
      <c r="E1805" s="3" t="s">
        <v>10564</v>
      </c>
      <c r="F1805" s="3" t="s">
        <v>10273</v>
      </c>
      <c r="G1805" s="3" t="s">
        <v>8927</v>
      </c>
      <c r="H1805" s="6" t="s">
        <v>10566</v>
      </c>
      <c r="N1805" t="s">
        <v>10621</v>
      </c>
    </row>
    <row r="1806" spans="1:14">
      <c r="A1806">
        <v>1805</v>
      </c>
      <c r="B1806">
        <v>431</v>
      </c>
      <c r="C1806" s="3" t="s">
        <v>14895</v>
      </c>
      <c r="D1806" s="96" t="s">
        <v>14896</v>
      </c>
      <c r="E1806" s="3" t="s">
        <v>10564</v>
      </c>
      <c r="F1806" s="3" t="s">
        <v>10266</v>
      </c>
      <c r="G1806" s="3" t="s">
        <v>10356</v>
      </c>
      <c r="H1806" s="6" t="s">
        <v>10567</v>
      </c>
      <c r="K1806" s="12" t="s">
        <v>5497</v>
      </c>
      <c r="L1806" s="7">
        <v>0</v>
      </c>
      <c r="N1806" t="s">
        <v>10621</v>
      </c>
    </row>
    <row r="1807" spans="1:14">
      <c r="A1807">
        <v>1806</v>
      </c>
      <c r="B1807">
        <v>432</v>
      </c>
      <c r="C1807" s="3" t="s">
        <v>14895</v>
      </c>
      <c r="D1807" s="96" t="s">
        <v>14896</v>
      </c>
      <c r="E1807" s="3" t="s">
        <v>10564</v>
      </c>
      <c r="F1807" s="3" t="s">
        <v>10266</v>
      </c>
      <c r="G1807" s="3" t="s">
        <v>10358</v>
      </c>
      <c r="H1807" s="6" t="s">
        <v>10568</v>
      </c>
      <c r="N1807" t="s">
        <v>10621</v>
      </c>
    </row>
    <row r="1808" spans="1:14">
      <c r="A1808">
        <v>1807</v>
      </c>
      <c r="B1808">
        <v>433</v>
      </c>
      <c r="C1808" s="3" t="s">
        <v>14895</v>
      </c>
      <c r="D1808" s="96" t="s">
        <v>14896</v>
      </c>
      <c r="E1808" s="3" t="s">
        <v>10564</v>
      </c>
      <c r="F1808" s="3" t="s">
        <v>10266</v>
      </c>
      <c r="G1808" s="3" t="s">
        <v>10460</v>
      </c>
      <c r="H1808" s="6" t="s">
        <v>10569</v>
      </c>
      <c r="N1808" t="s">
        <v>10621</v>
      </c>
    </row>
    <row r="1809" spans="1:14">
      <c r="A1809">
        <v>1808</v>
      </c>
      <c r="B1809">
        <v>434</v>
      </c>
      <c r="C1809" s="3" t="s">
        <v>14895</v>
      </c>
      <c r="D1809" s="96" t="s">
        <v>14896</v>
      </c>
      <c r="E1809" s="3" t="s">
        <v>10564</v>
      </c>
      <c r="F1809" s="3" t="s">
        <v>10266</v>
      </c>
      <c r="G1809" s="3" t="s">
        <v>10462</v>
      </c>
      <c r="H1809" s="6" t="s">
        <v>10570</v>
      </c>
      <c r="K1809" s="12"/>
      <c r="N1809" t="s">
        <v>10621</v>
      </c>
    </row>
    <row r="1810" spans="1:14">
      <c r="A1810">
        <v>1809</v>
      </c>
      <c r="B1810">
        <v>435</v>
      </c>
      <c r="C1810" s="3" t="s">
        <v>14895</v>
      </c>
      <c r="D1810" s="96" t="s">
        <v>14896</v>
      </c>
      <c r="E1810" s="3" t="s">
        <v>10564</v>
      </c>
      <c r="F1810" s="3" t="s">
        <v>10266</v>
      </c>
      <c r="G1810" s="3" t="s">
        <v>10464</v>
      </c>
      <c r="H1810" s="6" t="s">
        <v>10571</v>
      </c>
      <c r="N1810" t="s">
        <v>10621</v>
      </c>
    </row>
    <row r="1811" spans="1:14">
      <c r="A1811">
        <v>1810</v>
      </c>
      <c r="B1811">
        <v>436</v>
      </c>
      <c r="C1811" s="3" t="s">
        <v>14895</v>
      </c>
      <c r="D1811" s="96" t="s">
        <v>14896</v>
      </c>
      <c r="E1811" s="3" t="s">
        <v>10564</v>
      </c>
      <c r="F1811" s="3" t="s">
        <v>10266</v>
      </c>
      <c r="G1811" s="3" t="s">
        <v>10466</v>
      </c>
      <c r="H1811" s="6" t="s">
        <v>10572</v>
      </c>
      <c r="N1811" t="s">
        <v>10621</v>
      </c>
    </row>
    <row r="1812" spans="1:14">
      <c r="A1812">
        <v>1811</v>
      </c>
      <c r="B1812">
        <v>437</v>
      </c>
      <c r="C1812" s="3" t="s">
        <v>14895</v>
      </c>
      <c r="D1812" s="96" t="s">
        <v>14896</v>
      </c>
      <c r="E1812" s="3" t="s">
        <v>10564</v>
      </c>
      <c r="F1812" s="3" t="s">
        <v>10266</v>
      </c>
      <c r="G1812" s="3" t="s">
        <v>10468</v>
      </c>
      <c r="H1812" s="6" t="s">
        <v>10573</v>
      </c>
      <c r="N1812" t="s">
        <v>10621</v>
      </c>
    </row>
    <row r="1813" spans="1:14">
      <c r="A1813">
        <v>1812</v>
      </c>
      <c r="B1813">
        <v>438</v>
      </c>
      <c r="C1813" s="3" t="s">
        <v>14895</v>
      </c>
      <c r="D1813" s="96" t="s">
        <v>14896</v>
      </c>
      <c r="E1813" s="3" t="s">
        <v>10564</v>
      </c>
      <c r="F1813" s="3" t="s">
        <v>10266</v>
      </c>
      <c r="G1813" s="3" t="s">
        <v>10574</v>
      </c>
      <c r="H1813" s="6" t="s">
        <v>10575</v>
      </c>
      <c r="N1813" t="s">
        <v>10621</v>
      </c>
    </row>
    <row r="1814" spans="1:14">
      <c r="A1814">
        <v>1813</v>
      </c>
      <c r="B1814">
        <v>439</v>
      </c>
      <c r="C1814" s="3" t="s">
        <v>14895</v>
      </c>
      <c r="D1814" s="96" t="s">
        <v>14896</v>
      </c>
      <c r="E1814" s="3" t="s">
        <v>10574</v>
      </c>
      <c r="F1814" s="3" t="s">
        <v>10266</v>
      </c>
      <c r="G1814" s="3" t="s">
        <v>10576</v>
      </c>
      <c r="H1814" s="6" t="s">
        <v>10577</v>
      </c>
      <c r="N1814" t="s">
        <v>10621</v>
      </c>
    </row>
    <row r="1815" spans="1:14">
      <c r="A1815">
        <v>1814</v>
      </c>
      <c r="B1815">
        <v>440</v>
      </c>
      <c r="C1815" s="3" t="s">
        <v>14895</v>
      </c>
      <c r="D1815" s="96" t="s">
        <v>14896</v>
      </c>
      <c r="E1815" s="3" t="s">
        <v>10574</v>
      </c>
      <c r="F1815" s="3" t="s">
        <v>10266</v>
      </c>
      <c r="G1815" s="3" t="s">
        <v>10578</v>
      </c>
      <c r="H1815" s="6" t="s">
        <v>10579</v>
      </c>
      <c r="N1815" t="s">
        <v>10621</v>
      </c>
    </row>
    <row r="1816" spans="1:14">
      <c r="A1816">
        <v>1815</v>
      </c>
      <c r="B1816">
        <v>441</v>
      </c>
      <c r="C1816" s="3" t="s">
        <v>14895</v>
      </c>
      <c r="D1816" s="96" t="s">
        <v>14896</v>
      </c>
      <c r="E1816" s="3" t="s">
        <v>10574</v>
      </c>
      <c r="F1816" s="3" t="s">
        <v>10266</v>
      </c>
      <c r="G1816" s="3" t="s">
        <v>10580</v>
      </c>
      <c r="H1816" s="6" t="s">
        <v>10581</v>
      </c>
      <c r="N1816" t="s">
        <v>10621</v>
      </c>
    </row>
    <row r="1817" spans="1:14">
      <c r="A1817">
        <v>1816</v>
      </c>
      <c r="B1817">
        <v>442</v>
      </c>
      <c r="C1817" s="3" t="s">
        <v>14895</v>
      </c>
      <c r="D1817" s="96" t="s">
        <v>14896</v>
      </c>
      <c r="E1817" s="3" t="s">
        <v>10564</v>
      </c>
      <c r="F1817" s="3" t="s">
        <v>10266</v>
      </c>
      <c r="G1817" s="3" t="s">
        <v>10582</v>
      </c>
      <c r="H1817" s="6" t="s">
        <v>10583</v>
      </c>
      <c r="N1817" t="s">
        <v>10621</v>
      </c>
    </row>
    <row r="1818" spans="1:14" ht="28.8">
      <c r="A1818">
        <v>1817</v>
      </c>
      <c r="B1818">
        <v>443</v>
      </c>
      <c r="C1818" s="3" t="s">
        <v>14895</v>
      </c>
      <c r="D1818" s="96" t="s">
        <v>14896</v>
      </c>
      <c r="E1818" s="3" t="s">
        <v>10582</v>
      </c>
      <c r="F1818" s="3" t="s">
        <v>10266</v>
      </c>
      <c r="G1818" s="3" t="s">
        <v>10584</v>
      </c>
      <c r="H1818" s="6" t="s">
        <v>10585</v>
      </c>
      <c r="N1818" t="s">
        <v>10621</v>
      </c>
    </row>
    <row r="1819" spans="1:14" ht="28.8">
      <c r="A1819">
        <v>1818</v>
      </c>
      <c r="B1819">
        <v>444</v>
      </c>
      <c r="C1819" s="3" t="s">
        <v>14895</v>
      </c>
      <c r="D1819" s="96" t="s">
        <v>14896</v>
      </c>
      <c r="E1819" s="3" t="s">
        <v>10582</v>
      </c>
      <c r="F1819" s="3" t="s">
        <v>10266</v>
      </c>
      <c r="G1819" s="3" t="s">
        <v>10586</v>
      </c>
      <c r="H1819" s="6" t="s">
        <v>10587</v>
      </c>
      <c r="N1819" t="s">
        <v>10621</v>
      </c>
    </row>
    <row r="1820" spans="1:14">
      <c r="A1820">
        <v>1819</v>
      </c>
      <c r="B1820">
        <v>445</v>
      </c>
      <c r="C1820" s="3" t="s">
        <v>14895</v>
      </c>
      <c r="D1820" s="96" t="s">
        <v>14896</v>
      </c>
      <c r="E1820" s="3" t="s">
        <v>10582</v>
      </c>
      <c r="F1820" s="3" t="s">
        <v>10266</v>
      </c>
      <c r="G1820" s="3" t="s">
        <v>10578</v>
      </c>
      <c r="H1820" s="6" t="s">
        <v>10588</v>
      </c>
      <c r="N1820" t="s">
        <v>10621</v>
      </c>
    </row>
    <row r="1821" spans="1:14">
      <c r="A1821">
        <v>1820</v>
      </c>
      <c r="B1821">
        <v>446</v>
      </c>
      <c r="C1821" s="3" t="s">
        <v>14895</v>
      </c>
      <c r="D1821" s="96" t="s">
        <v>14896</v>
      </c>
      <c r="E1821" s="3" t="s">
        <v>10582</v>
      </c>
      <c r="F1821" s="3" t="s">
        <v>10266</v>
      </c>
      <c r="G1821" s="3" t="s">
        <v>10580</v>
      </c>
      <c r="H1821" s="6" t="s">
        <v>10589</v>
      </c>
      <c r="N1821" t="s">
        <v>10621</v>
      </c>
    </row>
    <row r="1822" spans="1:14">
      <c r="A1822">
        <v>1821</v>
      </c>
      <c r="B1822">
        <v>447</v>
      </c>
      <c r="C1822" s="3" t="s">
        <v>14895</v>
      </c>
      <c r="D1822" s="96" t="s">
        <v>14896</v>
      </c>
      <c r="E1822" s="3" t="s">
        <v>10564</v>
      </c>
      <c r="F1822" s="3" t="s">
        <v>10266</v>
      </c>
      <c r="G1822" s="3" t="s">
        <v>5898</v>
      </c>
      <c r="H1822" s="6" t="s">
        <v>10590</v>
      </c>
      <c r="K1822" s="12"/>
      <c r="N1822" t="s">
        <v>10621</v>
      </c>
    </row>
    <row r="1823" spans="1:14">
      <c r="A1823">
        <v>1822</v>
      </c>
      <c r="B1823">
        <v>448</v>
      </c>
      <c r="C1823" s="3" t="s">
        <v>14895</v>
      </c>
      <c r="D1823" s="96" t="s">
        <v>14896</v>
      </c>
      <c r="E1823" s="3" t="s">
        <v>5898</v>
      </c>
      <c r="F1823" s="3" t="s">
        <v>10266</v>
      </c>
      <c r="G1823" s="3" t="s">
        <v>10591</v>
      </c>
      <c r="H1823" s="6" t="s">
        <v>10592</v>
      </c>
      <c r="N1823" t="s">
        <v>10621</v>
      </c>
    </row>
    <row r="1824" spans="1:14">
      <c r="A1824">
        <v>1823</v>
      </c>
      <c r="B1824">
        <v>449</v>
      </c>
      <c r="C1824" s="3" t="s">
        <v>14895</v>
      </c>
      <c r="D1824" s="96" t="s">
        <v>14896</v>
      </c>
      <c r="E1824" s="3" t="s">
        <v>5898</v>
      </c>
      <c r="F1824" s="3" t="s">
        <v>10266</v>
      </c>
      <c r="G1824" s="3" t="s">
        <v>10593</v>
      </c>
      <c r="H1824" s="6" t="s">
        <v>10594</v>
      </c>
      <c r="N1824" t="s">
        <v>10621</v>
      </c>
    </row>
    <row r="1825" spans="1:14">
      <c r="A1825">
        <v>1824</v>
      </c>
      <c r="B1825">
        <v>450</v>
      </c>
      <c r="C1825" s="3" t="s">
        <v>14895</v>
      </c>
      <c r="D1825" s="96" t="s">
        <v>14896</v>
      </c>
      <c r="E1825" s="3" t="s">
        <v>10564</v>
      </c>
      <c r="F1825" s="3" t="s">
        <v>10266</v>
      </c>
      <c r="G1825" s="3" t="s">
        <v>10595</v>
      </c>
      <c r="H1825" s="6" t="s">
        <v>10596</v>
      </c>
      <c r="N1825" t="s">
        <v>10621</v>
      </c>
    </row>
    <row r="1826" spans="1:14">
      <c r="A1826">
        <v>1825</v>
      </c>
      <c r="B1826">
        <v>451</v>
      </c>
      <c r="C1826" s="3" t="s">
        <v>14895</v>
      </c>
      <c r="D1826" s="96" t="s">
        <v>14896</v>
      </c>
      <c r="E1826" s="3" t="s">
        <v>10595</v>
      </c>
      <c r="F1826" s="3" t="s">
        <v>10266</v>
      </c>
      <c r="G1826" s="3" t="s">
        <v>10597</v>
      </c>
      <c r="H1826" s="6" t="s">
        <v>10598</v>
      </c>
      <c r="N1826" t="s">
        <v>10621</v>
      </c>
    </row>
    <row r="1827" spans="1:14">
      <c r="A1827">
        <v>1826</v>
      </c>
      <c r="B1827">
        <v>452</v>
      </c>
      <c r="C1827" s="3" t="s">
        <v>14895</v>
      </c>
      <c r="D1827" s="96" t="s">
        <v>14896</v>
      </c>
      <c r="E1827" s="3" t="s">
        <v>10595</v>
      </c>
      <c r="F1827" s="3" t="s">
        <v>10266</v>
      </c>
      <c r="G1827" s="3" t="s">
        <v>10599</v>
      </c>
      <c r="H1827" s="6" t="s">
        <v>10600</v>
      </c>
      <c r="N1827" t="s">
        <v>10621</v>
      </c>
    </row>
    <row r="1828" spans="1:14">
      <c r="A1828">
        <v>1827</v>
      </c>
      <c r="B1828">
        <v>453</v>
      </c>
      <c r="C1828" s="3" t="s">
        <v>14895</v>
      </c>
      <c r="D1828" s="96" t="s">
        <v>14896</v>
      </c>
      <c r="E1828" s="3" t="s">
        <v>10595</v>
      </c>
      <c r="F1828" s="3" t="s">
        <v>10266</v>
      </c>
      <c r="G1828" s="3" t="s">
        <v>10601</v>
      </c>
      <c r="H1828" s="6" t="s">
        <v>10602</v>
      </c>
      <c r="K1828" s="12"/>
      <c r="N1828" t="s">
        <v>10621</v>
      </c>
    </row>
    <row r="1829" spans="1:14">
      <c r="A1829">
        <v>1828</v>
      </c>
      <c r="B1829">
        <v>454</v>
      </c>
      <c r="C1829" s="3" t="s">
        <v>14895</v>
      </c>
      <c r="D1829" s="96" t="s">
        <v>14896</v>
      </c>
      <c r="E1829" s="3" t="s">
        <v>10595</v>
      </c>
      <c r="F1829" s="3" t="s">
        <v>10266</v>
      </c>
      <c r="G1829" s="3" t="s">
        <v>10603</v>
      </c>
      <c r="H1829" s="6" t="s">
        <v>10604</v>
      </c>
      <c r="N1829" t="s">
        <v>10621</v>
      </c>
    </row>
    <row r="1830" spans="1:14">
      <c r="A1830">
        <v>1829</v>
      </c>
      <c r="B1830">
        <v>455</v>
      </c>
      <c r="C1830" s="3" t="s">
        <v>14895</v>
      </c>
      <c r="D1830" s="96" t="s">
        <v>14896</v>
      </c>
      <c r="E1830" s="3" t="s">
        <v>10564</v>
      </c>
      <c r="F1830" s="3" t="s">
        <v>10266</v>
      </c>
      <c r="G1830" s="3" t="s">
        <v>10605</v>
      </c>
      <c r="H1830" s="6" t="s">
        <v>10606</v>
      </c>
      <c r="K1830" s="12"/>
      <c r="N1830" t="s">
        <v>10621</v>
      </c>
    </row>
    <row r="1831" spans="1:14">
      <c r="A1831">
        <v>1830</v>
      </c>
      <c r="B1831">
        <v>456</v>
      </c>
      <c r="C1831" s="3" t="s">
        <v>14895</v>
      </c>
      <c r="D1831" s="96" t="s">
        <v>14896</v>
      </c>
      <c r="E1831" s="3" t="s">
        <v>10605</v>
      </c>
      <c r="F1831" s="3" t="s">
        <v>10266</v>
      </c>
      <c r="G1831" s="3" t="s">
        <v>10576</v>
      </c>
      <c r="H1831" s="6" t="s">
        <v>10607</v>
      </c>
      <c r="K1831" s="12"/>
      <c r="N1831" t="s">
        <v>10621</v>
      </c>
    </row>
    <row r="1832" spans="1:14">
      <c r="A1832">
        <v>1831</v>
      </c>
      <c r="B1832">
        <v>457</v>
      </c>
      <c r="C1832" s="3" t="s">
        <v>14895</v>
      </c>
      <c r="D1832" s="96" t="s">
        <v>14896</v>
      </c>
      <c r="E1832" s="3" t="s">
        <v>10605</v>
      </c>
      <c r="F1832" s="3" t="s">
        <v>10266</v>
      </c>
      <c r="G1832" s="3" t="s">
        <v>10578</v>
      </c>
      <c r="H1832" s="6" t="s">
        <v>10608</v>
      </c>
      <c r="N1832" t="s">
        <v>10621</v>
      </c>
    </row>
    <row r="1833" spans="1:14" ht="28.8">
      <c r="A1833">
        <v>1832</v>
      </c>
      <c r="B1833">
        <v>458</v>
      </c>
      <c r="C1833" s="3" t="s">
        <v>14895</v>
      </c>
      <c r="D1833" s="96" t="s">
        <v>14896</v>
      </c>
      <c r="E1833" s="3" t="s">
        <v>10564</v>
      </c>
      <c r="F1833" s="3" t="s">
        <v>10266</v>
      </c>
      <c r="G1833" s="3" t="s">
        <v>10609</v>
      </c>
      <c r="H1833" s="6" t="s">
        <v>10610</v>
      </c>
      <c r="N1833" t="s">
        <v>10621</v>
      </c>
    </row>
    <row r="1834" spans="1:14" ht="28.8">
      <c r="A1834">
        <v>1833</v>
      </c>
      <c r="B1834">
        <v>459</v>
      </c>
      <c r="C1834" s="3" t="s">
        <v>14895</v>
      </c>
      <c r="D1834" s="96" t="s">
        <v>14896</v>
      </c>
      <c r="E1834" s="3" t="s">
        <v>10609</v>
      </c>
      <c r="F1834" s="3" t="s">
        <v>10266</v>
      </c>
      <c r="G1834" s="3" t="s">
        <v>10611</v>
      </c>
      <c r="H1834" s="6" t="s">
        <v>10612</v>
      </c>
      <c r="K1834" s="12"/>
      <c r="N1834" t="s">
        <v>10621</v>
      </c>
    </row>
    <row r="1835" spans="1:14" ht="28.8">
      <c r="A1835">
        <v>1834</v>
      </c>
      <c r="B1835">
        <v>460</v>
      </c>
      <c r="C1835" s="3" t="s">
        <v>14895</v>
      </c>
      <c r="D1835" s="96" t="s">
        <v>14896</v>
      </c>
      <c r="E1835" s="3" t="s">
        <v>10611</v>
      </c>
      <c r="F1835" s="3" t="s">
        <v>10266</v>
      </c>
      <c r="G1835" s="3" t="s">
        <v>10554</v>
      </c>
      <c r="H1835" s="6" t="s">
        <v>10613</v>
      </c>
      <c r="N1835" t="s">
        <v>10621</v>
      </c>
    </row>
    <row r="1836" spans="1:14" ht="28.8">
      <c r="A1836">
        <v>1835</v>
      </c>
      <c r="B1836">
        <v>461</v>
      </c>
      <c r="C1836" s="3" t="s">
        <v>14895</v>
      </c>
      <c r="D1836" s="96" t="s">
        <v>14896</v>
      </c>
      <c r="E1836" s="3" t="s">
        <v>10611</v>
      </c>
      <c r="F1836" s="3" t="s">
        <v>10266</v>
      </c>
      <c r="G1836" s="3" t="s">
        <v>10614</v>
      </c>
      <c r="H1836" s="6" t="s">
        <v>10615</v>
      </c>
      <c r="N1836" t="s">
        <v>10621</v>
      </c>
    </row>
    <row r="1837" spans="1:14">
      <c r="A1837">
        <v>1836</v>
      </c>
      <c r="B1837">
        <v>462</v>
      </c>
      <c r="C1837" s="3" t="s">
        <v>14895</v>
      </c>
      <c r="D1837" s="96" t="s">
        <v>14896</v>
      </c>
      <c r="E1837" s="3" t="s">
        <v>10616</v>
      </c>
      <c r="F1837" s="3" t="s">
        <v>10266</v>
      </c>
      <c r="G1837" s="9" t="s">
        <v>10618</v>
      </c>
      <c r="H1837" s="6" t="s">
        <v>10619</v>
      </c>
      <c r="N1837" t="s">
        <v>10621</v>
      </c>
    </row>
    <row r="1838" spans="1:14">
      <c r="A1838">
        <v>1837</v>
      </c>
      <c r="B1838">
        <v>463</v>
      </c>
      <c r="C1838" s="3" t="s">
        <v>14895</v>
      </c>
      <c r="D1838" s="96" t="s">
        <v>14896</v>
      </c>
      <c r="E1838" s="9" t="s">
        <v>10618</v>
      </c>
      <c r="F1838" s="3" t="s">
        <v>10273</v>
      </c>
      <c r="G1838" s="3" t="s">
        <v>8927</v>
      </c>
      <c r="H1838" s="6" t="s">
        <v>10620</v>
      </c>
      <c r="N1838" t="s">
        <v>10621</v>
      </c>
    </row>
    <row r="1839" spans="1:14">
      <c r="A1839">
        <v>1838</v>
      </c>
      <c r="B1839">
        <v>464</v>
      </c>
      <c r="C1839" s="3" t="s">
        <v>14895</v>
      </c>
      <c r="D1839" s="96" t="s">
        <v>14896</v>
      </c>
      <c r="E1839" s="9" t="s">
        <v>10618</v>
      </c>
      <c r="F1839" s="3" t="s">
        <v>10273</v>
      </c>
      <c r="G1839" s="3" t="s">
        <v>10622</v>
      </c>
      <c r="H1839" s="6" t="s">
        <v>10623</v>
      </c>
      <c r="N1839" t="s">
        <v>10621</v>
      </c>
    </row>
    <row r="1840" spans="1:14">
      <c r="A1840">
        <v>1839</v>
      </c>
      <c r="B1840">
        <v>465</v>
      </c>
      <c r="C1840" s="3" t="s">
        <v>14895</v>
      </c>
      <c r="D1840" s="96" t="s">
        <v>14896</v>
      </c>
      <c r="E1840" s="9" t="s">
        <v>10618</v>
      </c>
      <c r="F1840" s="3" t="s">
        <v>10266</v>
      </c>
      <c r="G1840" s="6" t="s">
        <v>10356</v>
      </c>
      <c r="H1840" s="6" t="s">
        <v>10624</v>
      </c>
      <c r="K1840" s="12" t="s">
        <v>5497</v>
      </c>
      <c r="N1840" t="s">
        <v>10621</v>
      </c>
    </row>
    <row r="1841" spans="1:14">
      <c r="A1841">
        <v>1840</v>
      </c>
      <c r="B1841">
        <v>466</v>
      </c>
      <c r="C1841" s="3" t="s">
        <v>14895</v>
      </c>
      <c r="D1841" s="96" t="s">
        <v>14896</v>
      </c>
      <c r="E1841" s="9" t="s">
        <v>10618</v>
      </c>
      <c r="F1841" s="3" t="s">
        <v>10266</v>
      </c>
      <c r="G1841" s="6" t="s">
        <v>10358</v>
      </c>
      <c r="H1841" s="6" t="s">
        <v>10625</v>
      </c>
      <c r="N1841" t="s">
        <v>10621</v>
      </c>
    </row>
    <row r="1842" spans="1:14">
      <c r="A1842">
        <v>1841</v>
      </c>
      <c r="B1842">
        <v>467</v>
      </c>
      <c r="C1842" s="3" t="s">
        <v>14895</v>
      </c>
      <c r="D1842" s="96" t="s">
        <v>14896</v>
      </c>
      <c r="E1842" s="9" t="s">
        <v>10618</v>
      </c>
      <c r="F1842" s="3" t="s">
        <v>10266</v>
      </c>
      <c r="G1842" s="3" t="s">
        <v>10362</v>
      </c>
      <c r="H1842" s="6" t="s">
        <v>10626</v>
      </c>
      <c r="N1842" t="s">
        <v>10621</v>
      </c>
    </row>
    <row r="1843" spans="1:14">
      <c r="A1843">
        <v>1842</v>
      </c>
      <c r="B1843">
        <v>468</v>
      </c>
      <c r="C1843" s="3" t="s">
        <v>14895</v>
      </c>
      <c r="D1843" s="96" t="s">
        <v>14896</v>
      </c>
      <c r="E1843" s="3" t="s">
        <v>10362</v>
      </c>
      <c r="F1843" s="3" t="s">
        <v>10266</v>
      </c>
      <c r="G1843" s="9" t="s">
        <v>10364</v>
      </c>
      <c r="H1843" s="6" t="s">
        <v>10627</v>
      </c>
      <c r="N1843" t="s">
        <v>10621</v>
      </c>
    </row>
    <row r="1844" spans="1:14">
      <c r="A1844">
        <v>1843</v>
      </c>
      <c r="B1844">
        <v>469</v>
      </c>
      <c r="C1844" s="3" t="s">
        <v>14895</v>
      </c>
      <c r="D1844" s="96" t="s">
        <v>14896</v>
      </c>
      <c r="E1844" s="9" t="s">
        <v>10364</v>
      </c>
      <c r="F1844" s="3" t="s">
        <v>10266</v>
      </c>
      <c r="G1844" s="9" t="s">
        <v>10366</v>
      </c>
      <c r="H1844" s="6" t="s">
        <v>10628</v>
      </c>
      <c r="K1844" s="12" t="str">
        <f>HYPERLINK("#'KOODISTOT'!B"&amp;MATCH(CONCATENATE(G1844,"Type"),KOODISTOT!B:B,0),CONCATENATE(G1844,"Type"))</f>
        <v>IdentifierTypeType</v>
      </c>
      <c r="N1844" t="s">
        <v>10621</v>
      </c>
    </row>
    <row r="1845" spans="1:14">
      <c r="A1845">
        <v>1844</v>
      </c>
      <c r="B1845">
        <v>470</v>
      </c>
      <c r="C1845" s="3" t="s">
        <v>14895</v>
      </c>
      <c r="D1845" s="96" t="s">
        <v>14896</v>
      </c>
      <c r="E1845" s="9" t="s">
        <v>10364</v>
      </c>
      <c r="F1845" s="3" t="s">
        <v>10266</v>
      </c>
      <c r="G1845" s="9" t="s">
        <v>10368</v>
      </c>
      <c r="H1845" s="6" t="s">
        <v>10629</v>
      </c>
      <c r="N1845" t="s">
        <v>10621</v>
      </c>
    </row>
    <row r="1846" spans="1:14">
      <c r="A1846">
        <v>1845</v>
      </c>
      <c r="B1846">
        <v>471</v>
      </c>
      <c r="C1846" s="3" t="s">
        <v>14895</v>
      </c>
      <c r="D1846" s="96" t="s">
        <v>14896</v>
      </c>
      <c r="E1846" s="9" t="s">
        <v>10618</v>
      </c>
      <c r="F1846" s="3" t="s">
        <v>10266</v>
      </c>
      <c r="G1846" s="3" t="s">
        <v>10630</v>
      </c>
      <c r="H1846" s="6" t="s">
        <v>10631</v>
      </c>
      <c r="N1846" t="s">
        <v>10621</v>
      </c>
    </row>
    <row r="1847" spans="1:14">
      <c r="A1847">
        <v>1846</v>
      </c>
      <c r="B1847">
        <v>472</v>
      </c>
      <c r="C1847" s="3" t="s">
        <v>14895</v>
      </c>
      <c r="D1847" s="96" t="s">
        <v>14896</v>
      </c>
      <c r="E1847" s="9" t="s">
        <v>10618</v>
      </c>
      <c r="F1847" s="3" t="s">
        <v>10266</v>
      </c>
      <c r="G1847" s="3" t="s">
        <v>10632</v>
      </c>
      <c r="H1847" s="6" t="s">
        <v>10633</v>
      </c>
      <c r="K1847" s="12"/>
      <c r="N1847" t="s">
        <v>10621</v>
      </c>
    </row>
    <row r="1848" spans="1:14">
      <c r="A1848">
        <v>1847</v>
      </c>
      <c r="B1848">
        <v>473</v>
      </c>
      <c r="C1848" s="3" t="s">
        <v>14895</v>
      </c>
      <c r="D1848" s="96" t="s">
        <v>14896</v>
      </c>
      <c r="E1848" s="3" t="s">
        <v>10632</v>
      </c>
      <c r="F1848" s="3" t="s">
        <v>10266</v>
      </c>
      <c r="G1848" s="3" t="s">
        <v>10634</v>
      </c>
      <c r="H1848" s="6" t="s">
        <v>10635</v>
      </c>
      <c r="N1848" t="s">
        <v>10621</v>
      </c>
    </row>
    <row r="1849" spans="1:14">
      <c r="A1849">
        <v>1848</v>
      </c>
      <c r="B1849">
        <v>474</v>
      </c>
      <c r="C1849" s="3" t="s">
        <v>14895</v>
      </c>
      <c r="D1849" s="96" t="s">
        <v>14896</v>
      </c>
      <c r="E1849" s="3" t="s">
        <v>10632</v>
      </c>
      <c r="F1849" s="3" t="s">
        <v>10266</v>
      </c>
      <c r="G1849" s="3" t="s">
        <v>10636</v>
      </c>
      <c r="H1849" s="6" t="s">
        <v>10637</v>
      </c>
      <c r="N1849" t="s">
        <v>10621</v>
      </c>
    </row>
    <row r="1850" spans="1:14">
      <c r="A1850">
        <v>1849</v>
      </c>
      <c r="B1850">
        <v>475</v>
      </c>
      <c r="C1850" s="3" t="s">
        <v>14895</v>
      </c>
      <c r="D1850" s="96" t="s">
        <v>14896</v>
      </c>
      <c r="E1850" s="3" t="s">
        <v>10632</v>
      </c>
      <c r="F1850" s="3" t="s">
        <v>10266</v>
      </c>
      <c r="G1850" s="3" t="s">
        <v>10638</v>
      </c>
      <c r="H1850" s="6" t="s">
        <v>10639</v>
      </c>
      <c r="N1850" t="s">
        <v>10621</v>
      </c>
    </row>
    <row r="1851" spans="1:14">
      <c r="A1851">
        <v>1850</v>
      </c>
      <c r="B1851">
        <v>476</v>
      </c>
      <c r="C1851" s="3" t="s">
        <v>14895</v>
      </c>
      <c r="D1851" s="96" t="s">
        <v>14896</v>
      </c>
      <c r="E1851" s="3" t="s">
        <v>10632</v>
      </c>
      <c r="F1851" s="3" t="s">
        <v>10266</v>
      </c>
      <c r="G1851" s="3" t="s">
        <v>10640</v>
      </c>
      <c r="H1851" s="6" t="s">
        <v>10641</v>
      </c>
      <c r="N1851" t="s">
        <v>10621</v>
      </c>
    </row>
    <row r="1852" spans="1:14">
      <c r="A1852">
        <v>1851</v>
      </c>
      <c r="B1852">
        <v>477</v>
      </c>
      <c r="C1852" s="3" t="s">
        <v>14895</v>
      </c>
      <c r="D1852" s="96" t="s">
        <v>14896</v>
      </c>
      <c r="E1852" s="3" t="s">
        <v>10632</v>
      </c>
      <c r="F1852" s="3" t="s">
        <v>10266</v>
      </c>
      <c r="G1852" s="3" t="s">
        <v>10642</v>
      </c>
      <c r="H1852" s="6" t="s">
        <v>10643</v>
      </c>
      <c r="N1852" t="s">
        <v>10621</v>
      </c>
    </row>
    <row r="1853" spans="1:14">
      <c r="A1853">
        <v>1852</v>
      </c>
      <c r="B1853">
        <v>478</v>
      </c>
      <c r="C1853" s="3" t="s">
        <v>14895</v>
      </c>
      <c r="D1853" s="96" t="s">
        <v>14896</v>
      </c>
      <c r="E1853" s="3" t="s">
        <v>10632</v>
      </c>
      <c r="F1853" s="3" t="s">
        <v>10266</v>
      </c>
      <c r="G1853" s="3" t="s">
        <v>10644</v>
      </c>
      <c r="H1853" s="6" t="s">
        <v>10645</v>
      </c>
      <c r="N1853" t="s">
        <v>10621</v>
      </c>
    </row>
    <row r="1854" spans="1:14">
      <c r="A1854">
        <v>1853</v>
      </c>
      <c r="B1854">
        <v>479</v>
      </c>
      <c r="C1854" s="3" t="s">
        <v>14895</v>
      </c>
      <c r="D1854" s="96" t="s">
        <v>14896</v>
      </c>
      <c r="E1854" s="3" t="s">
        <v>10632</v>
      </c>
      <c r="F1854" s="3" t="s">
        <v>10266</v>
      </c>
      <c r="G1854" s="3" t="s">
        <v>10646</v>
      </c>
      <c r="H1854" s="6" t="s">
        <v>10647</v>
      </c>
      <c r="N1854" t="s">
        <v>10621</v>
      </c>
    </row>
    <row r="1855" spans="1:14">
      <c r="A1855">
        <v>1854</v>
      </c>
      <c r="B1855">
        <v>480</v>
      </c>
      <c r="C1855" s="3" t="s">
        <v>14895</v>
      </c>
      <c r="D1855" s="96" t="s">
        <v>14896</v>
      </c>
      <c r="E1855" s="3" t="s">
        <v>10632</v>
      </c>
      <c r="F1855" s="3" t="s">
        <v>10266</v>
      </c>
      <c r="G1855" s="3" t="s">
        <v>10648</v>
      </c>
      <c r="H1855" s="6" t="s">
        <v>10649</v>
      </c>
      <c r="K1855" s="12"/>
      <c r="N1855" t="s">
        <v>10621</v>
      </c>
    </row>
    <row r="1856" spans="1:14" ht="28.8">
      <c r="A1856">
        <v>1855</v>
      </c>
      <c r="B1856">
        <v>481</v>
      </c>
      <c r="C1856" s="3" t="s">
        <v>14895</v>
      </c>
      <c r="D1856" s="96" t="s">
        <v>14896</v>
      </c>
      <c r="E1856" s="3" t="s">
        <v>10632</v>
      </c>
      <c r="F1856" s="3" t="s">
        <v>10266</v>
      </c>
      <c r="G1856" s="3" t="s">
        <v>10650</v>
      </c>
      <c r="H1856" s="6" t="s">
        <v>10651</v>
      </c>
      <c r="N1856" t="s">
        <v>10621</v>
      </c>
    </row>
    <row r="1857" spans="1:14">
      <c r="A1857">
        <v>1856</v>
      </c>
      <c r="B1857">
        <v>482</v>
      </c>
      <c r="C1857" s="3" t="s">
        <v>14895</v>
      </c>
      <c r="D1857" s="96" t="s">
        <v>14896</v>
      </c>
      <c r="E1857" s="9" t="s">
        <v>10618</v>
      </c>
      <c r="F1857" s="3" t="s">
        <v>10266</v>
      </c>
      <c r="G1857" s="3" t="s">
        <v>10652</v>
      </c>
      <c r="H1857" s="6" t="s">
        <v>10653</v>
      </c>
      <c r="N1857" t="s">
        <v>10621</v>
      </c>
    </row>
    <row r="1858" spans="1:14">
      <c r="A1858">
        <v>1857</v>
      </c>
      <c r="B1858">
        <v>483</v>
      </c>
      <c r="C1858" s="3" t="s">
        <v>14895</v>
      </c>
      <c r="D1858" s="96" t="s">
        <v>14896</v>
      </c>
      <c r="E1858" s="3" t="s">
        <v>10652</v>
      </c>
      <c r="F1858" s="3" t="s">
        <v>10266</v>
      </c>
      <c r="G1858" s="9" t="s">
        <v>10654</v>
      </c>
      <c r="H1858" s="6" t="s">
        <v>10655</v>
      </c>
      <c r="N1858" t="s">
        <v>10621</v>
      </c>
    </row>
    <row r="1859" spans="1:14">
      <c r="A1859">
        <v>1858</v>
      </c>
      <c r="B1859">
        <v>484</v>
      </c>
      <c r="C1859" s="3" t="s">
        <v>14895</v>
      </c>
      <c r="D1859" s="96" t="s">
        <v>14896</v>
      </c>
      <c r="E1859" s="3" t="s">
        <v>10652</v>
      </c>
      <c r="F1859" s="3" t="s">
        <v>10266</v>
      </c>
      <c r="G1859" s="9" t="s">
        <v>10656</v>
      </c>
      <c r="H1859" s="6" t="s">
        <v>10657</v>
      </c>
      <c r="N1859" t="s">
        <v>10621</v>
      </c>
    </row>
    <row r="1860" spans="1:14">
      <c r="A1860">
        <v>1859</v>
      </c>
      <c r="B1860">
        <v>485</v>
      </c>
      <c r="C1860" s="3" t="s">
        <v>14895</v>
      </c>
      <c r="D1860" s="96" t="s">
        <v>14896</v>
      </c>
      <c r="E1860" s="9" t="s">
        <v>10618</v>
      </c>
      <c r="F1860" s="3" t="s">
        <v>10266</v>
      </c>
      <c r="G1860" s="3" t="s">
        <v>10658</v>
      </c>
      <c r="H1860" s="6" t="s">
        <v>10659</v>
      </c>
      <c r="N1860" t="s">
        <v>10621</v>
      </c>
    </row>
    <row r="1861" spans="1:14">
      <c r="A1861">
        <v>1860</v>
      </c>
      <c r="B1861">
        <v>486</v>
      </c>
      <c r="C1861" s="3" t="s">
        <v>14895</v>
      </c>
      <c r="D1861" s="96" t="s">
        <v>14896</v>
      </c>
      <c r="E1861" s="9" t="s">
        <v>10618</v>
      </c>
      <c r="F1861" s="3" t="s">
        <v>10266</v>
      </c>
      <c r="G1861" s="3" t="s">
        <v>10412</v>
      </c>
      <c r="H1861" s="6" t="s">
        <v>10660</v>
      </c>
      <c r="N1861" t="s">
        <v>10621</v>
      </c>
    </row>
    <row r="1862" spans="1:14">
      <c r="A1862">
        <v>1861</v>
      </c>
      <c r="B1862">
        <v>487</v>
      </c>
      <c r="C1862" s="3" t="s">
        <v>14895</v>
      </c>
      <c r="D1862" s="96" t="s">
        <v>14896</v>
      </c>
      <c r="E1862" s="9" t="s">
        <v>10618</v>
      </c>
      <c r="F1862" s="3" t="s">
        <v>10266</v>
      </c>
      <c r="G1862" s="3" t="s">
        <v>10661</v>
      </c>
      <c r="H1862" s="6" t="s">
        <v>10662</v>
      </c>
      <c r="N1862" t="s">
        <v>10621</v>
      </c>
    </row>
    <row r="1863" spans="1:14">
      <c r="A1863">
        <v>1862</v>
      </c>
      <c r="B1863">
        <v>488</v>
      </c>
      <c r="C1863" s="3" t="s">
        <v>14895</v>
      </c>
      <c r="D1863" s="96" t="s">
        <v>14896</v>
      </c>
      <c r="E1863" s="3" t="s">
        <v>10661</v>
      </c>
      <c r="F1863" s="3" t="s">
        <v>10266</v>
      </c>
      <c r="G1863" s="3" t="s">
        <v>10663</v>
      </c>
      <c r="H1863" s="6" t="s">
        <v>10664</v>
      </c>
      <c r="N1863" t="s">
        <v>10621</v>
      </c>
    </row>
    <row r="1864" spans="1:14">
      <c r="A1864">
        <v>1863</v>
      </c>
      <c r="B1864">
        <v>489</v>
      </c>
      <c r="C1864" s="3" t="s">
        <v>14895</v>
      </c>
      <c r="D1864" s="96" t="s">
        <v>14896</v>
      </c>
      <c r="E1864" s="3" t="s">
        <v>10663</v>
      </c>
      <c r="F1864" s="3" t="s">
        <v>10273</v>
      </c>
      <c r="G1864" s="3" t="s">
        <v>8927</v>
      </c>
      <c r="H1864" s="6" t="s">
        <v>10665</v>
      </c>
      <c r="N1864" t="s">
        <v>10621</v>
      </c>
    </row>
    <row r="1865" spans="1:14">
      <c r="A1865">
        <v>1864</v>
      </c>
      <c r="B1865">
        <v>490</v>
      </c>
      <c r="C1865" s="3" t="s">
        <v>14895</v>
      </c>
      <c r="D1865" s="96" t="s">
        <v>14896</v>
      </c>
      <c r="E1865" s="3" t="s">
        <v>10663</v>
      </c>
      <c r="F1865" s="3" t="s">
        <v>10266</v>
      </c>
      <c r="G1865" s="9" t="s">
        <v>10356</v>
      </c>
      <c r="H1865" s="6" t="s">
        <v>10666</v>
      </c>
      <c r="K1865" s="12" t="s">
        <v>5497</v>
      </c>
      <c r="N1865" t="s">
        <v>10621</v>
      </c>
    </row>
    <row r="1866" spans="1:14">
      <c r="A1866">
        <v>1865</v>
      </c>
      <c r="B1866">
        <v>491</v>
      </c>
      <c r="C1866" s="3" t="s">
        <v>14895</v>
      </c>
      <c r="D1866" s="96" t="s">
        <v>14896</v>
      </c>
      <c r="E1866" s="3" t="s">
        <v>10663</v>
      </c>
      <c r="F1866" s="3" t="s">
        <v>10266</v>
      </c>
      <c r="G1866" s="9" t="s">
        <v>10358</v>
      </c>
      <c r="H1866" s="6" t="s">
        <v>10667</v>
      </c>
      <c r="N1866" t="s">
        <v>10621</v>
      </c>
    </row>
    <row r="1867" spans="1:14">
      <c r="A1867">
        <v>1866</v>
      </c>
      <c r="B1867">
        <v>492</v>
      </c>
      <c r="C1867" s="3" t="s">
        <v>14895</v>
      </c>
      <c r="D1867" s="96" t="s">
        <v>14896</v>
      </c>
      <c r="E1867" s="3" t="s">
        <v>10663</v>
      </c>
      <c r="F1867" s="3" t="s">
        <v>10266</v>
      </c>
      <c r="G1867" s="9" t="s">
        <v>10668</v>
      </c>
      <c r="H1867" s="6" t="s">
        <v>10669</v>
      </c>
      <c r="N1867" t="s">
        <v>10621</v>
      </c>
    </row>
    <row r="1868" spans="1:14">
      <c r="A1868">
        <v>1867</v>
      </c>
      <c r="B1868">
        <v>493</v>
      </c>
      <c r="C1868" s="3" t="s">
        <v>14895</v>
      </c>
      <c r="D1868" s="96" t="s">
        <v>14896</v>
      </c>
      <c r="E1868" s="9" t="s">
        <v>10618</v>
      </c>
      <c r="F1868" s="3" t="s">
        <v>10266</v>
      </c>
      <c r="G1868" s="3" t="s">
        <v>5946</v>
      </c>
      <c r="H1868" s="6" t="s">
        <v>10670</v>
      </c>
      <c r="K1868" s="12"/>
      <c r="N1868" t="s">
        <v>10621</v>
      </c>
    </row>
    <row r="1869" spans="1:14">
      <c r="A1869">
        <v>1868</v>
      </c>
      <c r="B1869">
        <v>494</v>
      </c>
      <c r="C1869" s="3" t="s">
        <v>14895</v>
      </c>
      <c r="D1869" s="96" t="s">
        <v>14896</v>
      </c>
      <c r="E1869" s="3" t="s">
        <v>5946</v>
      </c>
      <c r="F1869" s="3" t="s">
        <v>10266</v>
      </c>
      <c r="G1869" s="9" t="s">
        <v>10671</v>
      </c>
      <c r="H1869" s="6" t="s">
        <v>10672</v>
      </c>
      <c r="N1869" t="s">
        <v>10621</v>
      </c>
    </row>
    <row r="1870" spans="1:14">
      <c r="A1870">
        <v>1869</v>
      </c>
      <c r="B1870">
        <v>495</v>
      </c>
      <c r="C1870" s="3" t="s">
        <v>14895</v>
      </c>
      <c r="D1870" s="96" t="s">
        <v>14896</v>
      </c>
      <c r="E1870" s="3" t="s">
        <v>5946</v>
      </c>
      <c r="F1870" s="3" t="s">
        <v>10266</v>
      </c>
      <c r="G1870" s="9" t="s">
        <v>10673</v>
      </c>
      <c r="H1870" s="6" t="s">
        <v>10674</v>
      </c>
      <c r="N1870" t="s">
        <v>10621</v>
      </c>
    </row>
    <row r="1871" spans="1:14">
      <c r="A1871">
        <v>1870</v>
      </c>
      <c r="B1871">
        <v>496</v>
      </c>
      <c r="C1871" s="3" t="s">
        <v>14895</v>
      </c>
      <c r="D1871" s="96" t="s">
        <v>14896</v>
      </c>
      <c r="E1871" s="9" t="s">
        <v>10673</v>
      </c>
      <c r="F1871" s="3" t="s">
        <v>10266</v>
      </c>
      <c r="G1871" s="9" t="s">
        <v>10675</v>
      </c>
      <c r="H1871" s="6" t="s">
        <v>10676</v>
      </c>
      <c r="N1871" t="s">
        <v>10621</v>
      </c>
    </row>
    <row r="1872" spans="1:14">
      <c r="A1872">
        <v>1871</v>
      </c>
      <c r="B1872">
        <v>497</v>
      </c>
      <c r="C1872" s="3" t="s">
        <v>14895</v>
      </c>
      <c r="D1872" s="96" t="s">
        <v>14896</v>
      </c>
      <c r="E1872" s="9" t="s">
        <v>10675</v>
      </c>
      <c r="F1872" s="3" t="s">
        <v>10273</v>
      </c>
      <c r="G1872" s="9" t="s">
        <v>8927</v>
      </c>
      <c r="H1872" s="6" t="s">
        <v>10677</v>
      </c>
      <c r="N1872" t="s">
        <v>10621</v>
      </c>
    </row>
    <row r="1873" spans="1:14">
      <c r="A1873">
        <v>1872</v>
      </c>
      <c r="B1873">
        <v>498</v>
      </c>
      <c r="C1873" s="3" t="s">
        <v>14895</v>
      </c>
      <c r="D1873" s="96" t="s">
        <v>14896</v>
      </c>
      <c r="E1873" s="9" t="s">
        <v>10675</v>
      </c>
      <c r="F1873" s="3" t="s">
        <v>10266</v>
      </c>
      <c r="G1873" s="9" t="s">
        <v>10356</v>
      </c>
      <c r="H1873" s="6" t="s">
        <v>10678</v>
      </c>
      <c r="K1873" s="12" t="s">
        <v>5497</v>
      </c>
      <c r="N1873" t="s">
        <v>10621</v>
      </c>
    </row>
    <row r="1874" spans="1:14">
      <c r="A1874">
        <v>1873</v>
      </c>
      <c r="B1874">
        <v>499</v>
      </c>
      <c r="C1874" s="3" t="s">
        <v>14895</v>
      </c>
      <c r="D1874" s="96" t="s">
        <v>14896</v>
      </c>
      <c r="E1874" s="9" t="s">
        <v>10675</v>
      </c>
      <c r="F1874" s="3" t="s">
        <v>10266</v>
      </c>
      <c r="G1874" s="9" t="s">
        <v>10358</v>
      </c>
      <c r="H1874" s="6" t="s">
        <v>10679</v>
      </c>
      <c r="N1874" t="s">
        <v>10621</v>
      </c>
    </row>
    <row r="1875" spans="1:14">
      <c r="A1875">
        <v>1874</v>
      </c>
      <c r="B1875">
        <v>500</v>
      </c>
      <c r="C1875" s="3" t="s">
        <v>14895</v>
      </c>
      <c r="D1875" s="96" t="s">
        <v>14896</v>
      </c>
      <c r="E1875" s="9" t="s">
        <v>10675</v>
      </c>
      <c r="F1875" s="3" t="s">
        <v>10266</v>
      </c>
      <c r="G1875" s="9" t="s">
        <v>10462</v>
      </c>
      <c r="H1875" s="6" t="s">
        <v>10680</v>
      </c>
      <c r="N1875" t="s">
        <v>10621</v>
      </c>
    </row>
    <row r="1876" spans="1:14">
      <c r="A1876">
        <v>1875</v>
      </c>
      <c r="B1876">
        <v>501</v>
      </c>
      <c r="C1876" s="3" t="s">
        <v>14895</v>
      </c>
      <c r="D1876" s="96" t="s">
        <v>14896</v>
      </c>
      <c r="E1876" s="9" t="s">
        <v>10675</v>
      </c>
      <c r="F1876" s="3" t="s">
        <v>10266</v>
      </c>
      <c r="G1876" s="9" t="s">
        <v>10681</v>
      </c>
      <c r="H1876" s="6" t="s">
        <v>10682</v>
      </c>
      <c r="N1876" t="s">
        <v>10621</v>
      </c>
    </row>
    <row r="1877" spans="1:14">
      <c r="A1877">
        <v>1876</v>
      </c>
      <c r="B1877">
        <v>502</v>
      </c>
      <c r="C1877" s="3" t="s">
        <v>14895</v>
      </c>
      <c r="D1877" s="96" t="s">
        <v>14896</v>
      </c>
      <c r="E1877" s="9" t="s">
        <v>10675</v>
      </c>
      <c r="F1877" s="3" t="s">
        <v>10266</v>
      </c>
      <c r="G1877" t="s">
        <v>10683</v>
      </c>
      <c r="H1877" s="6" t="s">
        <v>10684</v>
      </c>
      <c r="N1877" t="s">
        <v>10621</v>
      </c>
    </row>
    <row r="1878" spans="1:14">
      <c r="A1878">
        <v>1877</v>
      </c>
      <c r="B1878">
        <v>503</v>
      </c>
      <c r="C1878" s="3" t="s">
        <v>14895</v>
      </c>
      <c r="D1878" s="96" t="s">
        <v>14896</v>
      </c>
      <c r="E1878" s="9" t="s">
        <v>10675</v>
      </c>
      <c r="F1878" s="3" t="s">
        <v>10266</v>
      </c>
      <c r="G1878" t="s">
        <v>10685</v>
      </c>
      <c r="H1878" s="6" t="s">
        <v>10686</v>
      </c>
      <c r="K1878" s="12"/>
      <c r="N1878" t="s">
        <v>10621</v>
      </c>
    </row>
    <row r="1879" spans="1:14">
      <c r="A1879">
        <v>1878</v>
      </c>
      <c r="B1879">
        <v>504</v>
      </c>
      <c r="C1879" s="3" t="s">
        <v>14895</v>
      </c>
      <c r="D1879" s="96" t="s">
        <v>14896</v>
      </c>
      <c r="E1879" s="3" t="s">
        <v>5946</v>
      </c>
      <c r="F1879" s="3" t="s">
        <v>10266</v>
      </c>
      <c r="G1879" s="9" t="s">
        <v>10687</v>
      </c>
      <c r="H1879" s="6" t="s">
        <v>10688</v>
      </c>
      <c r="K1879" s="12"/>
      <c r="N1879" t="s">
        <v>10621</v>
      </c>
    </row>
    <row r="1880" spans="1:14">
      <c r="A1880">
        <v>1879</v>
      </c>
      <c r="B1880">
        <v>505</v>
      </c>
      <c r="C1880" s="3" t="s">
        <v>14895</v>
      </c>
      <c r="D1880" s="96" t="s">
        <v>14896</v>
      </c>
      <c r="E1880" s="9" t="s">
        <v>10618</v>
      </c>
      <c r="F1880" s="3" t="s">
        <v>10266</v>
      </c>
      <c r="G1880" s="3" t="s">
        <v>5464</v>
      </c>
      <c r="H1880" s="6" t="s">
        <v>10689</v>
      </c>
      <c r="K1880" s="12"/>
      <c r="N1880" t="s">
        <v>10621</v>
      </c>
    </row>
    <row r="1881" spans="1:14">
      <c r="A1881">
        <v>1880</v>
      </c>
      <c r="B1881">
        <v>506</v>
      </c>
      <c r="C1881" s="3" t="s">
        <v>14895</v>
      </c>
      <c r="D1881" s="96" t="s">
        <v>14896</v>
      </c>
      <c r="E1881" s="3" t="s">
        <v>5464</v>
      </c>
      <c r="F1881" s="3" t="s">
        <v>10266</v>
      </c>
      <c r="G1881" s="9" t="s">
        <v>10690</v>
      </c>
      <c r="H1881" s="6" t="s">
        <v>10691</v>
      </c>
      <c r="N1881" t="s">
        <v>10621</v>
      </c>
    </row>
    <row r="1882" spans="1:14">
      <c r="A1882">
        <v>1881</v>
      </c>
      <c r="B1882">
        <v>507</v>
      </c>
      <c r="C1882" s="3" t="s">
        <v>14895</v>
      </c>
      <c r="D1882" s="96" t="s">
        <v>14896</v>
      </c>
      <c r="E1882" s="3" t="s">
        <v>5464</v>
      </c>
      <c r="F1882" s="3" t="s">
        <v>10266</v>
      </c>
      <c r="G1882" s="9" t="s">
        <v>10692</v>
      </c>
      <c r="H1882" s="6" t="s">
        <v>10693</v>
      </c>
      <c r="K1882" s="12"/>
      <c r="N1882" t="s">
        <v>10621</v>
      </c>
    </row>
    <row r="1883" spans="1:14">
      <c r="A1883">
        <v>1882</v>
      </c>
      <c r="B1883">
        <v>508</v>
      </c>
      <c r="C1883" s="3" t="s">
        <v>14895</v>
      </c>
      <c r="D1883" s="96" t="s">
        <v>14896</v>
      </c>
      <c r="E1883" s="3" t="s">
        <v>10347</v>
      </c>
      <c r="F1883" s="3" t="s">
        <v>10266</v>
      </c>
      <c r="G1883" s="3" t="s">
        <v>10751</v>
      </c>
      <c r="H1883" s="6" t="s">
        <v>10752</v>
      </c>
      <c r="N1883" t="s">
        <v>10621</v>
      </c>
    </row>
    <row r="1884" spans="1:14">
      <c r="A1884">
        <v>1883</v>
      </c>
      <c r="B1884">
        <v>509</v>
      </c>
      <c r="C1884" s="3" t="s">
        <v>14895</v>
      </c>
      <c r="D1884" s="96" t="s">
        <v>14896</v>
      </c>
      <c r="E1884" s="3" t="s">
        <v>10751</v>
      </c>
      <c r="F1884" s="3" t="s">
        <v>10266</v>
      </c>
      <c r="G1884" s="9" t="s">
        <v>10753</v>
      </c>
      <c r="H1884" s="6" t="s">
        <v>10754</v>
      </c>
      <c r="K1884" s="12"/>
      <c r="N1884" t="s">
        <v>10621</v>
      </c>
    </row>
    <row r="1885" spans="1:14">
      <c r="A1885">
        <v>1884</v>
      </c>
      <c r="B1885">
        <v>510</v>
      </c>
      <c r="C1885" s="3" t="s">
        <v>14895</v>
      </c>
      <c r="D1885" s="96" t="s">
        <v>14896</v>
      </c>
      <c r="E1885" s="9" t="s">
        <v>10753</v>
      </c>
      <c r="F1885" s="3" t="s">
        <v>10273</v>
      </c>
      <c r="G1885" s="3" t="s">
        <v>8927</v>
      </c>
      <c r="H1885" s="6" t="s">
        <v>10755</v>
      </c>
      <c r="K1885" s="12"/>
      <c r="N1885" t="s">
        <v>10621</v>
      </c>
    </row>
    <row r="1886" spans="1:14">
      <c r="A1886">
        <v>1885</v>
      </c>
      <c r="B1886">
        <v>511</v>
      </c>
      <c r="C1886" s="3" t="s">
        <v>14895</v>
      </c>
      <c r="D1886" s="96" t="s">
        <v>14896</v>
      </c>
      <c r="E1886" s="9" t="s">
        <v>10753</v>
      </c>
      <c r="F1886" s="3" t="s">
        <v>10266</v>
      </c>
      <c r="G1886" s="9" t="s">
        <v>10362</v>
      </c>
      <c r="H1886" s="6" t="s">
        <v>10758</v>
      </c>
      <c r="K1886" s="12"/>
      <c r="N1886" t="s">
        <v>10621</v>
      </c>
    </row>
    <row r="1887" spans="1:14">
      <c r="A1887">
        <v>1886</v>
      </c>
      <c r="B1887">
        <v>512</v>
      </c>
      <c r="C1887" s="3" t="s">
        <v>14895</v>
      </c>
      <c r="D1887" s="96" t="s">
        <v>14896</v>
      </c>
      <c r="E1887" s="9" t="s">
        <v>10362</v>
      </c>
      <c r="F1887" s="3" t="s">
        <v>10266</v>
      </c>
      <c r="G1887" s="9" t="s">
        <v>10364</v>
      </c>
      <c r="H1887" s="6" t="s">
        <v>10759</v>
      </c>
      <c r="N1887" t="s">
        <v>10621</v>
      </c>
    </row>
    <row r="1888" spans="1:14">
      <c r="A1888">
        <v>1887</v>
      </c>
      <c r="B1888">
        <v>513</v>
      </c>
      <c r="C1888" s="3" t="s">
        <v>14895</v>
      </c>
      <c r="D1888" s="96" t="s">
        <v>14896</v>
      </c>
      <c r="E1888" s="9" t="s">
        <v>10364</v>
      </c>
      <c r="F1888" s="3" t="s">
        <v>10266</v>
      </c>
      <c r="G1888" s="9" t="s">
        <v>10366</v>
      </c>
      <c r="H1888" s="6" t="s">
        <v>10760</v>
      </c>
      <c r="K1888" s="12" t="str">
        <f>HYPERLINK("#'KOODISTOT'!B"&amp;MATCH(CONCATENATE(G1888,"Type"),KOODISTOT!B:B,0),CONCATENATE(G1888,"Type"))</f>
        <v>IdentifierTypeType</v>
      </c>
      <c r="N1888" t="s">
        <v>10621</v>
      </c>
    </row>
    <row r="1889" spans="1:14">
      <c r="A1889">
        <v>1888</v>
      </c>
      <c r="B1889">
        <v>514</v>
      </c>
      <c r="C1889" s="3" t="s">
        <v>14895</v>
      </c>
      <c r="D1889" s="96" t="s">
        <v>14896</v>
      </c>
      <c r="E1889" s="9" t="s">
        <v>10364</v>
      </c>
      <c r="F1889" s="3" t="s">
        <v>10266</v>
      </c>
      <c r="G1889" s="9" t="s">
        <v>10368</v>
      </c>
      <c r="H1889" s="6" t="s">
        <v>10761</v>
      </c>
      <c r="N1889" t="s">
        <v>10621</v>
      </c>
    </row>
    <row r="1890" spans="1:14">
      <c r="A1890">
        <v>1889</v>
      </c>
      <c r="B1890">
        <v>515</v>
      </c>
      <c r="C1890" s="3" t="s">
        <v>14895</v>
      </c>
      <c r="D1890" s="96" t="s">
        <v>14896</v>
      </c>
      <c r="E1890" s="9" t="s">
        <v>10753</v>
      </c>
      <c r="F1890" s="3" t="s">
        <v>10266</v>
      </c>
      <c r="G1890" s="9" t="s">
        <v>10764</v>
      </c>
      <c r="H1890" s="6" t="s">
        <v>10765</v>
      </c>
      <c r="N1890" t="s">
        <v>10621</v>
      </c>
    </row>
    <row r="1891" spans="1:14">
      <c r="A1891">
        <v>1890</v>
      </c>
      <c r="B1891">
        <v>516</v>
      </c>
      <c r="C1891" s="3" t="s">
        <v>14895</v>
      </c>
      <c r="D1891" s="96" t="s">
        <v>14896</v>
      </c>
      <c r="E1891" s="9" t="s">
        <v>10753</v>
      </c>
      <c r="F1891" s="3" t="s">
        <v>10266</v>
      </c>
      <c r="G1891" s="9" t="s">
        <v>10766</v>
      </c>
      <c r="H1891" s="6" t="s">
        <v>10767</v>
      </c>
      <c r="N1891" t="s">
        <v>10621</v>
      </c>
    </row>
    <row r="1892" spans="1:14">
      <c r="A1892">
        <v>1891</v>
      </c>
      <c r="B1892">
        <v>517</v>
      </c>
      <c r="C1892" s="3" t="s">
        <v>14895</v>
      </c>
      <c r="D1892" s="96" t="s">
        <v>14896</v>
      </c>
      <c r="E1892" s="9" t="s">
        <v>10753</v>
      </c>
      <c r="F1892" s="3" t="s">
        <v>10266</v>
      </c>
      <c r="G1892" s="9" t="s">
        <v>10768</v>
      </c>
      <c r="H1892" s="6" t="s">
        <v>10769</v>
      </c>
      <c r="N1892" t="s">
        <v>10621</v>
      </c>
    </row>
    <row r="1893" spans="1:14">
      <c r="A1893">
        <v>1892</v>
      </c>
      <c r="B1893">
        <v>518</v>
      </c>
      <c r="C1893" s="3" t="s">
        <v>14895</v>
      </c>
      <c r="D1893" s="96" t="s">
        <v>14896</v>
      </c>
      <c r="E1893" s="9" t="s">
        <v>10753</v>
      </c>
      <c r="F1893" s="3" t="s">
        <v>10266</v>
      </c>
      <c r="G1893" s="9" t="s">
        <v>10770</v>
      </c>
      <c r="H1893" s="6" t="s">
        <v>10771</v>
      </c>
      <c r="N1893" t="s">
        <v>10621</v>
      </c>
    </row>
    <row r="1894" spans="1:14">
      <c r="A1894">
        <v>1893</v>
      </c>
      <c r="B1894">
        <v>519</v>
      </c>
      <c r="C1894" s="3" t="s">
        <v>14895</v>
      </c>
      <c r="D1894" s="96" t="s">
        <v>14896</v>
      </c>
      <c r="E1894" s="9" t="s">
        <v>10770</v>
      </c>
      <c r="F1894" s="3" t="s">
        <v>10266</v>
      </c>
      <c r="G1894" s="9" t="s">
        <v>10772</v>
      </c>
      <c r="H1894" s="6" t="s">
        <v>10773</v>
      </c>
      <c r="K1894" s="12"/>
      <c r="N1894" t="s">
        <v>10621</v>
      </c>
    </row>
    <row r="1895" spans="1:14">
      <c r="A1895">
        <v>1894</v>
      </c>
      <c r="B1895">
        <v>520</v>
      </c>
      <c r="C1895" s="3" t="s">
        <v>14895</v>
      </c>
      <c r="D1895" s="96" t="s">
        <v>14896</v>
      </c>
      <c r="E1895" s="9" t="s">
        <v>10770</v>
      </c>
      <c r="F1895" s="3" t="s">
        <v>10266</v>
      </c>
      <c r="G1895" s="9" t="s">
        <v>10774</v>
      </c>
      <c r="H1895" s="6" t="s">
        <v>10775</v>
      </c>
      <c r="N1895" t="s">
        <v>10621</v>
      </c>
    </row>
    <row r="1896" spans="1:14">
      <c r="A1896">
        <v>1895</v>
      </c>
      <c r="B1896">
        <v>521</v>
      </c>
      <c r="C1896" s="3" t="s">
        <v>14895</v>
      </c>
      <c r="D1896" s="96" t="s">
        <v>14896</v>
      </c>
      <c r="E1896" s="9" t="s">
        <v>10770</v>
      </c>
      <c r="F1896" s="3" t="s">
        <v>10266</v>
      </c>
      <c r="G1896" s="9" t="s">
        <v>10776</v>
      </c>
      <c r="H1896" s="6" t="s">
        <v>10777</v>
      </c>
      <c r="N1896" t="s">
        <v>10621</v>
      </c>
    </row>
    <row r="1897" spans="1:14">
      <c r="A1897">
        <v>1896</v>
      </c>
      <c r="B1897">
        <v>522</v>
      </c>
      <c r="C1897" s="3" t="s">
        <v>14895</v>
      </c>
      <c r="D1897" s="96" t="s">
        <v>14896</v>
      </c>
      <c r="E1897" s="9" t="s">
        <v>10753</v>
      </c>
      <c r="F1897" s="3" t="s">
        <v>10266</v>
      </c>
      <c r="G1897" s="9" t="s">
        <v>10778</v>
      </c>
      <c r="H1897" s="6" t="s">
        <v>10779</v>
      </c>
      <c r="K1897" s="12"/>
      <c r="N1897" t="s">
        <v>10621</v>
      </c>
    </row>
    <row r="1898" spans="1:14">
      <c r="A1898">
        <v>1897</v>
      </c>
      <c r="B1898">
        <v>523</v>
      </c>
      <c r="C1898" s="3" t="s">
        <v>14895</v>
      </c>
      <c r="D1898" s="96" t="s">
        <v>14896</v>
      </c>
      <c r="E1898" s="9" t="s">
        <v>10753</v>
      </c>
      <c r="F1898" s="3" t="s">
        <v>10266</v>
      </c>
      <c r="G1898" s="9" t="s">
        <v>10780</v>
      </c>
      <c r="H1898" s="6" t="s">
        <v>10781</v>
      </c>
      <c r="N1898" t="s">
        <v>10621</v>
      </c>
    </row>
    <row r="1899" spans="1:14">
      <c r="A1899">
        <v>1898</v>
      </c>
      <c r="B1899">
        <v>524</v>
      </c>
      <c r="C1899" s="3" t="s">
        <v>14895</v>
      </c>
      <c r="D1899" s="96" t="s">
        <v>14896</v>
      </c>
      <c r="E1899" s="3" t="s">
        <v>10347</v>
      </c>
      <c r="F1899" s="3" t="s">
        <v>10266</v>
      </c>
      <c r="G1899" s="3" t="s">
        <v>10993</v>
      </c>
      <c r="H1899" s="6" t="s">
        <v>10994</v>
      </c>
      <c r="N1899" t="s">
        <v>10621</v>
      </c>
    </row>
    <row r="1900" spans="1:14">
      <c r="A1900">
        <v>1899</v>
      </c>
      <c r="B1900">
        <v>525</v>
      </c>
      <c r="C1900" s="3" t="s">
        <v>14895</v>
      </c>
      <c r="D1900" s="96" t="s">
        <v>14896</v>
      </c>
      <c r="E1900" s="3" t="s">
        <v>10993</v>
      </c>
      <c r="F1900" s="3" t="s">
        <v>10266</v>
      </c>
      <c r="G1900" s="3" t="s">
        <v>10995</v>
      </c>
      <c r="H1900" s="6" t="s">
        <v>10996</v>
      </c>
      <c r="N1900" t="s">
        <v>10621</v>
      </c>
    </row>
    <row r="1901" spans="1:14">
      <c r="A1901">
        <v>1900</v>
      </c>
      <c r="B1901">
        <v>526</v>
      </c>
      <c r="C1901" s="3" t="s">
        <v>14895</v>
      </c>
      <c r="D1901" s="96" t="s">
        <v>14896</v>
      </c>
      <c r="E1901" s="3" t="s">
        <v>10993</v>
      </c>
      <c r="F1901" s="3" t="s">
        <v>10266</v>
      </c>
      <c r="G1901" s="3" t="s">
        <v>10997</v>
      </c>
      <c r="H1901" s="6" t="s">
        <v>10998</v>
      </c>
      <c r="N1901" t="s">
        <v>10621</v>
      </c>
    </row>
    <row r="1902" spans="1:14">
      <c r="A1902">
        <v>1901</v>
      </c>
      <c r="B1902">
        <v>527</v>
      </c>
      <c r="C1902" s="3" t="s">
        <v>14895</v>
      </c>
      <c r="D1902" s="96" t="s">
        <v>14896</v>
      </c>
      <c r="E1902" s="3" t="s">
        <v>10993</v>
      </c>
      <c r="F1902" s="3" t="s">
        <v>10266</v>
      </c>
      <c r="G1902" s="3" t="s">
        <v>10999</v>
      </c>
      <c r="H1902" s="6" t="s">
        <v>11000</v>
      </c>
      <c r="N1902" t="s">
        <v>10621</v>
      </c>
    </row>
    <row r="1903" spans="1:14">
      <c r="A1903">
        <v>1902</v>
      </c>
      <c r="B1903">
        <v>528</v>
      </c>
      <c r="C1903" s="3" t="s">
        <v>14895</v>
      </c>
      <c r="D1903" s="96" t="s">
        <v>14896</v>
      </c>
      <c r="E1903" s="3" t="s">
        <v>10993</v>
      </c>
      <c r="F1903" s="3" t="s">
        <v>10266</v>
      </c>
      <c r="G1903" s="3" t="s">
        <v>11001</v>
      </c>
      <c r="H1903" s="6" t="s">
        <v>11002</v>
      </c>
      <c r="N1903" t="s">
        <v>10621</v>
      </c>
    </row>
    <row r="1904" spans="1:14">
      <c r="A1904">
        <v>1903</v>
      </c>
      <c r="B1904">
        <v>529</v>
      </c>
      <c r="C1904" s="3" t="s">
        <v>14895</v>
      </c>
      <c r="D1904" s="96" t="s">
        <v>14896</v>
      </c>
      <c r="E1904" s="3" t="s">
        <v>10993</v>
      </c>
      <c r="F1904" s="3" t="s">
        <v>10266</v>
      </c>
      <c r="G1904" s="3" t="s">
        <v>11003</v>
      </c>
      <c r="H1904" s="6" t="s">
        <v>10052</v>
      </c>
      <c r="N1904" t="s">
        <v>10621</v>
      </c>
    </row>
    <row r="1905" spans="1:14">
      <c r="A1905">
        <v>1904</v>
      </c>
      <c r="B1905">
        <v>530</v>
      </c>
      <c r="C1905" s="3" t="s">
        <v>14895</v>
      </c>
      <c r="D1905" s="96" t="s">
        <v>14896</v>
      </c>
      <c r="E1905" s="3" t="s">
        <v>10993</v>
      </c>
      <c r="F1905" s="3" t="s">
        <v>10266</v>
      </c>
      <c r="G1905" s="3" t="s">
        <v>11004</v>
      </c>
      <c r="H1905" s="6" t="s">
        <v>11005</v>
      </c>
      <c r="N1905" t="s">
        <v>10621</v>
      </c>
    </row>
    <row r="1906" spans="1:14">
      <c r="A1906">
        <v>1905</v>
      </c>
      <c r="B1906">
        <v>531</v>
      </c>
      <c r="C1906" s="3" t="s">
        <v>14895</v>
      </c>
      <c r="D1906" s="96" t="s">
        <v>14896</v>
      </c>
      <c r="E1906" s="3" t="s">
        <v>10993</v>
      </c>
      <c r="F1906" s="3" t="s">
        <v>10266</v>
      </c>
      <c r="G1906" s="3" t="s">
        <v>11006</v>
      </c>
      <c r="H1906" s="6" t="s">
        <v>11007</v>
      </c>
      <c r="N1906" t="s">
        <v>10621</v>
      </c>
    </row>
    <row r="1907" spans="1:14">
      <c r="A1907">
        <v>1906</v>
      </c>
      <c r="B1907">
        <v>532</v>
      </c>
      <c r="C1907" s="3" t="s">
        <v>14895</v>
      </c>
      <c r="D1907" s="96" t="s">
        <v>14896</v>
      </c>
      <c r="E1907" s="3" t="s">
        <v>10993</v>
      </c>
      <c r="F1907" s="3" t="s">
        <v>10266</v>
      </c>
      <c r="G1907" s="3" t="s">
        <v>11008</v>
      </c>
      <c r="H1907" s="6" t="s">
        <v>11009</v>
      </c>
      <c r="N1907" t="s">
        <v>10621</v>
      </c>
    </row>
    <row r="1908" spans="1:14">
      <c r="A1908">
        <v>1907</v>
      </c>
      <c r="B1908">
        <v>533</v>
      </c>
      <c r="D1908" s="96"/>
      <c r="E1908" s="3" t="s">
        <v>14917</v>
      </c>
      <c r="F1908" s="3" t="s">
        <v>10266</v>
      </c>
      <c r="G1908" s="3" t="s">
        <v>11011</v>
      </c>
      <c r="N1908" t="s">
        <v>10621</v>
      </c>
    </row>
    <row r="1909" spans="1:14">
      <c r="A1909">
        <v>1908</v>
      </c>
      <c r="B1909">
        <v>534</v>
      </c>
      <c r="C1909" s="3" t="s">
        <v>14895</v>
      </c>
      <c r="D1909" s="96" t="s">
        <v>14896</v>
      </c>
      <c r="E1909" s="3" t="s">
        <v>11011</v>
      </c>
      <c r="F1909" s="3" t="s">
        <v>10266</v>
      </c>
      <c r="G1909" s="9" t="s">
        <v>10904</v>
      </c>
      <c r="H1909" s="6" t="s">
        <v>11010</v>
      </c>
      <c r="N1909" t="s">
        <v>10621</v>
      </c>
    </row>
    <row r="1910" spans="1:14">
      <c r="A1910">
        <v>1909</v>
      </c>
      <c r="B1910">
        <v>535</v>
      </c>
      <c r="C1910" s="3" t="s">
        <v>14895</v>
      </c>
      <c r="D1910" s="96" t="s">
        <v>14896</v>
      </c>
      <c r="E1910" s="3" t="s">
        <v>11011</v>
      </c>
      <c r="F1910" s="3" t="s">
        <v>10266</v>
      </c>
      <c r="G1910" s="3" t="s">
        <v>11013</v>
      </c>
      <c r="H1910" s="6" t="s">
        <v>11012</v>
      </c>
      <c r="N1910" t="s">
        <v>10621</v>
      </c>
    </row>
    <row r="1911" spans="1:14">
      <c r="A1911">
        <v>1910</v>
      </c>
      <c r="B1911">
        <v>536</v>
      </c>
      <c r="C1911" s="3" t="s">
        <v>14895</v>
      </c>
      <c r="D1911" s="96" t="s">
        <v>14896</v>
      </c>
      <c r="E1911" s="3" t="s">
        <v>11013</v>
      </c>
      <c r="F1911" s="3" t="s">
        <v>10273</v>
      </c>
      <c r="G1911" s="3" t="s">
        <v>8927</v>
      </c>
      <c r="H1911" s="6" t="s">
        <v>11014</v>
      </c>
      <c r="N1911" t="s">
        <v>10621</v>
      </c>
    </row>
    <row r="1912" spans="1:14">
      <c r="A1912">
        <v>1911</v>
      </c>
      <c r="B1912">
        <v>537</v>
      </c>
      <c r="C1912" s="3" t="s">
        <v>14895</v>
      </c>
      <c r="D1912" s="96" t="s">
        <v>14896</v>
      </c>
      <c r="E1912" s="3" t="s">
        <v>11013</v>
      </c>
      <c r="F1912" s="3" t="s">
        <v>10266</v>
      </c>
      <c r="G1912" s="9" t="s">
        <v>10362</v>
      </c>
      <c r="H1912" s="6" t="s">
        <v>10758</v>
      </c>
      <c r="N1912" t="s">
        <v>10621</v>
      </c>
    </row>
    <row r="1913" spans="1:14">
      <c r="A1913">
        <v>1912</v>
      </c>
      <c r="B1913">
        <v>538</v>
      </c>
      <c r="C1913" s="3" t="s">
        <v>14895</v>
      </c>
      <c r="D1913" s="96" t="s">
        <v>14896</v>
      </c>
      <c r="E1913" s="3" t="s">
        <v>10362</v>
      </c>
      <c r="F1913" s="3" t="s">
        <v>10266</v>
      </c>
      <c r="G1913" s="9" t="s">
        <v>10364</v>
      </c>
      <c r="H1913" s="6" t="s">
        <v>10759</v>
      </c>
      <c r="N1913" t="s">
        <v>10621</v>
      </c>
    </row>
    <row r="1914" spans="1:14">
      <c r="A1914">
        <v>1913</v>
      </c>
      <c r="B1914">
        <v>539</v>
      </c>
      <c r="C1914" s="3" t="s">
        <v>14895</v>
      </c>
      <c r="D1914" s="96" t="s">
        <v>14896</v>
      </c>
      <c r="E1914" s="9" t="s">
        <v>10364</v>
      </c>
      <c r="F1914" s="3" t="s">
        <v>10266</v>
      </c>
      <c r="G1914" s="9" t="s">
        <v>10366</v>
      </c>
      <c r="H1914" s="6" t="s">
        <v>10760</v>
      </c>
      <c r="K1914" s="12" t="str">
        <f>HYPERLINK("#'KOODISTOT'!B"&amp;MATCH(CONCATENATE(G1914,"Type"),KOODISTOT!B:B,0),CONCATENATE(G1914,"Type"))</f>
        <v>IdentifierTypeType</v>
      </c>
      <c r="N1914" t="s">
        <v>10621</v>
      </c>
    </row>
    <row r="1915" spans="1:14">
      <c r="A1915">
        <v>1914</v>
      </c>
      <c r="B1915">
        <v>540</v>
      </c>
      <c r="C1915" s="3" t="s">
        <v>14895</v>
      </c>
      <c r="D1915" s="96" t="s">
        <v>14896</v>
      </c>
      <c r="E1915" s="9" t="s">
        <v>10364</v>
      </c>
      <c r="F1915" s="3" t="s">
        <v>10266</v>
      </c>
      <c r="G1915" s="9" t="s">
        <v>10368</v>
      </c>
      <c r="H1915" s="6" t="s">
        <v>10761</v>
      </c>
      <c r="N1915" t="s">
        <v>10621</v>
      </c>
    </row>
    <row r="1916" spans="1:14">
      <c r="A1916">
        <v>1915</v>
      </c>
      <c r="B1916">
        <v>541</v>
      </c>
      <c r="C1916" s="3" t="s">
        <v>14895</v>
      </c>
      <c r="D1916" s="96" t="s">
        <v>14896</v>
      </c>
      <c r="E1916" s="3" t="s">
        <v>11013</v>
      </c>
      <c r="F1916" s="3" t="s">
        <v>10266</v>
      </c>
      <c r="G1916" s="9" t="s">
        <v>10764</v>
      </c>
      <c r="H1916" s="6" t="s">
        <v>10765</v>
      </c>
      <c r="K1916" s="12"/>
      <c r="N1916" t="s">
        <v>10621</v>
      </c>
    </row>
    <row r="1917" spans="1:14">
      <c r="A1917">
        <v>1916</v>
      </c>
      <c r="B1917">
        <v>542</v>
      </c>
      <c r="C1917" s="3" t="s">
        <v>14895</v>
      </c>
      <c r="D1917" s="96" t="s">
        <v>14896</v>
      </c>
      <c r="E1917" s="3" t="s">
        <v>11013</v>
      </c>
      <c r="F1917" s="3" t="s">
        <v>10266</v>
      </c>
      <c r="G1917" s="9" t="s">
        <v>10766</v>
      </c>
      <c r="H1917" s="6" t="s">
        <v>10767</v>
      </c>
      <c r="K1917" s="12"/>
      <c r="N1917" t="s">
        <v>10621</v>
      </c>
    </row>
    <row r="1918" spans="1:14">
      <c r="A1918">
        <v>1917</v>
      </c>
      <c r="B1918">
        <v>543</v>
      </c>
      <c r="C1918" s="3" t="s">
        <v>14895</v>
      </c>
      <c r="D1918" s="96" t="s">
        <v>14896</v>
      </c>
      <c r="E1918" s="3" t="s">
        <v>11013</v>
      </c>
      <c r="F1918" s="3" t="s">
        <v>10266</v>
      </c>
      <c r="G1918" s="9" t="s">
        <v>10768</v>
      </c>
      <c r="H1918" s="6" t="s">
        <v>10769</v>
      </c>
      <c r="N1918" t="s">
        <v>10621</v>
      </c>
    </row>
    <row r="1919" spans="1:14">
      <c r="A1919">
        <v>1918</v>
      </c>
      <c r="B1919">
        <v>544</v>
      </c>
      <c r="C1919" s="3" t="s">
        <v>14895</v>
      </c>
      <c r="D1919" s="96" t="s">
        <v>14896</v>
      </c>
      <c r="E1919" s="3" t="s">
        <v>11013</v>
      </c>
      <c r="F1919" s="3" t="s">
        <v>10266</v>
      </c>
      <c r="G1919" s="9" t="s">
        <v>10770</v>
      </c>
      <c r="H1919" s="6" t="s">
        <v>10771</v>
      </c>
      <c r="N1919" t="s">
        <v>10621</v>
      </c>
    </row>
    <row r="1920" spans="1:14">
      <c r="A1920">
        <v>1919</v>
      </c>
      <c r="B1920">
        <v>545</v>
      </c>
      <c r="C1920" s="3" t="s">
        <v>14895</v>
      </c>
      <c r="D1920" s="96" t="s">
        <v>14896</v>
      </c>
      <c r="E1920" s="9" t="s">
        <v>10770</v>
      </c>
      <c r="F1920" s="3" t="s">
        <v>10266</v>
      </c>
      <c r="G1920" s="9" t="s">
        <v>10772</v>
      </c>
      <c r="H1920" s="6" t="s">
        <v>10773</v>
      </c>
      <c r="K1920" s="12"/>
      <c r="N1920" t="s">
        <v>10621</v>
      </c>
    </row>
    <row r="1921" spans="1:14">
      <c r="A1921">
        <v>1920</v>
      </c>
      <c r="B1921">
        <v>546</v>
      </c>
      <c r="C1921" s="3" t="s">
        <v>14895</v>
      </c>
      <c r="D1921" s="96" t="s">
        <v>14896</v>
      </c>
      <c r="E1921" s="9" t="s">
        <v>10770</v>
      </c>
      <c r="F1921" s="3" t="s">
        <v>10266</v>
      </c>
      <c r="G1921" s="9" t="s">
        <v>10774</v>
      </c>
      <c r="H1921" s="6" t="s">
        <v>10775</v>
      </c>
      <c r="N1921" t="s">
        <v>10621</v>
      </c>
    </row>
    <row r="1922" spans="1:14">
      <c r="A1922">
        <v>1921</v>
      </c>
      <c r="B1922">
        <v>547</v>
      </c>
      <c r="C1922" s="3" t="s">
        <v>14895</v>
      </c>
      <c r="D1922" s="96" t="s">
        <v>14896</v>
      </c>
      <c r="E1922" s="9" t="s">
        <v>10770</v>
      </c>
      <c r="F1922" s="3" t="s">
        <v>10266</v>
      </c>
      <c r="G1922" s="9" t="s">
        <v>10776</v>
      </c>
      <c r="H1922" s="6" t="s">
        <v>10777</v>
      </c>
      <c r="N1922" t="s">
        <v>10621</v>
      </c>
    </row>
    <row r="1923" spans="1:14">
      <c r="A1923">
        <v>1922</v>
      </c>
      <c r="B1923">
        <v>548</v>
      </c>
      <c r="C1923" s="3" t="s">
        <v>14895</v>
      </c>
      <c r="D1923" s="96" t="s">
        <v>14896</v>
      </c>
      <c r="E1923" s="3" t="s">
        <v>11013</v>
      </c>
      <c r="F1923" s="3" t="s">
        <v>10266</v>
      </c>
      <c r="G1923" s="9" t="s">
        <v>10778</v>
      </c>
      <c r="H1923" s="6" t="s">
        <v>10779</v>
      </c>
      <c r="N1923" t="s">
        <v>10621</v>
      </c>
    </row>
    <row r="1924" spans="1:14">
      <c r="A1924">
        <v>1923</v>
      </c>
      <c r="B1924">
        <v>549</v>
      </c>
      <c r="C1924" s="3" t="s">
        <v>14895</v>
      </c>
      <c r="D1924" s="96" t="s">
        <v>14896</v>
      </c>
      <c r="E1924" s="3" t="s">
        <v>11013</v>
      </c>
      <c r="F1924" s="3" t="s">
        <v>10266</v>
      </c>
      <c r="G1924" s="9" t="s">
        <v>10780</v>
      </c>
      <c r="H1924" s="6" t="s">
        <v>10781</v>
      </c>
      <c r="N1924" t="s">
        <v>10621</v>
      </c>
    </row>
    <row r="1925" spans="1:14">
      <c r="A1925">
        <v>1924</v>
      </c>
      <c r="B1925">
        <v>550</v>
      </c>
      <c r="C1925" s="3" t="s">
        <v>14895</v>
      </c>
      <c r="D1925" s="96" t="s">
        <v>14896</v>
      </c>
      <c r="E1925" s="3" t="s">
        <v>11013</v>
      </c>
      <c r="F1925" s="3" t="s">
        <v>10266</v>
      </c>
      <c r="G1925" s="9" t="s">
        <v>10422</v>
      </c>
      <c r="N1925" t="s">
        <v>10621</v>
      </c>
    </row>
    <row r="1926" spans="1:14">
      <c r="A1926">
        <v>1925</v>
      </c>
      <c r="B1926">
        <v>551</v>
      </c>
      <c r="C1926" s="3" t="s">
        <v>14895</v>
      </c>
      <c r="D1926" s="96" t="s">
        <v>14896</v>
      </c>
      <c r="E1926" s="6" t="s">
        <v>10422</v>
      </c>
      <c r="F1926" s="3" t="s">
        <v>10266</v>
      </c>
      <c r="G1926" s="6" t="s">
        <v>10424</v>
      </c>
      <c r="H1926" s="6" t="s">
        <v>11015</v>
      </c>
      <c r="N1926" t="s">
        <v>10621</v>
      </c>
    </row>
    <row r="1927" spans="1:14">
      <c r="A1927">
        <v>1926</v>
      </c>
      <c r="B1927">
        <v>552</v>
      </c>
      <c r="C1927" s="3" t="s">
        <v>14895</v>
      </c>
      <c r="D1927" s="96" t="s">
        <v>14896</v>
      </c>
      <c r="E1927" s="3" t="s">
        <v>11013</v>
      </c>
      <c r="F1927" s="3" t="s">
        <v>10266</v>
      </c>
      <c r="G1927" s="9" t="s">
        <v>11016</v>
      </c>
      <c r="N1927" t="s">
        <v>10621</v>
      </c>
    </row>
    <row r="1928" spans="1:14" ht="28.8">
      <c r="A1928">
        <v>1927</v>
      </c>
      <c r="B1928">
        <v>553</v>
      </c>
      <c r="C1928" s="3" t="s">
        <v>14895</v>
      </c>
      <c r="D1928" s="96" t="s">
        <v>14896</v>
      </c>
      <c r="E1928" t="s">
        <v>11016</v>
      </c>
      <c r="F1928" s="3" t="s">
        <v>10266</v>
      </c>
      <c r="G1928" s="9" t="s">
        <v>11017</v>
      </c>
      <c r="H1928" s="6" t="s">
        <v>11018</v>
      </c>
      <c r="N1928" t="s">
        <v>10621</v>
      </c>
    </row>
    <row r="1929" spans="1:14">
      <c r="A1929">
        <v>1928</v>
      </c>
      <c r="B1929">
        <v>554</v>
      </c>
      <c r="C1929" s="3" t="s">
        <v>14895</v>
      </c>
      <c r="D1929" s="96" t="s">
        <v>14896</v>
      </c>
      <c r="E1929" s="3" t="s">
        <v>11013</v>
      </c>
      <c r="F1929" s="3" t="s">
        <v>10266</v>
      </c>
      <c r="G1929" s="9" t="s">
        <v>10420</v>
      </c>
      <c r="N1929" t="s">
        <v>10621</v>
      </c>
    </row>
    <row r="1930" spans="1:14">
      <c r="A1930">
        <v>1929</v>
      </c>
      <c r="B1930">
        <v>555</v>
      </c>
      <c r="C1930" s="3" t="s">
        <v>14895</v>
      </c>
      <c r="D1930" s="96" t="s">
        <v>14896</v>
      </c>
      <c r="E1930" s="3" t="s">
        <v>10420</v>
      </c>
      <c r="F1930" s="3" t="s">
        <v>10266</v>
      </c>
      <c r="G1930" s="6" t="s">
        <v>10422</v>
      </c>
      <c r="H1930" s="6" t="s">
        <v>11019</v>
      </c>
      <c r="N1930" t="s">
        <v>10621</v>
      </c>
    </row>
    <row r="1931" spans="1:14">
      <c r="A1931">
        <v>1930</v>
      </c>
      <c r="B1931">
        <v>556</v>
      </c>
      <c r="C1931" s="3" t="s">
        <v>14895</v>
      </c>
      <c r="D1931" s="96" t="s">
        <v>14896</v>
      </c>
      <c r="E1931" s="6" t="s">
        <v>10422</v>
      </c>
      <c r="F1931" s="3" t="s">
        <v>10266</v>
      </c>
      <c r="G1931" s="6" t="s">
        <v>10424</v>
      </c>
      <c r="H1931" s="6" t="s">
        <v>11020</v>
      </c>
      <c r="K1931" s="12"/>
      <c r="N1931" t="s">
        <v>10621</v>
      </c>
    </row>
    <row r="1932" spans="1:14">
      <c r="A1932">
        <v>1931</v>
      </c>
      <c r="B1932">
        <v>557</v>
      </c>
      <c r="C1932" s="3" t="s">
        <v>14895</v>
      </c>
      <c r="D1932" s="96" t="s">
        <v>14896</v>
      </c>
      <c r="E1932" s="3" t="s">
        <v>10420</v>
      </c>
      <c r="F1932" s="3" t="s">
        <v>10266</v>
      </c>
      <c r="G1932" s="3" t="s">
        <v>10426</v>
      </c>
      <c r="H1932" s="6" t="s">
        <v>11021</v>
      </c>
      <c r="N1932" t="s">
        <v>10621</v>
      </c>
    </row>
    <row r="1933" spans="1:14">
      <c r="A1933">
        <v>1932</v>
      </c>
      <c r="B1933">
        <v>558</v>
      </c>
      <c r="C1933" s="3" t="s">
        <v>14895</v>
      </c>
      <c r="D1933" s="96" t="s">
        <v>14896</v>
      </c>
      <c r="E1933" s="3" t="s">
        <v>10426</v>
      </c>
      <c r="F1933" s="3" t="s">
        <v>10266</v>
      </c>
      <c r="G1933" s="3" t="s">
        <v>10428</v>
      </c>
      <c r="H1933" s="6" t="s">
        <v>11022</v>
      </c>
      <c r="N1933" t="s">
        <v>10621</v>
      </c>
    </row>
    <row r="1934" spans="1:14">
      <c r="A1934">
        <v>1933</v>
      </c>
      <c r="B1934">
        <v>559</v>
      </c>
      <c r="C1934" s="3" t="s">
        <v>14895</v>
      </c>
      <c r="D1934" s="96" t="s">
        <v>14896</v>
      </c>
      <c r="E1934" s="3" t="s">
        <v>10428</v>
      </c>
      <c r="F1934" s="3" t="s">
        <v>10266</v>
      </c>
      <c r="G1934" s="3" t="s">
        <v>10430</v>
      </c>
      <c r="H1934" s="6" t="s">
        <v>11023</v>
      </c>
      <c r="N1934" t="s">
        <v>10621</v>
      </c>
    </row>
    <row r="1935" spans="1:14">
      <c r="A1935">
        <v>1934</v>
      </c>
      <c r="B1935">
        <v>560</v>
      </c>
      <c r="C1935" s="3" t="s">
        <v>14895</v>
      </c>
      <c r="D1935" s="96" t="s">
        <v>14896</v>
      </c>
      <c r="E1935" s="3" t="s">
        <v>10428</v>
      </c>
      <c r="F1935" s="3" t="s">
        <v>10266</v>
      </c>
      <c r="G1935" s="3" t="s">
        <v>10432</v>
      </c>
      <c r="H1935" s="6" t="s">
        <v>11024</v>
      </c>
      <c r="N1935" t="s">
        <v>10621</v>
      </c>
    </row>
    <row r="1936" spans="1:14">
      <c r="A1936">
        <v>1935</v>
      </c>
      <c r="B1936">
        <v>561</v>
      </c>
      <c r="C1936" s="3" t="s">
        <v>14895</v>
      </c>
      <c r="D1936" s="96" t="s">
        <v>14896</v>
      </c>
      <c r="E1936" s="3" t="s">
        <v>11013</v>
      </c>
      <c r="F1936" s="3" t="s">
        <v>10266</v>
      </c>
      <c r="G1936" s="3" t="s">
        <v>10434</v>
      </c>
      <c r="N1936" t="s">
        <v>10621</v>
      </c>
    </row>
    <row r="1937" spans="1:14">
      <c r="A1937">
        <v>1936</v>
      </c>
      <c r="B1937">
        <v>562</v>
      </c>
      <c r="C1937" s="3" t="s">
        <v>14895</v>
      </c>
      <c r="D1937" s="96" t="s">
        <v>14896</v>
      </c>
      <c r="E1937" s="3" t="s">
        <v>10434</v>
      </c>
      <c r="F1937" s="3" t="s">
        <v>10266</v>
      </c>
      <c r="G1937" s="3" t="s">
        <v>10436</v>
      </c>
      <c r="H1937" s="6" t="s">
        <v>11025</v>
      </c>
      <c r="N1937" t="s">
        <v>10621</v>
      </c>
    </row>
    <row r="1938" spans="1:14" ht="28.8">
      <c r="A1938">
        <v>1937</v>
      </c>
      <c r="B1938">
        <v>563</v>
      </c>
      <c r="C1938" s="3" t="s">
        <v>14895</v>
      </c>
      <c r="D1938" s="96" t="s">
        <v>14896</v>
      </c>
      <c r="E1938" s="3" t="s">
        <v>10436</v>
      </c>
      <c r="F1938" s="3" t="s">
        <v>10266</v>
      </c>
      <c r="G1938" s="3" t="s">
        <v>10438</v>
      </c>
      <c r="H1938" s="6" t="s">
        <v>11026</v>
      </c>
      <c r="N1938" t="s">
        <v>10621</v>
      </c>
    </row>
    <row r="1939" spans="1:14">
      <c r="A1939">
        <v>1938</v>
      </c>
      <c r="B1939">
        <v>564</v>
      </c>
      <c r="C1939" s="3" t="s">
        <v>14895</v>
      </c>
      <c r="D1939" s="96" t="s">
        <v>14896</v>
      </c>
      <c r="E1939" s="3" t="s">
        <v>10438</v>
      </c>
      <c r="F1939" s="3" t="s">
        <v>10266</v>
      </c>
      <c r="G1939" s="3" t="s">
        <v>10428</v>
      </c>
      <c r="H1939" s="6" t="s">
        <v>11027</v>
      </c>
      <c r="N1939" t="s">
        <v>10621</v>
      </c>
    </row>
    <row r="1940" spans="1:14">
      <c r="A1940">
        <v>1939</v>
      </c>
      <c r="B1940">
        <v>565</v>
      </c>
      <c r="C1940" s="3" t="s">
        <v>14895</v>
      </c>
      <c r="D1940" s="96" t="s">
        <v>14896</v>
      </c>
      <c r="E1940" s="3" t="s">
        <v>10428</v>
      </c>
      <c r="F1940" s="3" t="s">
        <v>10266</v>
      </c>
      <c r="G1940" s="3" t="s">
        <v>10430</v>
      </c>
      <c r="H1940" s="6" t="s">
        <v>11028</v>
      </c>
      <c r="N1940" t="s">
        <v>10621</v>
      </c>
    </row>
    <row r="1941" spans="1:14">
      <c r="A1941">
        <v>1940</v>
      </c>
      <c r="B1941">
        <v>566</v>
      </c>
      <c r="C1941" s="3" t="s">
        <v>14895</v>
      </c>
      <c r="D1941" s="96" t="s">
        <v>14896</v>
      </c>
      <c r="E1941" s="3" t="s">
        <v>10428</v>
      </c>
      <c r="F1941" s="3" t="s">
        <v>10266</v>
      </c>
      <c r="G1941" s="3" t="s">
        <v>10432</v>
      </c>
      <c r="H1941" s="6" t="s">
        <v>11029</v>
      </c>
      <c r="N1941" t="s">
        <v>10621</v>
      </c>
    </row>
    <row r="1942" spans="1:14">
      <c r="A1942">
        <v>1941</v>
      </c>
      <c r="B1942">
        <v>567</v>
      </c>
      <c r="C1942" s="3" t="s">
        <v>14895</v>
      </c>
      <c r="D1942" s="96" t="s">
        <v>14896</v>
      </c>
      <c r="E1942" s="3" t="s">
        <v>14899</v>
      </c>
      <c r="F1942" s="3" t="s">
        <v>10266</v>
      </c>
      <c r="G1942" s="3" t="s">
        <v>10972</v>
      </c>
      <c r="N1942" t="s">
        <v>10621</v>
      </c>
    </row>
    <row r="1943" spans="1:14">
      <c r="A1943">
        <v>1942</v>
      </c>
      <c r="B1943">
        <v>568</v>
      </c>
      <c r="C1943" s="3" t="s">
        <v>14895</v>
      </c>
      <c r="D1943" s="96" t="s">
        <v>14896</v>
      </c>
      <c r="E1943" s="3" t="s">
        <v>10972</v>
      </c>
      <c r="F1943" s="3" t="s">
        <v>10266</v>
      </c>
      <c r="G1943" s="3" t="s">
        <v>10974</v>
      </c>
      <c r="H1943" s="6" t="s">
        <v>10975</v>
      </c>
      <c r="N1943" t="s">
        <v>10621</v>
      </c>
    </row>
    <row r="1944" spans="1:14">
      <c r="A1944">
        <v>1943</v>
      </c>
      <c r="B1944">
        <v>569</v>
      </c>
      <c r="C1944" s="3" t="s">
        <v>14895</v>
      </c>
      <c r="D1944" s="96" t="s">
        <v>14896</v>
      </c>
      <c r="E1944" s="3" t="s">
        <v>10974</v>
      </c>
      <c r="F1944" s="3" t="s">
        <v>10273</v>
      </c>
      <c r="G1944" s="3" t="s">
        <v>8927</v>
      </c>
      <c r="H1944" s="6" t="s">
        <v>10976</v>
      </c>
      <c r="N1944" t="s">
        <v>10621</v>
      </c>
    </row>
    <row r="1945" spans="1:14">
      <c r="A1945">
        <v>1944</v>
      </c>
      <c r="B1945">
        <v>570</v>
      </c>
      <c r="C1945" s="3" t="s">
        <v>14895</v>
      </c>
      <c r="D1945" s="96" t="s">
        <v>14896</v>
      </c>
      <c r="E1945" s="3" t="s">
        <v>10974</v>
      </c>
      <c r="F1945" s="3" t="s">
        <v>10266</v>
      </c>
      <c r="G1945" s="3" t="s">
        <v>10977</v>
      </c>
      <c r="H1945" s="6" t="s">
        <v>10978</v>
      </c>
      <c r="K1945" s="12" t="str">
        <f>HYPERLINK("#'KOODISTOT'!B"&amp;MATCH(CONCATENATE(G1945,"Type"),KOODISTOT!B:B,0),CONCATENATE(G1945,"Type"))</f>
        <v>DocumentClassType</v>
      </c>
      <c r="L1945" s="7">
        <v>5</v>
      </c>
      <c r="N1945" t="s">
        <v>10621</v>
      </c>
    </row>
    <row r="1946" spans="1:14">
      <c r="A1946">
        <v>1945</v>
      </c>
      <c r="B1946">
        <v>571</v>
      </c>
      <c r="C1946" s="3" t="s">
        <v>14895</v>
      </c>
      <c r="D1946" s="96" t="s">
        <v>14896</v>
      </c>
      <c r="E1946" s="3" t="s">
        <v>10974</v>
      </c>
      <c r="F1946" s="3" t="s">
        <v>10266</v>
      </c>
      <c r="G1946" s="3" t="s">
        <v>10979</v>
      </c>
      <c r="H1946" s="6" t="s">
        <v>10980</v>
      </c>
      <c r="N1946" t="s">
        <v>10621</v>
      </c>
    </row>
    <row r="1947" spans="1:14">
      <c r="A1947">
        <v>1946</v>
      </c>
      <c r="B1947">
        <v>572</v>
      </c>
      <c r="C1947" s="3" t="s">
        <v>14895</v>
      </c>
      <c r="D1947" s="96" t="s">
        <v>14896</v>
      </c>
      <c r="E1947" s="3" t="s">
        <v>10974</v>
      </c>
      <c r="F1947" s="3" t="s">
        <v>10266</v>
      </c>
      <c r="G1947" s="3" t="s">
        <v>10981</v>
      </c>
      <c r="H1947" s="6" t="s">
        <v>10982</v>
      </c>
      <c r="N1947" t="s">
        <v>10621</v>
      </c>
    </row>
    <row r="1948" spans="1:14">
      <c r="A1948">
        <v>1947</v>
      </c>
      <c r="B1948">
        <v>573</v>
      </c>
      <c r="C1948" s="3" t="s">
        <v>14895</v>
      </c>
      <c r="D1948" s="96" t="s">
        <v>14896</v>
      </c>
      <c r="E1948" s="3" t="s">
        <v>10974</v>
      </c>
      <c r="F1948" s="3" t="s">
        <v>10266</v>
      </c>
      <c r="G1948" s="3" t="s">
        <v>10983</v>
      </c>
      <c r="H1948" s="6" t="s">
        <v>10984</v>
      </c>
      <c r="N1948" t="s">
        <v>10621</v>
      </c>
    </row>
    <row r="1949" spans="1:14">
      <c r="A1949">
        <v>1948</v>
      </c>
      <c r="B1949">
        <v>574</v>
      </c>
      <c r="C1949" s="3" t="s">
        <v>14895</v>
      </c>
      <c r="D1949" s="96" t="s">
        <v>14896</v>
      </c>
      <c r="E1949" s="3" t="s">
        <v>10974</v>
      </c>
      <c r="F1949" s="3" t="s">
        <v>10266</v>
      </c>
      <c r="G1949" s="3" t="s">
        <v>10985</v>
      </c>
      <c r="N1949" t="s">
        <v>10621</v>
      </c>
    </row>
    <row r="1950" spans="1:14">
      <c r="A1950">
        <v>1949</v>
      </c>
      <c r="B1950">
        <v>575</v>
      </c>
      <c r="C1950" s="3" t="s">
        <v>14895</v>
      </c>
      <c r="D1950" s="96" t="s">
        <v>14896</v>
      </c>
      <c r="E1950" s="3" t="s">
        <v>10985</v>
      </c>
      <c r="F1950" s="3" t="s">
        <v>10273</v>
      </c>
      <c r="G1950" s="3" t="s">
        <v>10986</v>
      </c>
      <c r="H1950" s="6" t="s">
        <v>10987</v>
      </c>
      <c r="K1950" s="12"/>
      <c r="N1950" t="s">
        <v>10621</v>
      </c>
    </row>
    <row r="1951" spans="1:14">
      <c r="A1951">
        <v>1950</v>
      </c>
      <c r="B1951">
        <v>576</v>
      </c>
      <c r="C1951" s="3" t="s">
        <v>14895</v>
      </c>
      <c r="D1951" s="96" t="s">
        <v>14896</v>
      </c>
      <c r="E1951" s="3" t="s">
        <v>14899</v>
      </c>
      <c r="F1951" s="3" t="s">
        <v>10266</v>
      </c>
      <c r="G1951" s="3" t="s">
        <v>10864</v>
      </c>
      <c r="N1951" t="s">
        <v>10621</v>
      </c>
    </row>
    <row r="1952" spans="1:14">
      <c r="A1952">
        <v>1951</v>
      </c>
      <c r="B1952">
        <v>577</v>
      </c>
      <c r="C1952" s="3" t="s">
        <v>14895</v>
      </c>
      <c r="D1952" s="96" t="s">
        <v>14896</v>
      </c>
      <c r="E1952" s="3" t="s">
        <v>10864</v>
      </c>
      <c r="F1952" s="3" t="s">
        <v>10266</v>
      </c>
      <c r="G1952" s="3" t="s">
        <v>10866</v>
      </c>
      <c r="H1952" s="6" t="s">
        <v>14948</v>
      </c>
      <c r="N1952" t="s">
        <v>10621</v>
      </c>
    </row>
    <row r="1953" spans="1:16" ht="28.8">
      <c r="A1953">
        <v>1952</v>
      </c>
      <c r="B1953">
        <v>578</v>
      </c>
      <c r="C1953" s="3" t="s">
        <v>14895</v>
      </c>
      <c r="D1953" s="96" t="s">
        <v>14896</v>
      </c>
      <c r="E1953" s="3" t="s">
        <v>10864</v>
      </c>
      <c r="F1953" s="3" t="s">
        <v>10266</v>
      </c>
      <c r="G1953" s="3" t="s">
        <v>10868</v>
      </c>
      <c r="H1953" s="6" t="s">
        <v>10869</v>
      </c>
      <c r="N1953" t="s">
        <v>10621</v>
      </c>
    </row>
    <row r="1954" spans="1:16">
      <c r="A1954">
        <v>1953</v>
      </c>
      <c r="B1954">
        <v>579</v>
      </c>
      <c r="C1954" s="3" t="s">
        <v>14895</v>
      </c>
      <c r="D1954" s="96" t="s">
        <v>14896</v>
      </c>
      <c r="E1954" s="3" t="s">
        <v>10864</v>
      </c>
      <c r="F1954" s="3" t="s">
        <v>10266</v>
      </c>
      <c r="G1954" s="3" t="s">
        <v>10870</v>
      </c>
      <c r="H1954" s="6" t="s">
        <v>14949</v>
      </c>
      <c r="N1954" t="s">
        <v>10621</v>
      </c>
    </row>
    <row r="1955" spans="1:16">
      <c r="A1955">
        <v>1954</v>
      </c>
      <c r="B1955">
        <v>580</v>
      </c>
      <c r="C1955" s="3" t="s">
        <v>14895</v>
      </c>
      <c r="D1955" s="96" t="s">
        <v>14896</v>
      </c>
      <c r="E1955" s="3" t="s">
        <v>10864</v>
      </c>
      <c r="F1955" s="3" t="s">
        <v>10266</v>
      </c>
      <c r="G1955" s="3" t="s">
        <v>10872</v>
      </c>
      <c r="N1955" t="s">
        <v>10621</v>
      </c>
    </row>
    <row r="1956" spans="1:16">
      <c r="A1956">
        <v>1955</v>
      </c>
      <c r="B1956">
        <v>581</v>
      </c>
      <c r="C1956" s="3" t="s">
        <v>14895</v>
      </c>
      <c r="D1956" s="96" t="s">
        <v>14896</v>
      </c>
      <c r="E1956" s="3" t="s">
        <v>10872</v>
      </c>
      <c r="F1956" s="3" t="s">
        <v>10266</v>
      </c>
      <c r="G1956" s="3" t="s">
        <v>10874</v>
      </c>
      <c r="H1956" s="6" t="s">
        <v>10873</v>
      </c>
      <c r="N1956" t="s">
        <v>10621</v>
      </c>
    </row>
    <row r="1957" spans="1:16">
      <c r="A1957">
        <v>1956</v>
      </c>
      <c r="B1957">
        <v>1</v>
      </c>
      <c r="C1957" s="3" t="s">
        <v>14950</v>
      </c>
      <c r="D1957" s="3" t="s">
        <v>14951</v>
      </c>
      <c r="F1957" s="3" t="s">
        <v>14897</v>
      </c>
      <c r="G1957" s="3" t="s">
        <v>14952</v>
      </c>
      <c r="P1957" t="s">
        <v>10621</v>
      </c>
    </row>
    <row r="1958" spans="1:16">
      <c r="A1958">
        <v>1957</v>
      </c>
      <c r="B1958">
        <v>2</v>
      </c>
      <c r="C1958" s="3" t="s">
        <v>14950</v>
      </c>
      <c r="D1958" s="3" t="s">
        <v>14951</v>
      </c>
      <c r="E1958" s="3" t="s">
        <v>14952</v>
      </c>
      <c r="F1958" s="3" t="s">
        <v>10273</v>
      </c>
      <c r="G1958" s="3" t="s">
        <v>10886</v>
      </c>
      <c r="P1958" t="s">
        <v>10621</v>
      </c>
    </row>
    <row r="1959" spans="1:16">
      <c r="A1959">
        <v>1958</v>
      </c>
      <c r="B1959">
        <v>3</v>
      </c>
      <c r="C1959" s="3" t="s">
        <v>14950</v>
      </c>
      <c r="D1959" s="3" t="s">
        <v>14951</v>
      </c>
      <c r="E1959" s="3" t="s">
        <v>14952</v>
      </c>
      <c r="F1959" s="3" t="s">
        <v>10273</v>
      </c>
      <c r="G1959" s="3" t="s">
        <v>14918</v>
      </c>
      <c r="P1959" t="s">
        <v>10621</v>
      </c>
    </row>
    <row r="1960" spans="1:16">
      <c r="A1960">
        <v>1959</v>
      </c>
      <c r="B1960">
        <v>4</v>
      </c>
      <c r="C1960" s="3" t="s">
        <v>14950</v>
      </c>
      <c r="D1960" s="3" t="s">
        <v>14951</v>
      </c>
      <c r="E1960" s="3" t="s">
        <v>14952</v>
      </c>
      <c r="F1960" s="3" t="s">
        <v>10273</v>
      </c>
      <c r="G1960" s="3" t="s">
        <v>8927</v>
      </c>
      <c r="P1960" t="s">
        <v>10621</v>
      </c>
    </row>
    <row r="1961" spans="1:16">
      <c r="A1961">
        <v>1960</v>
      </c>
      <c r="B1961">
        <v>5</v>
      </c>
      <c r="C1961" s="3" t="s">
        <v>14950</v>
      </c>
      <c r="D1961" s="3" t="s">
        <v>14951</v>
      </c>
      <c r="E1961" s="3" t="s">
        <v>14952</v>
      </c>
      <c r="F1961" s="3" t="s">
        <v>14897</v>
      </c>
      <c r="G1961" s="3" t="s">
        <v>10816</v>
      </c>
      <c r="H1961" s="6" t="s">
        <v>10817</v>
      </c>
      <c r="P1961" t="s">
        <v>10621</v>
      </c>
    </row>
    <row r="1962" spans="1:16">
      <c r="A1962">
        <v>1961</v>
      </c>
      <c r="B1962">
        <v>6</v>
      </c>
      <c r="C1962" s="3" t="s">
        <v>14950</v>
      </c>
      <c r="D1962" s="3" t="s">
        <v>14951</v>
      </c>
      <c r="E1962" s="3" t="s">
        <v>14952</v>
      </c>
      <c r="F1962" s="3" t="s">
        <v>14897</v>
      </c>
      <c r="G1962" s="3" t="s">
        <v>14953</v>
      </c>
      <c r="H1962" s="6" t="s">
        <v>14954</v>
      </c>
      <c r="P1962" t="s">
        <v>10621</v>
      </c>
    </row>
    <row r="1963" spans="1:16">
      <c r="A1963">
        <v>1962</v>
      </c>
      <c r="B1963">
        <v>7</v>
      </c>
      <c r="C1963" s="3" t="s">
        <v>14950</v>
      </c>
      <c r="D1963" s="3" t="s">
        <v>14951</v>
      </c>
      <c r="E1963" s="3" t="s">
        <v>14952</v>
      </c>
      <c r="F1963" s="3" t="s">
        <v>14897</v>
      </c>
      <c r="G1963" s="3" t="s">
        <v>14955</v>
      </c>
      <c r="H1963" s="6" t="s">
        <v>14956</v>
      </c>
      <c r="P1963" t="s">
        <v>10621</v>
      </c>
    </row>
    <row r="1964" spans="1:16">
      <c r="A1964">
        <v>1963</v>
      </c>
      <c r="B1964">
        <v>8</v>
      </c>
      <c r="C1964" s="3" t="s">
        <v>14950</v>
      </c>
      <c r="D1964" s="3" t="s">
        <v>14951</v>
      </c>
      <c r="E1964" s="3" t="s">
        <v>14952</v>
      </c>
      <c r="F1964" s="3" t="s">
        <v>14897</v>
      </c>
      <c r="G1964" s="3" t="s">
        <v>14957</v>
      </c>
      <c r="H1964" s="6" t="s">
        <v>14958</v>
      </c>
      <c r="P1964" t="s">
        <v>10621</v>
      </c>
    </row>
    <row r="1965" spans="1:16">
      <c r="A1965">
        <v>1964</v>
      </c>
      <c r="B1965">
        <v>9</v>
      </c>
      <c r="C1965" s="3" t="s">
        <v>14950</v>
      </c>
      <c r="D1965" s="3" t="s">
        <v>14951</v>
      </c>
      <c r="E1965" s="3" t="s">
        <v>14952</v>
      </c>
      <c r="F1965" s="3" t="s">
        <v>14897</v>
      </c>
      <c r="G1965" s="3" t="s">
        <v>10972</v>
      </c>
      <c r="H1965" s="6" t="s">
        <v>10973</v>
      </c>
      <c r="P1965" t="s">
        <v>10621</v>
      </c>
    </row>
    <row r="1966" spans="1:16">
      <c r="A1966">
        <v>1965</v>
      </c>
      <c r="B1966">
        <v>10</v>
      </c>
      <c r="C1966" s="3" t="s">
        <v>14950</v>
      </c>
      <c r="D1966" s="3" t="s">
        <v>14951</v>
      </c>
      <c r="E1966" s="3" t="s">
        <v>10972</v>
      </c>
      <c r="F1966" s="3" t="s">
        <v>10266</v>
      </c>
      <c r="G1966" s="3" t="s">
        <v>10974</v>
      </c>
      <c r="H1966" s="6" t="s">
        <v>10975</v>
      </c>
      <c r="P1966" t="s">
        <v>10621</v>
      </c>
    </row>
    <row r="1967" spans="1:16">
      <c r="A1967">
        <v>1966</v>
      </c>
      <c r="B1967">
        <v>11</v>
      </c>
      <c r="C1967" s="3" t="s">
        <v>14950</v>
      </c>
      <c r="D1967" s="3" t="s">
        <v>14951</v>
      </c>
      <c r="E1967" s="3" t="s">
        <v>10974</v>
      </c>
      <c r="F1967" s="3" t="s">
        <v>10273</v>
      </c>
      <c r="G1967" s="3" t="s">
        <v>8927</v>
      </c>
      <c r="H1967" s="6" t="s">
        <v>10976</v>
      </c>
      <c r="P1967" t="s">
        <v>10621</v>
      </c>
    </row>
    <row r="1968" spans="1:16">
      <c r="A1968">
        <v>1967</v>
      </c>
      <c r="B1968">
        <v>12</v>
      </c>
      <c r="C1968" s="3" t="s">
        <v>14950</v>
      </c>
      <c r="D1968" s="3" t="s">
        <v>14951</v>
      </c>
      <c r="E1968" s="3" t="s">
        <v>10974</v>
      </c>
      <c r="F1968" s="3" t="s">
        <v>10266</v>
      </c>
      <c r="G1968" s="3" t="s">
        <v>10977</v>
      </c>
      <c r="H1968" s="6" t="s">
        <v>10978</v>
      </c>
      <c r="K1968" s="12" t="str">
        <f>HYPERLINK("#'KOODISTOT'!B"&amp;MATCH(CONCATENATE(G1968,"Type"),KOODISTOT!B:B,0),CONCATENATE(G1968,"Type"))</f>
        <v>DocumentClassType</v>
      </c>
      <c r="L1968" s="7">
        <v>5</v>
      </c>
      <c r="P1968" t="s">
        <v>10621</v>
      </c>
    </row>
    <row r="1969" spans="1:16">
      <c r="A1969">
        <v>1968</v>
      </c>
      <c r="B1969">
        <v>13</v>
      </c>
      <c r="C1969" s="3" t="s">
        <v>14950</v>
      </c>
      <c r="D1969" s="3" t="s">
        <v>14951</v>
      </c>
      <c r="E1969" s="3" t="s">
        <v>10974</v>
      </c>
      <c r="F1969" s="3" t="s">
        <v>10266</v>
      </c>
      <c r="G1969" s="3" t="s">
        <v>10979</v>
      </c>
      <c r="H1969" s="6" t="s">
        <v>10980</v>
      </c>
      <c r="P1969" t="s">
        <v>10621</v>
      </c>
    </row>
    <row r="1970" spans="1:16">
      <c r="A1970">
        <v>1969</v>
      </c>
      <c r="B1970">
        <v>14</v>
      </c>
      <c r="C1970" s="3" t="s">
        <v>14950</v>
      </c>
      <c r="D1970" s="3" t="s">
        <v>14951</v>
      </c>
      <c r="E1970" s="3" t="s">
        <v>10974</v>
      </c>
      <c r="F1970" s="3" t="s">
        <v>10266</v>
      </c>
      <c r="G1970" s="3" t="s">
        <v>10981</v>
      </c>
      <c r="H1970" s="6" t="s">
        <v>10982</v>
      </c>
      <c r="P1970" t="s">
        <v>10621</v>
      </c>
    </row>
    <row r="1971" spans="1:16">
      <c r="A1971">
        <v>1970</v>
      </c>
      <c r="B1971">
        <v>15</v>
      </c>
      <c r="C1971" s="3" t="s">
        <v>14950</v>
      </c>
      <c r="D1971" s="3" t="s">
        <v>14951</v>
      </c>
      <c r="E1971" s="3" t="s">
        <v>10974</v>
      </c>
      <c r="F1971" s="3" t="s">
        <v>10266</v>
      </c>
      <c r="G1971" s="3" t="s">
        <v>10983</v>
      </c>
      <c r="H1971" s="6" t="s">
        <v>10984</v>
      </c>
      <c r="P1971" t="s">
        <v>10621</v>
      </c>
    </row>
    <row r="1972" spans="1:16">
      <c r="A1972">
        <v>1971</v>
      </c>
      <c r="B1972">
        <v>16</v>
      </c>
      <c r="C1972" s="3" t="s">
        <v>14950</v>
      </c>
      <c r="D1972" s="3" t="s">
        <v>14951</v>
      </c>
      <c r="E1972" s="3" t="s">
        <v>10974</v>
      </c>
      <c r="F1972" s="3" t="s">
        <v>10266</v>
      </c>
      <c r="G1972" s="3" t="s">
        <v>10985</v>
      </c>
      <c r="P1972" t="s">
        <v>10621</v>
      </c>
    </row>
    <row r="1973" spans="1:16">
      <c r="A1973">
        <v>1972</v>
      </c>
      <c r="B1973">
        <v>17</v>
      </c>
      <c r="C1973" s="3" t="s">
        <v>14950</v>
      </c>
      <c r="D1973" s="3" t="s">
        <v>14951</v>
      </c>
      <c r="E1973" s="3" t="s">
        <v>10985</v>
      </c>
      <c r="F1973" s="3" t="s">
        <v>10273</v>
      </c>
      <c r="G1973" s="3" t="s">
        <v>10986</v>
      </c>
      <c r="H1973" s="6" t="s">
        <v>10987</v>
      </c>
      <c r="P1973" t="s">
        <v>10621</v>
      </c>
    </row>
  </sheetData>
  <pageMargins left="0.7" right="0.7" top="0.75" bottom="0.75" header="0.3" footer="0.3"/>
  <pageSetup paperSize="9" orientation="portrait" r:id="rId1"/>
  <ignoredErrors>
    <ignoredError sqref="K1699"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8541"/>
  <sheetViews>
    <sheetView workbookViewId="0"/>
  </sheetViews>
  <sheetFormatPr defaultRowHeight="14.4"/>
  <cols>
    <col min="1" max="1" width="11.33203125" bestFit="1" customWidth="1"/>
    <col min="2" max="2" width="44.77734375" customWidth="1"/>
    <col min="3" max="3" width="52.44140625" customWidth="1"/>
    <col min="4" max="4" width="22.44140625" bestFit="1" customWidth="1"/>
    <col min="5" max="5" width="59.5546875" customWidth="1"/>
    <col min="6" max="6" width="47.88671875" customWidth="1"/>
    <col min="7" max="7" width="43.21875" customWidth="1"/>
    <col min="8" max="8" width="31.77734375" customWidth="1"/>
    <col min="9" max="9" width="22.88671875" bestFit="1" customWidth="1"/>
  </cols>
  <sheetData>
    <row r="1" spans="1:9" s="1" customFormat="1">
      <c r="A1" s="1" t="s">
        <v>9857</v>
      </c>
      <c r="B1" s="1" t="s">
        <v>9858</v>
      </c>
      <c r="C1" s="1" t="s">
        <v>9859</v>
      </c>
      <c r="D1" s="1" t="s">
        <v>9860</v>
      </c>
      <c r="E1" s="1" t="s">
        <v>9861</v>
      </c>
      <c r="F1" s="1" t="s">
        <v>9862</v>
      </c>
      <c r="G1" s="1" t="s">
        <v>9863</v>
      </c>
      <c r="H1" s="1" t="s">
        <v>11449</v>
      </c>
      <c r="I1" s="1" t="s">
        <v>15337</v>
      </c>
    </row>
    <row r="2" spans="1:9">
      <c r="A2">
        <v>1</v>
      </c>
      <c r="B2" t="s">
        <v>0</v>
      </c>
      <c r="C2" t="s">
        <v>1</v>
      </c>
      <c r="D2">
        <v>1</v>
      </c>
      <c r="E2" t="s">
        <v>2</v>
      </c>
      <c r="F2" t="s">
        <v>3</v>
      </c>
      <c r="G2" t="s">
        <v>4</v>
      </c>
    </row>
    <row r="3" spans="1:9">
      <c r="A3">
        <v>1</v>
      </c>
      <c r="B3" t="s">
        <v>0</v>
      </c>
      <c r="C3" t="s">
        <v>1</v>
      </c>
      <c r="D3">
        <v>2</v>
      </c>
      <c r="E3" t="s">
        <v>5</v>
      </c>
      <c r="F3" t="s">
        <v>6</v>
      </c>
      <c r="G3" t="s">
        <v>7</v>
      </c>
    </row>
    <row r="4" spans="1:9">
      <c r="A4">
        <v>1</v>
      </c>
      <c r="B4" t="s">
        <v>0</v>
      </c>
      <c r="C4" t="s">
        <v>1</v>
      </c>
      <c r="D4">
        <v>3</v>
      </c>
      <c r="E4" t="s">
        <v>8</v>
      </c>
      <c r="F4" t="s">
        <v>9</v>
      </c>
      <c r="G4" t="s">
        <v>10</v>
      </c>
    </row>
    <row r="5" spans="1:9">
      <c r="A5">
        <v>1</v>
      </c>
      <c r="B5" t="s">
        <v>0</v>
      </c>
      <c r="C5" t="s">
        <v>1</v>
      </c>
      <c r="D5">
        <v>5</v>
      </c>
      <c r="E5" t="s">
        <v>11</v>
      </c>
      <c r="F5" t="s">
        <v>12</v>
      </c>
      <c r="G5" t="s">
        <v>13</v>
      </c>
    </row>
    <row r="6" spans="1:9">
      <c r="A6">
        <v>1</v>
      </c>
      <c r="B6" t="s">
        <v>0</v>
      </c>
      <c r="C6" t="s">
        <v>1</v>
      </c>
      <c r="D6">
        <v>6</v>
      </c>
      <c r="E6" t="s">
        <v>14</v>
      </c>
      <c r="F6" t="s">
        <v>15</v>
      </c>
      <c r="G6" t="s">
        <v>16</v>
      </c>
    </row>
    <row r="7" spans="1:9">
      <c r="A7">
        <v>1</v>
      </c>
      <c r="B7" t="s">
        <v>0</v>
      </c>
      <c r="C7" t="s">
        <v>1</v>
      </c>
      <c r="D7">
        <v>7</v>
      </c>
      <c r="E7" t="s">
        <v>17</v>
      </c>
      <c r="F7" t="s">
        <v>18</v>
      </c>
      <c r="G7" t="s">
        <v>19</v>
      </c>
    </row>
    <row r="8" spans="1:9">
      <c r="A8">
        <v>1</v>
      </c>
      <c r="B8" t="s">
        <v>0</v>
      </c>
      <c r="C8" t="s">
        <v>1</v>
      </c>
      <c r="D8">
        <v>8</v>
      </c>
      <c r="E8" t="s">
        <v>20</v>
      </c>
      <c r="F8" t="s">
        <v>21</v>
      </c>
      <c r="G8" t="s">
        <v>22</v>
      </c>
    </row>
    <row r="9" spans="1:9">
      <c r="A9">
        <v>1</v>
      </c>
      <c r="B9" t="s">
        <v>0</v>
      </c>
      <c r="C9" t="s">
        <v>1</v>
      </c>
      <c r="D9">
        <v>9</v>
      </c>
      <c r="E9" t="s">
        <v>23</v>
      </c>
      <c r="F9" t="s">
        <v>24</v>
      </c>
      <c r="G9" t="s">
        <v>25</v>
      </c>
    </row>
    <row r="10" spans="1:9">
      <c r="A10">
        <v>1</v>
      </c>
      <c r="B10" t="s">
        <v>0</v>
      </c>
      <c r="C10" t="s">
        <v>1</v>
      </c>
      <c r="D10">
        <v>10</v>
      </c>
      <c r="E10" t="s">
        <v>26</v>
      </c>
      <c r="F10" t="s">
        <v>27</v>
      </c>
      <c r="G10" t="s">
        <v>28</v>
      </c>
    </row>
    <row r="11" spans="1:9">
      <c r="A11">
        <v>1</v>
      </c>
      <c r="B11" t="s">
        <v>0</v>
      </c>
      <c r="C11" t="s">
        <v>1</v>
      </c>
      <c r="D11">
        <v>11</v>
      </c>
      <c r="E11" t="s">
        <v>29</v>
      </c>
      <c r="F11" t="s">
        <v>30</v>
      </c>
      <c r="G11" t="s">
        <v>18019</v>
      </c>
    </row>
    <row r="12" spans="1:9">
      <c r="A12">
        <v>1</v>
      </c>
      <c r="B12" t="s">
        <v>0</v>
      </c>
      <c r="C12" t="s">
        <v>1</v>
      </c>
      <c r="D12">
        <v>12</v>
      </c>
      <c r="E12" t="s">
        <v>31</v>
      </c>
      <c r="F12" t="s">
        <v>32</v>
      </c>
      <c r="G12" t="s">
        <v>33</v>
      </c>
    </row>
    <row r="13" spans="1:9">
      <c r="A13">
        <v>1</v>
      </c>
      <c r="B13" t="s">
        <v>0</v>
      </c>
      <c r="C13" t="s">
        <v>1</v>
      </c>
      <c r="D13">
        <v>13</v>
      </c>
      <c r="E13" t="s">
        <v>34</v>
      </c>
      <c r="F13" t="s">
        <v>35</v>
      </c>
      <c r="G13" t="s">
        <v>36</v>
      </c>
    </row>
    <row r="14" spans="1:9">
      <c r="A14">
        <v>1</v>
      </c>
      <c r="B14" t="s">
        <v>0</v>
      </c>
      <c r="C14" t="s">
        <v>1</v>
      </c>
      <c r="D14">
        <v>14</v>
      </c>
      <c r="E14" t="s">
        <v>37</v>
      </c>
      <c r="F14" t="s">
        <v>38</v>
      </c>
      <c r="G14" t="s">
        <v>39</v>
      </c>
    </row>
    <row r="15" spans="1:9">
      <c r="A15">
        <v>1</v>
      </c>
      <c r="B15" t="s">
        <v>0</v>
      </c>
      <c r="C15" t="s">
        <v>1</v>
      </c>
      <c r="D15">
        <v>15</v>
      </c>
      <c r="E15" t="s">
        <v>40</v>
      </c>
      <c r="F15" t="s">
        <v>41</v>
      </c>
      <c r="G15" t="s">
        <v>42</v>
      </c>
    </row>
    <row r="16" spans="1:9">
      <c r="A16">
        <v>1</v>
      </c>
      <c r="B16" t="s">
        <v>0</v>
      </c>
      <c r="C16" t="s">
        <v>1</v>
      </c>
      <c r="D16">
        <v>16</v>
      </c>
      <c r="E16" t="s">
        <v>43</v>
      </c>
      <c r="F16" t="s">
        <v>44</v>
      </c>
      <c r="G16" t="s">
        <v>45</v>
      </c>
    </row>
    <row r="17" spans="1:7">
      <c r="A17">
        <v>1</v>
      </c>
      <c r="B17" t="s">
        <v>0</v>
      </c>
      <c r="C17" t="s">
        <v>1</v>
      </c>
      <c r="D17">
        <v>17</v>
      </c>
      <c r="E17" t="s">
        <v>46</v>
      </c>
      <c r="F17" t="s">
        <v>47</v>
      </c>
      <c r="G17" t="s">
        <v>48</v>
      </c>
    </row>
    <row r="18" spans="1:7">
      <c r="A18">
        <v>1</v>
      </c>
      <c r="B18" t="s">
        <v>0</v>
      </c>
      <c r="C18" t="s">
        <v>1</v>
      </c>
      <c r="D18">
        <v>18</v>
      </c>
      <c r="E18" t="s">
        <v>49</v>
      </c>
      <c r="F18" t="s">
        <v>50</v>
      </c>
      <c r="G18" t="s">
        <v>51</v>
      </c>
    </row>
    <row r="19" spans="1:7">
      <c r="A19">
        <v>1</v>
      </c>
      <c r="B19" t="s">
        <v>0</v>
      </c>
      <c r="C19" t="s">
        <v>1</v>
      </c>
      <c r="D19">
        <v>19</v>
      </c>
      <c r="E19" t="s">
        <v>52</v>
      </c>
      <c r="F19" t="s">
        <v>53</v>
      </c>
      <c r="G19" t="s">
        <v>54</v>
      </c>
    </row>
    <row r="20" spans="1:7">
      <c r="A20">
        <v>1</v>
      </c>
      <c r="B20" t="s">
        <v>0</v>
      </c>
      <c r="C20" t="s">
        <v>1</v>
      </c>
      <c r="D20">
        <v>20</v>
      </c>
      <c r="E20" t="s">
        <v>55</v>
      </c>
      <c r="F20" t="s">
        <v>56</v>
      </c>
      <c r="G20" t="s">
        <v>57</v>
      </c>
    </row>
    <row r="21" spans="1:7">
      <c r="A21">
        <v>1</v>
      </c>
      <c r="B21" t="s">
        <v>0</v>
      </c>
      <c r="C21" t="s">
        <v>1</v>
      </c>
      <c r="D21">
        <v>21</v>
      </c>
      <c r="E21" t="s">
        <v>13254</v>
      </c>
      <c r="F21" t="s">
        <v>13255</v>
      </c>
      <c r="G21" t="s">
        <v>13256</v>
      </c>
    </row>
    <row r="22" spans="1:7">
      <c r="A22">
        <v>1</v>
      </c>
      <c r="B22" t="s">
        <v>0</v>
      </c>
      <c r="C22" t="s">
        <v>1</v>
      </c>
      <c r="D22">
        <v>25</v>
      </c>
      <c r="E22" t="s">
        <v>58</v>
      </c>
      <c r="F22" t="s">
        <v>59</v>
      </c>
      <c r="G22" t="s">
        <v>60</v>
      </c>
    </row>
    <row r="23" spans="1:7">
      <c r="A23">
        <v>1</v>
      </c>
      <c r="B23" t="s">
        <v>0</v>
      </c>
      <c r="C23" t="s">
        <v>1</v>
      </c>
      <c r="D23">
        <v>26</v>
      </c>
      <c r="E23" t="s">
        <v>61</v>
      </c>
      <c r="F23" t="s">
        <v>62</v>
      </c>
      <c r="G23" t="s">
        <v>63</v>
      </c>
    </row>
    <row r="24" spans="1:7">
      <c r="A24">
        <v>1</v>
      </c>
      <c r="B24" t="s">
        <v>0</v>
      </c>
      <c r="C24" t="s">
        <v>1</v>
      </c>
      <c r="D24">
        <v>27</v>
      </c>
      <c r="E24" t="s">
        <v>64</v>
      </c>
      <c r="F24" t="s">
        <v>65</v>
      </c>
      <c r="G24" t="s">
        <v>66</v>
      </c>
    </row>
    <row r="25" spans="1:7">
      <c r="A25">
        <v>1</v>
      </c>
      <c r="B25" t="s">
        <v>0</v>
      </c>
      <c r="C25" t="s">
        <v>1</v>
      </c>
      <c r="D25">
        <v>30</v>
      </c>
      <c r="E25" t="s">
        <v>67</v>
      </c>
      <c r="F25" t="s">
        <v>68</v>
      </c>
      <c r="G25" t="s">
        <v>69</v>
      </c>
    </row>
    <row r="26" spans="1:7">
      <c r="A26">
        <v>1</v>
      </c>
      <c r="B26" t="s">
        <v>0</v>
      </c>
      <c r="C26" t="s">
        <v>1</v>
      </c>
      <c r="D26">
        <v>40</v>
      </c>
      <c r="E26" t="s">
        <v>70</v>
      </c>
      <c r="F26" t="s">
        <v>71</v>
      </c>
      <c r="G26" t="s">
        <v>72</v>
      </c>
    </row>
    <row r="27" spans="1:7">
      <c r="A27">
        <v>1</v>
      </c>
      <c r="B27" t="s">
        <v>0</v>
      </c>
      <c r="C27" t="s">
        <v>1</v>
      </c>
      <c r="D27">
        <v>41</v>
      </c>
      <c r="E27" t="s">
        <v>73</v>
      </c>
      <c r="F27" t="s">
        <v>74</v>
      </c>
      <c r="G27" t="s">
        <v>75</v>
      </c>
    </row>
    <row r="28" spans="1:7">
      <c r="A28">
        <v>1</v>
      </c>
      <c r="B28" t="s">
        <v>0</v>
      </c>
      <c r="C28" t="s">
        <v>1</v>
      </c>
      <c r="D28">
        <v>42</v>
      </c>
      <c r="E28" t="s">
        <v>76</v>
      </c>
      <c r="F28" t="s">
        <v>77</v>
      </c>
      <c r="G28" t="s">
        <v>78</v>
      </c>
    </row>
    <row r="29" spans="1:7">
      <c r="A29">
        <v>1</v>
      </c>
      <c r="B29" t="s">
        <v>0</v>
      </c>
      <c r="C29" t="s">
        <v>1</v>
      </c>
      <c r="D29">
        <v>43</v>
      </c>
      <c r="E29" t="s">
        <v>79</v>
      </c>
      <c r="F29" t="s">
        <v>80</v>
      </c>
      <c r="G29" t="s">
        <v>81</v>
      </c>
    </row>
    <row r="30" spans="1:7">
      <c r="A30">
        <v>1</v>
      </c>
      <c r="B30" t="s">
        <v>0</v>
      </c>
      <c r="C30" t="s">
        <v>1</v>
      </c>
      <c r="D30">
        <v>49</v>
      </c>
      <c r="E30" t="s">
        <v>82</v>
      </c>
      <c r="F30" t="s">
        <v>83</v>
      </c>
      <c r="G30" t="s">
        <v>84</v>
      </c>
    </row>
    <row r="31" spans="1:7">
      <c r="A31">
        <v>1</v>
      </c>
      <c r="B31" t="s">
        <v>0</v>
      </c>
      <c r="C31" t="s">
        <v>1</v>
      </c>
      <c r="D31">
        <v>50</v>
      </c>
      <c r="E31" t="s">
        <v>85</v>
      </c>
      <c r="F31" t="s">
        <v>86</v>
      </c>
      <c r="G31" t="s">
        <v>87</v>
      </c>
    </row>
    <row r="32" spans="1:7">
      <c r="A32">
        <v>1</v>
      </c>
      <c r="B32" t="s">
        <v>0</v>
      </c>
      <c r="C32" t="s">
        <v>1</v>
      </c>
      <c r="D32">
        <v>60</v>
      </c>
      <c r="E32" t="s">
        <v>88</v>
      </c>
      <c r="F32" t="s">
        <v>89</v>
      </c>
      <c r="G32" t="s">
        <v>90</v>
      </c>
    </row>
    <row r="33" spans="1:7">
      <c r="A33">
        <v>1</v>
      </c>
      <c r="B33" t="s">
        <v>0</v>
      </c>
      <c r="C33" t="s">
        <v>1</v>
      </c>
      <c r="D33">
        <v>70</v>
      </c>
      <c r="E33" t="s">
        <v>91</v>
      </c>
      <c r="F33" t="s">
        <v>92</v>
      </c>
      <c r="G33" t="s">
        <v>93</v>
      </c>
    </row>
    <row r="34" spans="1:7">
      <c r="A34">
        <v>1</v>
      </c>
      <c r="B34" t="s">
        <v>0</v>
      </c>
      <c r="C34" t="s">
        <v>1</v>
      </c>
      <c r="D34">
        <v>71</v>
      </c>
      <c r="E34" t="s">
        <v>13257</v>
      </c>
      <c r="F34" t="s">
        <v>13258</v>
      </c>
      <c r="G34" t="s">
        <v>13259</v>
      </c>
    </row>
    <row r="35" spans="1:7">
      <c r="A35">
        <v>1</v>
      </c>
      <c r="B35" t="s">
        <v>0</v>
      </c>
      <c r="C35" t="s">
        <v>1</v>
      </c>
      <c r="D35">
        <v>80</v>
      </c>
      <c r="E35" t="s">
        <v>94</v>
      </c>
      <c r="F35" t="s">
        <v>95</v>
      </c>
      <c r="G35" t="s">
        <v>96</v>
      </c>
    </row>
    <row r="36" spans="1:7">
      <c r="A36">
        <v>1</v>
      </c>
      <c r="B36" t="s">
        <v>0</v>
      </c>
      <c r="C36" t="s">
        <v>1</v>
      </c>
      <c r="D36">
        <v>90</v>
      </c>
      <c r="E36" t="s">
        <v>97</v>
      </c>
      <c r="F36" t="s">
        <v>98</v>
      </c>
      <c r="G36" t="s">
        <v>99</v>
      </c>
    </row>
    <row r="37" spans="1:7">
      <c r="A37">
        <v>1</v>
      </c>
      <c r="B37" t="s">
        <v>0</v>
      </c>
      <c r="C37" t="s">
        <v>1</v>
      </c>
      <c r="D37">
        <v>91</v>
      </c>
      <c r="E37" t="s">
        <v>100</v>
      </c>
      <c r="F37" t="s">
        <v>101</v>
      </c>
      <c r="G37" t="s">
        <v>102</v>
      </c>
    </row>
    <row r="38" spans="1:7">
      <c r="A38">
        <v>1</v>
      </c>
      <c r="B38" t="s">
        <v>0</v>
      </c>
      <c r="C38" t="s">
        <v>1</v>
      </c>
      <c r="D38">
        <v>92</v>
      </c>
      <c r="E38" t="s">
        <v>103</v>
      </c>
      <c r="F38" t="s">
        <v>104</v>
      </c>
      <c r="G38" t="s">
        <v>105</v>
      </c>
    </row>
    <row r="39" spans="1:7">
      <c r="A39">
        <v>1</v>
      </c>
      <c r="B39" t="s">
        <v>0</v>
      </c>
      <c r="C39" t="s">
        <v>1</v>
      </c>
      <c r="D39">
        <v>93</v>
      </c>
      <c r="E39" t="s">
        <v>106</v>
      </c>
      <c r="F39" t="s">
        <v>107</v>
      </c>
      <c r="G39" t="s">
        <v>108</v>
      </c>
    </row>
    <row r="40" spans="1:7">
      <c r="A40">
        <v>1</v>
      </c>
      <c r="B40" t="s">
        <v>0</v>
      </c>
      <c r="C40" t="s">
        <v>1</v>
      </c>
      <c r="D40">
        <v>94</v>
      </c>
      <c r="E40" t="s">
        <v>109</v>
      </c>
      <c r="F40" t="s">
        <v>110</v>
      </c>
      <c r="G40" t="s">
        <v>111</v>
      </c>
    </row>
    <row r="41" spans="1:7">
      <c r="A41">
        <v>1</v>
      </c>
      <c r="B41" t="s">
        <v>0</v>
      </c>
      <c r="C41" t="s">
        <v>1</v>
      </c>
      <c r="D41">
        <v>95</v>
      </c>
      <c r="E41" t="s">
        <v>112</v>
      </c>
      <c r="F41" t="s">
        <v>113</v>
      </c>
      <c r="G41" t="s">
        <v>114</v>
      </c>
    </row>
    <row r="42" spans="1:7">
      <c r="A42">
        <v>1</v>
      </c>
      <c r="B42" t="s">
        <v>0</v>
      </c>
      <c r="C42" t="s">
        <v>1</v>
      </c>
      <c r="D42">
        <v>96</v>
      </c>
      <c r="E42" t="s">
        <v>115</v>
      </c>
      <c r="F42" t="s">
        <v>116</v>
      </c>
      <c r="G42" t="s">
        <v>117</v>
      </c>
    </row>
    <row r="43" spans="1:7">
      <c r="A43">
        <v>1</v>
      </c>
      <c r="B43" t="s">
        <v>0</v>
      </c>
      <c r="C43" t="s">
        <v>1</v>
      </c>
      <c r="D43">
        <v>98</v>
      </c>
      <c r="E43" t="s">
        <v>13785</v>
      </c>
      <c r="F43" t="s">
        <v>7140</v>
      </c>
      <c r="G43" t="s">
        <v>7140</v>
      </c>
    </row>
    <row r="44" spans="1:7">
      <c r="A44">
        <v>1</v>
      </c>
      <c r="B44" t="s">
        <v>0</v>
      </c>
      <c r="C44" t="s">
        <v>1</v>
      </c>
      <c r="D44">
        <v>100</v>
      </c>
      <c r="E44" t="s">
        <v>118</v>
      </c>
      <c r="F44" t="s">
        <v>119</v>
      </c>
      <c r="G44" t="s">
        <v>120</v>
      </c>
    </row>
    <row r="45" spans="1:7">
      <c r="A45">
        <v>1</v>
      </c>
      <c r="B45" t="s">
        <v>0</v>
      </c>
      <c r="C45" t="s">
        <v>1</v>
      </c>
      <c r="D45">
        <v>101</v>
      </c>
      <c r="E45" t="s">
        <v>121</v>
      </c>
      <c r="F45" t="s">
        <v>122</v>
      </c>
      <c r="G45" t="s">
        <v>123</v>
      </c>
    </row>
    <row r="46" spans="1:7">
      <c r="A46">
        <v>1</v>
      </c>
      <c r="B46" t="s">
        <v>0</v>
      </c>
      <c r="C46" t="s">
        <v>1</v>
      </c>
      <c r="D46">
        <v>102</v>
      </c>
      <c r="E46" t="s">
        <v>124</v>
      </c>
      <c r="F46" t="s">
        <v>125</v>
      </c>
      <c r="G46" t="s">
        <v>126</v>
      </c>
    </row>
    <row r="47" spans="1:7">
      <c r="A47">
        <v>1</v>
      </c>
      <c r="B47" t="s">
        <v>0</v>
      </c>
      <c r="C47" t="s">
        <v>1</v>
      </c>
      <c r="D47">
        <v>103</v>
      </c>
      <c r="E47" t="s">
        <v>127</v>
      </c>
      <c r="F47" t="s">
        <v>127</v>
      </c>
      <c r="G47" t="s">
        <v>127</v>
      </c>
    </row>
    <row r="48" spans="1:7">
      <c r="A48">
        <v>1</v>
      </c>
      <c r="B48" t="s">
        <v>0</v>
      </c>
      <c r="C48" t="s">
        <v>1</v>
      </c>
      <c r="D48">
        <v>104</v>
      </c>
      <c r="E48" t="s">
        <v>13260</v>
      </c>
      <c r="F48" t="s">
        <v>13261</v>
      </c>
      <c r="G48" t="s">
        <v>13262</v>
      </c>
    </row>
    <row r="49" spans="1:7">
      <c r="A49">
        <v>1</v>
      </c>
      <c r="B49" t="s">
        <v>0</v>
      </c>
      <c r="C49" t="s">
        <v>1</v>
      </c>
      <c r="D49">
        <v>110</v>
      </c>
      <c r="E49" t="s">
        <v>128</v>
      </c>
      <c r="F49" t="s">
        <v>129</v>
      </c>
      <c r="G49" t="s">
        <v>130</v>
      </c>
    </row>
    <row r="50" spans="1:7">
      <c r="A50">
        <v>1</v>
      </c>
      <c r="B50" t="s">
        <v>0</v>
      </c>
      <c r="C50" t="s">
        <v>1</v>
      </c>
      <c r="D50">
        <v>120</v>
      </c>
      <c r="E50" t="s">
        <v>5518</v>
      </c>
      <c r="F50" t="s">
        <v>5519</v>
      </c>
      <c r="G50" t="s">
        <v>13263</v>
      </c>
    </row>
    <row r="51" spans="1:7">
      <c r="A51">
        <v>1</v>
      </c>
      <c r="B51" t="s">
        <v>0</v>
      </c>
      <c r="C51" t="s">
        <v>1</v>
      </c>
      <c r="D51">
        <v>121</v>
      </c>
      <c r="E51" t="s">
        <v>5520</v>
      </c>
      <c r="F51" t="s">
        <v>5521</v>
      </c>
      <c r="G51" t="s">
        <v>13264</v>
      </c>
    </row>
    <row r="52" spans="1:7">
      <c r="A52">
        <v>1</v>
      </c>
      <c r="B52" t="s">
        <v>0</v>
      </c>
      <c r="C52" t="s">
        <v>1</v>
      </c>
      <c r="D52">
        <v>128</v>
      </c>
      <c r="E52" t="s">
        <v>131</v>
      </c>
      <c r="F52" t="s">
        <v>132</v>
      </c>
      <c r="G52" t="s">
        <v>133</v>
      </c>
    </row>
    <row r="53" spans="1:7">
      <c r="A53">
        <v>1</v>
      </c>
      <c r="B53" t="s">
        <v>0</v>
      </c>
      <c r="C53" t="s">
        <v>1</v>
      </c>
      <c r="D53">
        <v>129</v>
      </c>
      <c r="E53" t="s">
        <v>134</v>
      </c>
      <c r="F53" t="s">
        <v>135</v>
      </c>
      <c r="G53" t="s">
        <v>136</v>
      </c>
    </row>
    <row r="54" spans="1:7">
      <c r="A54">
        <v>1</v>
      </c>
      <c r="B54" t="s">
        <v>0</v>
      </c>
      <c r="C54" t="s">
        <v>1</v>
      </c>
      <c r="D54">
        <v>130</v>
      </c>
      <c r="E54" t="s">
        <v>137</v>
      </c>
      <c r="F54" t="s">
        <v>138</v>
      </c>
      <c r="G54" t="s">
        <v>139</v>
      </c>
    </row>
    <row r="55" spans="1:7">
      <c r="A55">
        <v>1</v>
      </c>
      <c r="B55" t="s">
        <v>0</v>
      </c>
      <c r="C55" t="s">
        <v>1</v>
      </c>
      <c r="D55">
        <v>131</v>
      </c>
      <c r="E55" t="s">
        <v>140</v>
      </c>
      <c r="F55" t="s">
        <v>141</v>
      </c>
      <c r="G55" t="s">
        <v>142</v>
      </c>
    </row>
    <row r="56" spans="1:7">
      <c r="A56">
        <v>1</v>
      </c>
      <c r="B56" t="s">
        <v>0</v>
      </c>
      <c r="C56" t="s">
        <v>1</v>
      </c>
      <c r="D56">
        <v>132</v>
      </c>
      <c r="E56" t="s">
        <v>143</v>
      </c>
      <c r="F56" t="s">
        <v>144</v>
      </c>
      <c r="G56" t="s">
        <v>145</v>
      </c>
    </row>
    <row r="57" spans="1:7">
      <c r="A57">
        <v>1</v>
      </c>
      <c r="B57" t="s">
        <v>0</v>
      </c>
      <c r="C57" t="s">
        <v>1</v>
      </c>
      <c r="D57">
        <v>133</v>
      </c>
      <c r="E57" t="s">
        <v>146</v>
      </c>
      <c r="F57" t="s">
        <v>147</v>
      </c>
      <c r="G57" t="s">
        <v>148</v>
      </c>
    </row>
    <row r="58" spans="1:7">
      <c r="A58">
        <v>1</v>
      </c>
      <c r="B58" t="s">
        <v>0</v>
      </c>
      <c r="C58" t="s">
        <v>1</v>
      </c>
      <c r="D58">
        <v>134</v>
      </c>
      <c r="E58" t="s">
        <v>149</v>
      </c>
      <c r="F58" t="s">
        <v>150</v>
      </c>
      <c r="G58" t="s">
        <v>23141</v>
      </c>
    </row>
    <row r="59" spans="1:7">
      <c r="A59">
        <v>1</v>
      </c>
      <c r="B59" t="s">
        <v>0</v>
      </c>
      <c r="C59" t="s">
        <v>1</v>
      </c>
      <c r="D59">
        <v>135</v>
      </c>
      <c r="E59" t="s">
        <v>151</v>
      </c>
      <c r="F59" t="s">
        <v>152</v>
      </c>
      <c r="G59" t="s">
        <v>153</v>
      </c>
    </row>
    <row r="60" spans="1:7">
      <c r="A60">
        <v>1</v>
      </c>
      <c r="B60" t="s">
        <v>0</v>
      </c>
      <c r="C60" t="s">
        <v>1</v>
      </c>
      <c r="D60">
        <v>140</v>
      </c>
      <c r="E60" t="s">
        <v>154</v>
      </c>
      <c r="F60" t="s">
        <v>155</v>
      </c>
      <c r="G60" t="s">
        <v>23142</v>
      </c>
    </row>
    <row r="61" spans="1:7">
      <c r="A61">
        <v>1</v>
      </c>
      <c r="B61" t="s">
        <v>0</v>
      </c>
      <c r="C61" t="s">
        <v>1</v>
      </c>
      <c r="D61">
        <v>150</v>
      </c>
      <c r="E61" t="s">
        <v>156</v>
      </c>
      <c r="F61" t="s">
        <v>157</v>
      </c>
      <c r="G61" t="s">
        <v>158</v>
      </c>
    </row>
    <row r="62" spans="1:7">
      <c r="A62">
        <v>1</v>
      </c>
      <c r="B62" t="s">
        <v>0</v>
      </c>
      <c r="C62" t="s">
        <v>1</v>
      </c>
      <c r="D62">
        <v>160</v>
      </c>
      <c r="E62" t="s">
        <v>18020</v>
      </c>
      <c r="F62" t="s">
        <v>18021</v>
      </c>
      <c r="G62" t="s">
        <v>18022</v>
      </c>
    </row>
    <row r="63" spans="1:7">
      <c r="A63">
        <v>1</v>
      </c>
      <c r="B63" t="s">
        <v>0</v>
      </c>
      <c r="C63" t="s">
        <v>1</v>
      </c>
      <c r="D63">
        <v>161</v>
      </c>
      <c r="E63" t="s">
        <v>18023</v>
      </c>
      <c r="F63" t="s">
        <v>18024</v>
      </c>
      <c r="G63" t="s">
        <v>18025</v>
      </c>
    </row>
    <row r="64" spans="1:7">
      <c r="A64">
        <v>1</v>
      </c>
      <c r="B64" t="s">
        <v>0</v>
      </c>
      <c r="C64" t="s">
        <v>1</v>
      </c>
      <c r="D64">
        <v>162</v>
      </c>
      <c r="E64" t="s">
        <v>18026</v>
      </c>
      <c r="F64" t="s">
        <v>18027</v>
      </c>
      <c r="G64" t="s">
        <v>18028</v>
      </c>
    </row>
    <row r="65" spans="1:7">
      <c r="A65">
        <v>1</v>
      </c>
      <c r="B65" t="s">
        <v>0</v>
      </c>
      <c r="C65" t="s">
        <v>1</v>
      </c>
      <c r="D65">
        <v>163</v>
      </c>
      <c r="E65" t="s">
        <v>18029</v>
      </c>
      <c r="F65" t="s">
        <v>18030</v>
      </c>
      <c r="G65" t="s">
        <v>18031</v>
      </c>
    </row>
    <row r="66" spans="1:7">
      <c r="A66">
        <v>1</v>
      </c>
      <c r="B66" t="s">
        <v>0</v>
      </c>
      <c r="C66" t="s">
        <v>1</v>
      </c>
      <c r="D66">
        <v>164</v>
      </c>
      <c r="E66" t="s">
        <v>18032</v>
      </c>
      <c r="F66" t="s">
        <v>18033</v>
      </c>
      <c r="G66" t="s">
        <v>18034</v>
      </c>
    </row>
    <row r="67" spans="1:7">
      <c r="A67">
        <v>1</v>
      </c>
      <c r="B67" t="s">
        <v>0</v>
      </c>
      <c r="C67" t="s">
        <v>1</v>
      </c>
      <c r="D67">
        <v>165</v>
      </c>
      <c r="E67" t="s">
        <v>18035</v>
      </c>
      <c r="F67" t="s">
        <v>18036</v>
      </c>
      <c r="G67" t="s">
        <v>18037</v>
      </c>
    </row>
    <row r="68" spans="1:7">
      <c r="A68">
        <v>1</v>
      </c>
      <c r="B68" t="s">
        <v>0</v>
      </c>
      <c r="C68" t="s">
        <v>1</v>
      </c>
      <c r="D68">
        <v>166</v>
      </c>
      <c r="E68" t="s">
        <v>18038</v>
      </c>
      <c r="F68" t="s">
        <v>18039</v>
      </c>
      <c r="G68" t="s">
        <v>18040</v>
      </c>
    </row>
    <row r="69" spans="1:7">
      <c r="A69">
        <v>1</v>
      </c>
      <c r="B69" t="s">
        <v>0</v>
      </c>
      <c r="C69" t="s">
        <v>1</v>
      </c>
      <c r="D69">
        <v>167</v>
      </c>
      <c r="E69" t="s">
        <v>18041</v>
      </c>
      <c r="F69" t="s">
        <v>18042</v>
      </c>
      <c r="G69" t="s">
        <v>18043</v>
      </c>
    </row>
    <row r="70" spans="1:7">
      <c r="A70">
        <v>1</v>
      </c>
      <c r="B70" t="s">
        <v>0</v>
      </c>
      <c r="C70" t="s">
        <v>1</v>
      </c>
      <c r="D70">
        <v>168</v>
      </c>
      <c r="E70" t="s">
        <v>18044</v>
      </c>
      <c r="F70" t="s">
        <v>18045</v>
      </c>
      <c r="G70" t="s">
        <v>18046</v>
      </c>
    </row>
    <row r="71" spans="1:7">
      <c r="A71">
        <v>1</v>
      </c>
      <c r="B71" t="s">
        <v>0</v>
      </c>
      <c r="C71" t="s">
        <v>1</v>
      </c>
      <c r="D71">
        <v>169</v>
      </c>
      <c r="E71" t="s">
        <v>18047</v>
      </c>
      <c r="F71" t="s">
        <v>18048</v>
      </c>
      <c r="G71" t="s">
        <v>18049</v>
      </c>
    </row>
    <row r="72" spans="1:7">
      <c r="A72">
        <v>1</v>
      </c>
      <c r="B72" t="s">
        <v>0</v>
      </c>
      <c r="C72" t="s">
        <v>1</v>
      </c>
      <c r="D72">
        <v>170</v>
      </c>
      <c r="E72" t="s">
        <v>18050</v>
      </c>
      <c r="F72" t="s">
        <v>18051</v>
      </c>
      <c r="G72" t="s">
        <v>18052</v>
      </c>
    </row>
    <row r="73" spans="1:7">
      <c r="A73">
        <v>1</v>
      </c>
      <c r="B73" t="s">
        <v>0</v>
      </c>
      <c r="C73" t="s">
        <v>1</v>
      </c>
      <c r="D73">
        <v>171</v>
      </c>
      <c r="E73" t="s">
        <v>18053</v>
      </c>
      <c r="F73" t="s">
        <v>18054</v>
      </c>
      <c r="G73" t="s">
        <v>18055</v>
      </c>
    </row>
    <row r="74" spans="1:7">
      <c r="A74">
        <v>1</v>
      </c>
      <c r="B74" t="s">
        <v>0</v>
      </c>
      <c r="C74" t="s">
        <v>1</v>
      </c>
      <c r="D74">
        <v>172</v>
      </c>
      <c r="E74" t="s">
        <v>18056</v>
      </c>
      <c r="F74" t="s">
        <v>18057</v>
      </c>
      <c r="G74" t="s">
        <v>18058</v>
      </c>
    </row>
    <row r="75" spans="1:7">
      <c r="A75">
        <v>1</v>
      </c>
      <c r="B75" t="s">
        <v>0</v>
      </c>
      <c r="C75" t="s">
        <v>1</v>
      </c>
      <c r="D75">
        <v>173</v>
      </c>
      <c r="E75" t="s">
        <v>18059</v>
      </c>
      <c r="F75" t="s">
        <v>18060</v>
      </c>
      <c r="G75" t="s">
        <v>18061</v>
      </c>
    </row>
    <row r="76" spans="1:7">
      <c r="A76">
        <v>1</v>
      </c>
      <c r="B76" t="s">
        <v>0</v>
      </c>
      <c r="C76" t="s">
        <v>1</v>
      </c>
      <c r="D76">
        <v>174</v>
      </c>
      <c r="E76" t="s">
        <v>18062</v>
      </c>
      <c r="F76" t="s">
        <v>18063</v>
      </c>
      <c r="G76" t="s">
        <v>18064</v>
      </c>
    </row>
    <row r="77" spans="1:7">
      <c r="A77">
        <v>1</v>
      </c>
      <c r="B77" t="s">
        <v>0</v>
      </c>
      <c r="C77" t="s">
        <v>1</v>
      </c>
      <c r="D77">
        <v>175</v>
      </c>
      <c r="E77" t="s">
        <v>18065</v>
      </c>
      <c r="F77" t="s">
        <v>18066</v>
      </c>
      <c r="G77" t="s">
        <v>18067</v>
      </c>
    </row>
    <row r="78" spans="1:7">
      <c r="A78">
        <v>1</v>
      </c>
      <c r="B78" t="s">
        <v>0</v>
      </c>
      <c r="C78" t="s">
        <v>1</v>
      </c>
      <c r="D78">
        <v>176</v>
      </c>
      <c r="E78" t="s">
        <v>18068</v>
      </c>
      <c r="F78" t="s">
        <v>18069</v>
      </c>
      <c r="G78" t="s">
        <v>18070</v>
      </c>
    </row>
    <row r="79" spans="1:7">
      <c r="A79">
        <v>1</v>
      </c>
      <c r="B79" t="s">
        <v>0</v>
      </c>
      <c r="C79" t="s">
        <v>1</v>
      </c>
      <c r="D79">
        <v>177</v>
      </c>
      <c r="E79" t="s">
        <v>18071</v>
      </c>
      <c r="F79" t="s">
        <v>18072</v>
      </c>
      <c r="G79" t="s">
        <v>18073</v>
      </c>
    </row>
    <row r="80" spans="1:7">
      <c r="A80">
        <v>1</v>
      </c>
      <c r="B80" t="s">
        <v>0</v>
      </c>
      <c r="C80" t="s">
        <v>1</v>
      </c>
      <c r="D80">
        <v>178</v>
      </c>
      <c r="E80" t="s">
        <v>18074</v>
      </c>
      <c r="F80" t="s">
        <v>18075</v>
      </c>
      <c r="G80" t="s">
        <v>18076</v>
      </c>
    </row>
    <row r="81" spans="1:7">
      <c r="A81">
        <v>1</v>
      </c>
      <c r="B81" t="s">
        <v>0</v>
      </c>
      <c r="C81" t="s">
        <v>1</v>
      </c>
      <c r="D81">
        <v>179</v>
      </c>
      <c r="E81" t="s">
        <v>18077</v>
      </c>
      <c r="F81" t="s">
        <v>18078</v>
      </c>
      <c r="G81" t="s">
        <v>18079</v>
      </c>
    </row>
    <row r="82" spans="1:7">
      <c r="A82">
        <v>1</v>
      </c>
      <c r="B82" t="s">
        <v>0</v>
      </c>
      <c r="C82" t="s">
        <v>1</v>
      </c>
      <c r="D82">
        <v>180</v>
      </c>
      <c r="E82" t="s">
        <v>18080</v>
      </c>
      <c r="F82" t="s">
        <v>18081</v>
      </c>
      <c r="G82" t="s">
        <v>18082</v>
      </c>
    </row>
    <row r="83" spans="1:7">
      <c r="A83">
        <v>1</v>
      </c>
      <c r="B83" t="s">
        <v>0</v>
      </c>
      <c r="C83" t="s">
        <v>1</v>
      </c>
      <c r="D83">
        <v>200</v>
      </c>
      <c r="E83" t="s">
        <v>159</v>
      </c>
      <c r="F83" t="s">
        <v>160</v>
      </c>
    </row>
    <row r="84" spans="1:7">
      <c r="A84">
        <v>1</v>
      </c>
      <c r="B84" t="s">
        <v>0</v>
      </c>
      <c r="C84" t="s">
        <v>1</v>
      </c>
      <c r="D84">
        <v>300</v>
      </c>
      <c r="E84" t="s">
        <v>161</v>
      </c>
      <c r="F84" t="s">
        <v>162</v>
      </c>
      <c r="G84" t="s">
        <v>18083</v>
      </c>
    </row>
    <row r="85" spans="1:7">
      <c r="A85">
        <v>1</v>
      </c>
      <c r="B85" t="s">
        <v>0</v>
      </c>
      <c r="C85" t="s">
        <v>1</v>
      </c>
      <c r="D85">
        <v>301</v>
      </c>
      <c r="E85" t="s">
        <v>163</v>
      </c>
      <c r="F85" t="s">
        <v>164</v>
      </c>
      <c r="G85" t="s">
        <v>165</v>
      </c>
    </row>
    <row r="86" spans="1:7">
      <c r="A86">
        <v>1</v>
      </c>
      <c r="B86" t="s">
        <v>0</v>
      </c>
      <c r="C86" t="s">
        <v>1</v>
      </c>
      <c r="D86">
        <v>302</v>
      </c>
      <c r="E86" t="s">
        <v>166</v>
      </c>
      <c r="F86" t="s">
        <v>167</v>
      </c>
      <c r="G86" t="s">
        <v>168</v>
      </c>
    </row>
    <row r="87" spans="1:7">
      <c r="A87">
        <v>1</v>
      </c>
      <c r="B87" t="s">
        <v>0</v>
      </c>
      <c r="C87" t="s">
        <v>1</v>
      </c>
      <c r="D87">
        <v>303</v>
      </c>
      <c r="E87" t="s">
        <v>169</v>
      </c>
      <c r="F87" t="s">
        <v>170</v>
      </c>
      <c r="G87" t="s">
        <v>18084</v>
      </c>
    </row>
    <row r="88" spans="1:7">
      <c r="A88">
        <v>1</v>
      </c>
      <c r="B88" t="s">
        <v>0</v>
      </c>
      <c r="C88" t="s">
        <v>1</v>
      </c>
      <c r="D88">
        <v>304</v>
      </c>
      <c r="E88" t="s">
        <v>171</v>
      </c>
      <c r="F88" t="s">
        <v>172</v>
      </c>
      <c r="G88" t="s">
        <v>173</v>
      </c>
    </row>
    <row r="89" spans="1:7">
      <c r="A89">
        <v>1</v>
      </c>
      <c r="B89" t="s">
        <v>0</v>
      </c>
      <c r="C89" t="s">
        <v>1</v>
      </c>
      <c r="D89">
        <v>340</v>
      </c>
      <c r="E89" t="s">
        <v>174</v>
      </c>
      <c r="F89" t="s">
        <v>175</v>
      </c>
      <c r="G89" t="s">
        <v>176</v>
      </c>
    </row>
    <row r="90" spans="1:7">
      <c r="A90">
        <v>1</v>
      </c>
      <c r="B90" t="s">
        <v>0</v>
      </c>
      <c r="C90" t="s">
        <v>1</v>
      </c>
      <c r="D90">
        <v>350</v>
      </c>
      <c r="E90" t="s">
        <v>177</v>
      </c>
      <c r="F90" t="s">
        <v>178</v>
      </c>
      <c r="G90" t="s">
        <v>179</v>
      </c>
    </row>
    <row r="91" spans="1:7">
      <c r="A91">
        <v>1</v>
      </c>
      <c r="B91" t="s">
        <v>0</v>
      </c>
      <c r="C91" t="s">
        <v>1</v>
      </c>
      <c r="D91">
        <v>351</v>
      </c>
      <c r="E91" t="s">
        <v>180</v>
      </c>
      <c r="F91" t="s">
        <v>181</v>
      </c>
      <c r="G91" t="s">
        <v>182</v>
      </c>
    </row>
    <row r="92" spans="1:7">
      <c r="A92">
        <v>1</v>
      </c>
      <c r="B92" t="s">
        <v>0</v>
      </c>
      <c r="C92" t="s">
        <v>1</v>
      </c>
      <c r="D92">
        <v>352</v>
      </c>
      <c r="E92" t="s">
        <v>183</v>
      </c>
      <c r="F92" t="s">
        <v>184</v>
      </c>
      <c r="G92" t="s">
        <v>185</v>
      </c>
    </row>
    <row r="93" spans="1:7">
      <c r="A93">
        <v>1</v>
      </c>
      <c r="B93" t="s">
        <v>0</v>
      </c>
      <c r="C93" t="s">
        <v>1</v>
      </c>
      <c r="D93">
        <v>353</v>
      </c>
      <c r="E93" t="s">
        <v>186</v>
      </c>
      <c r="F93" t="s">
        <v>187</v>
      </c>
      <c r="G93" t="s">
        <v>188</v>
      </c>
    </row>
    <row r="94" spans="1:7">
      <c r="A94">
        <v>1</v>
      </c>
      <c r="B94" t="s">
        <v>0</v>
      </c>
      <c r="C94" t="s">
        <v>1</v>
      </c>
      <c r="D94">
        <v>354</v>
      </c>
      <c r="E94" t="s">
        <v>189</v>
      </c>
      <c r="F94" t="s">
        <v>190</v>
      </c>
      <c r="G94" t="s">
        <v>191</v>
      </c>
    </row>
    <row r="95" spans="1:7">
      <c r="A95">
        <v>1</v>
      </c>
      <c r="B95" t="s">
        <v>0</v>
      </c>
      <c r="C95" t="s">
        <v>1</v>
      </c>
      <c r="D95">
        <v>355</v>
      </c>
      <c r="E95" t="s">
        <v>192</v>
      </c>
      <c r="F95" t="s">
        <v>193</v>
      </c>
      <c r="G95" t="s">
        <v>194</v>
      </c>
    </row>
    <row r="96" spans="1:7">
      <c r="A96">
        <v>1</v>
      </c>
      <c r="B96" t="s">
        <v>0</v>
      </c>
      <c r="C96" t="s">
        <v>1</v>
      </c>
      <c r="D96">
        <v>356</v>
      </c>
      <c r="E96" t="s">
        <v>195</v>
      </c>
      <c r="F96" t="s">
        <v>196</v>
      </c>
      <c r="G96" t="s">
        <v>197</v>
      </c>
    </row>
    <row r="97" spans="1:7">
      <c r="A97">
        <v>1</v>
      </c>
      <c r="B97" t="s">
        <v>0</v>
      </c>
      <c r="C97" t="s">
        <v>1</v>
      </c>
      <c r="D97">
        <v>357</v>
      </c>
      <c r="E97" t="s">
        <v>198</v>
      </c>
      <c r="F97" t="s">
        <v>199</v>
      </c>
      <c r="G97" t="s">
        <v>200</v>
      </c>
    </row>
    <row r="98" spans="1:7">
      <c r="A98">
        <v>1</v>
      </c>
      <c r="B98" t="s">
        <v>0</v>
      </c>
      <c r="C98" t="s">
        <v>1</v>
      </c>
      <c r="D98">
        <v>358</v>
      </c>
      <c r="E98" t="s">
        <v>201</v>
      </c>
      <c r="F98" t="s">
        <v>202</v>
      </c>
      <c r="G98" t="s">
        <v>203</v>
      </c>
    </row>
    <row r="99" spans="1:7">
      <c r="A99">
        <v>1</v>
      </c>
      <c r="B99" t="s">
        <v>0</v>
      </c>
      <c r="C99" t="s">
        <v>1</v>
      </c>
      <c r="D99">
        <v>359</v>
      </c>
      <c r="E99" t="s">
        <v>204</v>
      </c>
      <c r="F99" t="s">
        <v>205</v>
      </c>
      <c r="G99" t="s">
        <v>206</v>
      </c>
    </row>
    <row r="100" spans="1:7">
      <c r="A100">
        <v>1</v>
      </c>
      <c r="B100" t="s">
        <v>0</v>
      </c>
      <c r="C100" t="s">
        <v>1</v>
      </c>
      <c r="D100">
        <v>360</v>
      </c>
      <c r="E100" t="s">
        <v>207</v>
      </c>
      <c r="F100" t="s">
        <v>208</v>
      </c>
      <c r="G100" t="s">
        <v>209</v>
      </c>
    </row>
    <row r="101" spans="1:7">
      <c r="A101">
        <v>1</v>
      </c>
      <c r="B101" t="s">
        <v>0</v>
      </c>
      <c r="C101" t="s">
        <v>1</v>
      </c>
      <c r="D101">
        <v>400</v>
      </c>
      <c r="E101" t="s">
        <v>210</v>
      </c>
      <c r="F101" t="s">
        <v>211</v>
      </c>
      <c r="G101" t="s">
        <v>212</v>
      </c>
    </row>
    <row r="102" spans="1:7">
      <c r="A102">
        <v>1</v>
      </c>
      <c r="B102" t="s">
        <v>0</v>
      </c>
      <c r="C102" t="s">
        <v>1</v>
      </c>
      <c r="D102">
        <v>410</v>
      </c>
      <c r="E102" t="s">
        <v>213</v>
      </c>
      <c r="F102" t="s">
        <v>214</v>
      </c>
      <c r="G102" t="s">
        <v>215</v>
      </c>
    </row>
    <row r="103" spans="1:7">
      <c r="A103">
        <v>1</v>
      </c>
      <c r="B103" t="s">
        <v>0</v>
      </c>
      <c r="C103" t="s">
        <v>1</v>
      </c>
      <c r="D103">
        <v>420</v>
      </c>
      <c r="E103" t="s">
        <v>216</v>
      </c>
      <c r="F103" t="s">
        <v>217</v>
      </c>
      <c r="G103" t="s">
        <v>218</v>
      </c>
    </row>
    <row r="104" spans="1:7">
      <c r="A104">
        <v>1</v>
      </c>
      <c r="B104" t="s">
        <v>0</v>
      </c>
      <c r="C104" t="s">
        <v>1</v>
      </c>
      <c r="D104">
        <v>421</v>
      </c>
      <c r="E104" t="s">
        <v>13265</v>
      </c>
      <c r="F104" t="s">
        <v>13266</v>
      </c>
      <c r="G104" t="s">
        <v>13267</v>
      </c>
    </row>
    <row r="105" spans="1:7">
      <c r="A105">
        <v>1</v>
      </c>
      <c r="B105" t="s">
        <v>0</v>
      </c>
      <c r="C105" t="s">
        <v>1</v>
      </c>
      <c r="D105">
        <v>430</v>
      </c>
      <c r="E105" t="s">
        <v>219</v>
      </c>
      <c r="F105" t="s">
        <v>220</v>
      </c>
      <c r="G105" t="s">
        <v>221</v>
      </c>
    </row>
    <row r="106" spans="1:7">
      <c r="A106">
        <v>1</v>
      </c>
      <c r="B106" t="s">
        <v>0</v>
      </c>
      <c r="C106" t="s">
        <v>1</v>
      </c>
      <c r="D106">
        <v>440</v>
      </c>
      <c r="E106" t="s">
        <v>222</v>
      </c>
      <c r="F106" t="s">
        <v>223</v>
      </c>
      <c r="G106" t="s">
        <v>224</v>
      </c>
    </row>
    <row r="107" spans="1:7">
      <c r="A107">
        <v>1</v>
      </c>
      <c r="B107" t="s">
        <v>0</v>
      </c>
      <c r="C107" t="s">
        <v>1</v>
      </c>
      <c r="D107">
        <v>450</v>
      </c>
      <c r="E107" t="s">
        <v>225</v>
      </c>
      <c r="F107" t="s">
        <v>226</v>
      </c>
      <c r="G107" t="s">
        <v>227</v>
      </c>
    </row>
    <row r="108" spans="1:7">
      <c r="A108">
        <v>1</v>
      </c>
      <c r="B108" t="s">
        <v>0</v>
      </c>
      <c r="C108" t="s">
        <v>1</v>
      </c>
      <c r="D108">
        <v>451</v>
      </c>
      <c r="E108" t="s">
        <v>13268</v>
      </c>
      <c r="F108" t="s">
        <v>13269</v>
      </c>
      <c r="G108" t="s">
        <v>13270</v>
      </c>
    </row>
    <row r="109" spans="1:7">
      <c r="A109">
        <v>1</v>
      </c>
      <c r="B109" t="s">
        <v>0</v>
      </c>
      <c r="C109" t="s">
        <v>1</v>
      </c>
      <c r="D109">
        <v>460</v>
      </c>
      <c r="E109" t="s">
        <v>228</v>
      </c>
      <c r="F109" t="s">
        <v>229</v>
      </c>
      <c r="G109" t="s">
        <v>230</v>
      </c>
    </row>
    <row r="110" spans="1:7">
      <c r="A110">
        <v>1</v>
      </c>
      <c r="B110" t="s">
        <v>0</v>
      </c>
      <c r="C110" t="s">
        <v>1</v>
      </c>
      <c r="D110">
        <v>470</v>
      </c>
      <c r="E110" t="s">
        <v>231</v>
      </c>
      <c r="F110" t="s">
        <v>232</v>
      </c>
      <c r="G110" t="s">
        <v>233</v>
      </c>
    </row>
    <row r="111" spans="1:7">
      <c r="A111">
        <v>1</v>
      </c>
      <c r="B111" t="s">
        <v>0</v>
      </c>
      <c r="C111" t="s">
        <v>1</v>
      </c>
      <c r="D111">
        <v>480</v>
      </c>
      <c r="E111" t="s">
        <v>234</v>
      </c>
      <c r="F111" t="s">
        <v>235</v>
      </c>
      <c r="G111" t="s">
        <v>236</v>
      </c>
    </row>
    <row r="112" spans="1:7">
      <c r="A112">
        <v>1</v>
      </c>
      <c r="B112" t="s">
        <v>0</v>
      </c>
      <c r="C112" t="s">
        <v>1</v>
      </c>
      <c r="D112">
        <v>500</v>
      </c>
      <c r="E112" t="s">
        <v>237</v>
      </c>
      <c r="F112" t="s">
        <v>238</v>
      </c>
      <c r="G112" t="s">
        <v>239</v>
      </c>
    </row>
    <row r="113" spans="1:7">
      <c r="A113">
        <v>1</v>
      </c>
      <c r="B113" t="s">
        <v>0</v>
      </c>
      <c r="C113" t="s">
        <v>1</v>
      </c>
      <c r="D113">
        <v>501</v>
      </c>
      <c r="E113" t="s">
        <v>240</v>
      </c>
      <c r="F113" t="s">
        <v>241</v>
      </c>
      <c r="G113" t="s">
        <v>242</v>
      </c>
    </row>
    <row r="114" spans="1:7">
      <c r="A114">
        <v>1</v>
      </c>
      <c r="B114" t="s">
        <v>0</v>
      </c>
      <c r="C114" t="s">
        <v>1</v>
      </c>
      <c r="D114">
        <v>502</v>
      </c>
      <c r="E114" t="s">
        <v>243</v>
      </c>
      <c r="F114" t="s">
        <v>244</v>
      </c>
      <c r="G114" t="s">
        <v>18085</v>
      </c>
    </row>
    <row r="115" spans="1:7">
      <c r="A115">
        <v>1</v>
      </c>
      <c r="B115" t="s">
        <v>0</v>
      </c>
      <c r="C115" t="s">
        <v>1</v>
      </c>
      <c r="D115">
        <v>503</v>
      </c>
      <c r="E115" t="s">
        <v>245</v>
      </c>
      <c r="F115" t="s">
        <v>246</v>
      </c>
      <c r="G115" t="s">
        <v>247</v>
      </c>
    </row>
    <row r="116" spans="1:7">
      <c r="A116">
        <v>1</v>
      </c>
      <c r="B116" t="s">
        <v>0</v>
      </c>
      <c r="C116" t="s">
        <v>1</v>
      </c>
      <c r="D116">
        <v>504</v>
      </c>
      <c r="E116" t="s">
        <v>248</v>
      </c>
      <c r="F116" t="s">
        <v>249</v>
      </c>
      <c r="G116" t="s">
        <v>250</v>
      </c>
    </row>
    <row r="117" spans="1:7">
      <c r="A117">
        <v>1</v>
      </c>
      <c r="B117" t="s">
        <v>0</v>
      </c>
      <c r="C117" t="s">
        <v>1</v>
      </c>
      <c r="D117">
        <v>509</v>
      </c>
      <c r="E117" t="s">
        <v>251</v>
      </c>
      <c r="F117" t="s">
        <v>252</v>
      </c>
      <c r="G117" t="s">
        <v>18086</v>
      </c>
    </row>
    <row r="118" spans="1:7">
      <c r="A118">
        <v>1</v>
      </c>
      <c r="B118" t="s">
        <v>0</v>
      </c>
      <c r="C118" t="s">
        <v>1</v>
      </c>
      <c r="D118">
        <v>510</v>
      </c>
      <c r="E118" t="s">
        <v>253</v>
      </c>
      <c r="F118" t="s">
        <v>254</v>
      </c>
    </row>
    <row r="119" spans="1:7">
      <c r="A119">
        <v>1</v>
      </c>
      <c r="B119" t="s">
        <v>0</v>
      </c>
      <c r="C119" t="s">
        <v>1</v>
      </c>
      <c r="D119">
        <v>511</v>
      </c>
      <c r="E119" t="s">
        <v>255</v>
      </c>
      <c r="F119" t="s">
        <v>256</v>
      </c>
    </row>
    <row r="120" spans="1:7">
      <c r="A120">
        <v>1</v>
      </c>
      <c r="B120" t="s">
        <v>0</v>
      </c>
      <c r="C120" t="s">
        <v>1</v>
      </c>
      <c r="D120">
        <v>520</v>
      </c>
      <c r="E120" t="s">
        <v>257</v>
      </c>
      <c r="F120" t="s">
        <v>258</v>
      </c>
      <c r="G120" t="s">
        <v>259</v>
      </c>
    </row>
    <row r="121" spans="1:7">
      <c r="A121">
        <v>1</v>
      </c>
      <c r="B121" t="s">
        <v>0</v>
      </c>
      <c r="C121" t="s">
        <v>1</v>
      </c>
      <c r="D121">
        <v>521</v>
      </c>
      <c r="E121" t="s">
        <v>260</v>
      </c>
      <c r="F121" t="s">
        <v>261</v>
      </c>
      <c r="G121" t="s">
        <v>23143</v>
      </c>
    </row>
    <row r="122" spans="1:7">
      <c r="A122">
        <v>1</v>
      </c>
      <c r="B122" t="s">
        <v>0</v>
      </c>
      <c r="C122" t="s">
        <v>1</v>
      </c>
      <c r="D122">
        <v>522</v>
      </c>
      <c r="E122" t="s">
        <v>262</v>
      </c>
      <c r="F122" t="s">
        <v>263</v>
      </c>
      <c r="G122" t="s">
        <v>23144</v>
      </c>
    </row>
    <row r="123" spans="1:7">
      <c r="A123">
        <v>1</v>
      </c>
      <c r="B123" t="s">
        <v>0</v>
      </c>
      <c r="C123" t="s">
        <v>1</v>
      </c>
      <c r="D123">
        <v>530</v>
      </c>
      <c r="E123" t="s">
        <v>264</v>
      </c>
      <c r="F123" t="s">
        <v>265</v>
      </c>
      <c r="G123" t="s">
        <v>23145</v>
      </c>
    </row>
    <row r="124" spans="1:7">
      <c r="A124">
        <v>1</v>
      </c>
      <c r="B124" t="s">
        <v>0</v>
      </c>
      <c r="C124" t="s">
        <v>1</v>
      </c>
      <c r="D124">
        <v>531</v>
      </c>
      <c r="E124" t="s">
        <v>267</v>
      </c>
      <c r="F124" t="s">
        <v>268</v>
      </c>
      <c r="G124" t="s">
        <v>23146</v>
      </c>
    </row>
    <row r="125" spans="1:7">
      <c r="A125">
        <v>1</v>
      </c>
      <c r="B125" t="s">
        <v>0</v>
      </c>
      <c r="C125" t="s">
        <v>1</v>
      </c>
      <c r="D125">
        <v>532</v>
      </c>
      <c r="E125" t="s">
        <v>269</v>
      </c>
      <c r="F125" t="s">
        <v>270</v>
      </c>
      <c r="G125" t="s">
        <v>23147</v>
      </c>
    </row>
    <row r="126" spans="1:7">
      <c r="A126">
        <v>1</v>
      </c>
      <c r="B126" t="s">
        <v>0</v>
      </c>
      <c r="C126" t="s">
        <v>1</v>
      </c>
      <c r="D126">
        <v>540</v>
      </c>
      <c r="E126" t="s">
        <v>271</v>
      </c>
      <c r="F126" t="s">
        <v>272</v>
      </c>
      <c r="G126" t="s">
        <v>273</v>
      </c>
    </row>
    <row r="127" spans="1:7">
      <c r="A127">
        <v>1</v>
      </c>
      <c r="B127" t="s">
        <v>0</v>
      </c>
      <c r="C127" t="s">
        <v>1</v>
      </c>
      <c r="D127">
        <v>541</v>
      </c>
      <c r="E127" t="s">
        <v>274</v>
      </c>
      <c r="F127" t="s">
        <v>275</v>
      </c>
      <c r="G127" t="s">
        <v>276</v>
      </c>
    </row>
    <row r="128" spans="1:7">
      <c r="A128">
        <v>1</v>
      </c>
      <c r="B128" t="s">
        <v>0</v>
      </c>
      <c r="C128" t="s">
        <v>1</v>
      </c>
      <c r="D128">
        <v>542</v>
      </c>
      <c r="E128" t="s">
        <v>277</v>
      </c>
      <c r="F128" t="s">
        <v>278</v>
      </c>
      <c r="G128" t="s">
        <v>279</v>
      </c>
    </row>
    <row r="129" spans="1:7">
      <c r="A129">
        <v>1</v>
      </c>
      <c r="B129" t="s">
        <v>0</v>
      </c>
      <c r="C129" t="s">
        <v>1</v>
      </c>
      <c r="D129">
        <v>543</v>
      </c>
      <c r="E129" t="s">
        <v>280</v>
      </c>
      <c r="F129" t="s">
        <v>281</v>
      </c>
      <c r="G129" t="s">
        <v>266</v>
      </c>
    </row>
    <row r="130" spans="1:7">
      <c r="A130">
        <v>1</v>
      </c>
      <c r="B130" t="s">
        <v>0</v>
      </c>
      <c r="C130" t="s">
        <v>1</v>
      </c>
      <c r="D130">
        <v>544</v>
      </c>
      <c r="E130" t="s">
        <v>282</v>
      </c>
      <c r="F130" t="s">
        <v>283</v>
      </c>
      <c r="G130" t="s">
        <v>284</v>
      </c>
    </row>
    <row r="131" spans="1:7">
      <c r="A131">
        <v>1</v>
      </c>
      <c r="B131" t="s">
        <v>0</v>
      </c>
      <c r="C131" t="s">
        <v>1</v>
      </c>
      <c r="D131">
        <v>545</v>
      </c>
      <c r="E131" t="s">
        <v>285</v>
      </c>
      <c r="F131" t="s">
        <v>286</v>
      </c>
      <c r="G131" t="s">
        <v>18088</v>
      </c>
    </row>
    <row r="132" spans="1:7">
      <c r="A132">
        <v>1</v>
      </c>
      <c r="B132" t="s">
        <v>0</v>
      </c>
      <c r="C132" t="s">
        <v>1</v>
      </c>
      <c r="D132">
        <v>546</v>
      </c>
      <c r="E132" t="s">
        <v>287</v>
      </c>
      <c r="F132" t="s">
        <v>288</v>
      </c>
      <c r="G132" t="s">
        <v>289</v>
      </c>
    </row>
    <row r="133" spans="1:7">
      <c r="A133">
        <v>1</v>
      </c>
      <c r="B133" t="s">
        <v>0</v>
      </c>
      <c r="C133" t="s">
        <v>1</v>
      </c>
      <c r="D133">
        <v>547</v>
      </c>
      <c r="E133" t="s">
        <v>290</v>
      </c>
      <c r="F133" t="s">
        <v>291</v>
      </c>
      <c r="G133" t="s">
        <v>292</v>
      </c>
    </row>
    <row r="134" spans="1:7">
      <c r="A134">
        <v>1</v>
      </c>
      <c r="B134" t="s">
        <v>0</v>
      </c>
      <c r="C134" t="s">
        <v>1</v>
      </c>
      <c r="D134">
        <v>548</v>
      </c>
      <c r="E134" t="s">
        <v>293</v>
      </c>
      <c r="F134" t="s">
        <v>294</v>
      </c>
      <c r="G134" t="s">
        <v>295</v>
      </c>
    </row>
    <row r="135" spans="1:7">
      <c r="A135">
        <v>1</v>
      </c>
      <c r="B135" t="s">
        <v>0</v>
      </c>
      <c r="C135" t="s">
        <v>1</v>
      </c>
      <c r="D135">
        <v>549</v>
      </c>
      <c r="E135" t="s">
        <v>296</v>
      </c>
      <c r="F135" t="s">
        <v>297</v>
      </c>
      <c r="G135" t="s">
        <v>298</v>
      </c>
    </row>
    <row r="136" spans="1:7">
      <c r="A136">
        <v>1</v>
      </c>
      <c r="B136" t="s">
        <v>0</v>
      </c>
      <c r="C136" t="s">
        <v>1</v>
      </c>
      <c r="D136">
        <v>550</v>
      </c>
      <c r="E136" t="s">
        <v>299</v>
      </c>
      <c r="F136" t="s">
        <v>300</v>
      </c>
      <c r="G136" t="s">
        <v>301</v>
      </c>
    </row>
    <row r="137" spans="1:7">
      <c r="A137">
        <v>1</v>
      </c>
      <c r="B137" t="s">
        <v>0</v>
      </c>
      <c r="C137" t="s">
        <v>1</v>
      </c>
      <c r="D137">
        <v>551</v>
      </c>
      <c r="E137" t="s">
        <v>302</v>
      </c>
      <c r="F137" t="s">
        <v>303</v>
      </c>
      <c r="G137" t="s">
        <v>18089</v>
      </c>
    </row>
    <row r="138" spans="1:7">
      <c r="A138">
        <v>1</v>
      </c>
      <c r="B138" t="s">
        <v>0</v>
      </c>
      <c r="C138" t="s">
        <v>1</v>
      </c>
      <c r="D138">
        <v>560</v>
      </c>
      <c r="E138" t="s">
        <v>305</v>
      </c>
      <c r="F138" t="s">
        <v>306</v>
      </c>
      <c r="G138" t="s">
        <v>307</v>
      </c>
    </row>
    <row r="139" spans="1:7">
      <c r="A139">
        <v>1</v>
      </c>
      <c r="B139" t="s">
        <v>0</v>
      </c>
      <c r="C139" t="s">
        <v>1</v>
      </c>
      <c r="D139">
        <v>570</v>
      </c>
      <c r="E139" t="s">
        <v>308</v>
      </c>
      <c r="F139" t="s">
        <v>309</v>
      </c>
      <c r="G139" t="s">
        <v>18090</v>
      </c>
    </row>
    <row r="140" spans="1:7">
      <c r="A140">
        <v>1</v>
      </c>
      <c r="B140" t="s">
        <v>0</v>
      </c>
      <c r="C140" t="s">
        <v>1</v>
      </c>
      <c r="D140">
        <v>571</v>
      </c>
      <c r="E140" t="s">
        <v>310</v>
      </c>
      <c r="F140" t="s">
        <v>311</v>
      </c>
      <c r="G140" t="s">
        <v>18091</v>
      </c>
    </row>
    <row r="141" spans="1:7">
      <c r="A141">
        <v>1</v>
      </c>
      <c r="B141" t="s">
        <v>0</v>
      </c>
      <c r="C141" t="s">
        <v>1</v>
      </c>
      <c r="D141">
        <v>572</v>
      </c>
      <c r="E141" t="s">
        <v>312</v>
      </c>
      <c r="F141" t="s">
        <v>313</v>
      </c>
      <c r="G141" t="s">
        <v>18092</v>
      </c>
    </row>
    <row r="142" spans="1:7">
      <c r="A142">
        <v>1</v>
      </c>
      <c r="B142" t="s">
        <v>0</v>
      </c>
      <c r="C142" t="s">
        <v>1</v>
      </c>
      <c r="D142">
        <v>573</v>
      </c>
      <c r="E142" t="s">
        <v>314</v>
      </c>
      <c r="F142" t="s">
        <v>315</v>
      </c>
      <c r="G142" t="s">
        <v>316</v>
      </c>
    </row>
    <row r="143" spans="1:7">
      <c r="A143">
        <v>1</v>
      </c>
      <c r="B143" t="s">
        <v>0</v>
      </c>
      <c r="C143" t="s">
        <v>1</v>
      </c>
      <c r="D143">
        <v>574</v>
      </c>
      <c r="E143" t="s">
        <v>317</v>
      </c>
      <c r="F143" t="s">
        <v>318</v>
      </c>
      <c r="G143" t="s">
        <v>18093</v>
      </c>
    </row>
    <row r="144" spans="1:7">
      <c r="A144">
        <v>1</v>
      </c>
      <c r="B144" t="s">
        <v>0</v>
      </c>
      <c r="C144" t="s">
        <v>1</v>
      </c>
      <c r="D144">
        <v>575</v>
      </c>
      <c r="E144" t="s">
        <v>319</v>
      </c>
      <c r="F144" t="s">
        <v>320</v>
      </c>
      <c r="G144" t="s">
        <v>18094</v>
      </c>
    </row>
    <row r="145" spans="1:7">
      <c r="A145">
        <v>1</v>
      </c>
      <c r="B145" t="s">
        <v>0</v>
      </c>
      <c r="C145" t="s">
        <v>1</v>
      </c>
      <c r="D145">
        <v>576</v>
      </c>
      <c r="E145" t="s">
        <v>321</v>
      </c>
      <c r="F145" t="s">
        <v>322</v>
      </c>
      <c r="G145" t="s">
        <v>18095</v>
      </c>
    </row>
    <row r="146" spans="1:7">
      <c r="A146">
        <v>1</v>
      </c>
      <c r="B146" t="s">
        <v>0</v>
      </c>
      <c r="C146" t="s">
        <v>1</v>
      </c>
      <c r="D146">
        <v>577</v>
      </c>
      <c r="E146" t="s">
        <v>323</v>
      </c>
      <c r="F146" t="s">
        <v>324</v>
      </c>
      <c r="G146" t="s">
        <v>14045</v>
      </c>
    </row>
    <row r="147" spans="1:7">
      <c r="A147">
        <v>1</v>
      </c>
      <c r="B147" t="s">
        <v>0</v>
      </c>
      <c r="C147" t="s">
        <v>1</v>
      </c>
      <c r="D147">
        <v>578</v>
      </c>
      <c r="E147" t="s">
        <v>325</v>
      </c>
      <c r="F147" t="s">
        <v>326</v>
      </c>
      <c r="G147" t="s">
        <v>18096</v>
      </c>
    </row>
    <row r="148" spans="1:7">
      <c r="A148">
        <v>1</v>
      </c>
      <c r="B148" t="s">
        <v>0</v>
      </c>
      <c r="C148" t="s">
        <v>1</v>
      </c>
      <c r="D148">
        <v>579</v>
      </c>
      <c r="E148" t="s">
        <v>327</v>
      </c>
      <c r="F148" t="s">
        <v>328</v>
      </c>
      <c r="G148" t="s">
        <v>329</v>
      </c>
    </row>
    <row r="149" spans="1:7">
      <c r="A149">
        <v>1</v>
      </c>
      <c r="B149" t="s">
        <v>0</v>
      </c>
      <c r="C149" t="s">
        <v>1</v>
      </c>
      <c r="D149">
        <v>580</v>
      </c>
      <c r="E149" t="s">
        <v>330</v>
      </c>
      <c r="F149" t="s">
        <v>331</v>
      </c>
      <c r="G149" t="s">
        <v>18097</v>
      </c>
    </row>
    <row r="150" spans="1:7">
      <c r="A150">
        <v>1</v>
      </c>
      <c r="B150" t="s">
        <v>0</v>
      </c>
      <c r="C150" t="s">
        <v>1</v>
      </c>
      <c r="D150">
        <v>590</v>
      </c>
      <c r="E150" t="s">
        <v>332</v>
      </c>
      <c r="F150" t="s">
        <v>333</v>
      </c>
      <c r="G150" t="s">
        <v>18098</v>
      </c>
    </row>
    <row r="151" spans="1:7">
      <c r="A151">
        <v>1</v>
      </c>
      <c r="B151" t="s">
        <v>0</v>
      </c>
      <c r="C151" t="s">
        <v>1</v>
      </c>
      <c r="D151">
        <v>591</v>
      </c>
      <c r="E151" t="s">
        <v>334</v>
      </c>
      <c r="F151" t="s">
        <v>335</v>
      </c>
      <c r="G151" t="s">
        <v>336</v>
      </c>
    </row>
    <row r="152" spans="1:7">
      <c r="A152">
        <v>1</v>
      </c>
      <c r="B152" t="s">
        <v>0</v>
      </c>
      <c r="C152" t="s">
        <v>1</v>
      </c>
      <c r="D152">
        <v>592</v>
      </c>
      <c r="E152" t="s">
        <v>337</v>
      </c>
      <c r="F152" t="s">
        <v>338</v>
      </c>
      <c r="G152" t="s">
        <v>339</v>
      </c>
    </row>
    <row r="153" spans="1:7">
      <c r="A153">
        <v>1</v>
      </c>
      <c r="B153" t="s">
        <v>0</v>
      </c>
      <c r="C153" t="s">
        <v>1</v>
      </c>
      <c r="D153">
        <v>593</v>
      </c>
      <c r="E153" t="s">
        <v>340</v>
      </c>
      <c r="F153" t="s">
        <v>341</v>
      </c>
      <c r="G153" t="s">
        <v>342</v>
      </c>
    </row>
    <row r="154" spans="1:7">
      <c r="A154">
        <v>1</v>
      </c>
      <c r="B154" t="s">
        <v>0</v>
      </c>
      <c r="C154" t="s">
        <v>1</v>
      </c>
      <c r="D154">
        <v>600</v>
      </c>
      <c r="E154" t="s">
        <v>343</v>
      </c>
      <c r="F154" t="s">
        <v>344</v>
      </c>
      <c r="G154" t="s">
        <v>18099</v>
      </c>
    </row>
    <row r="155" spans="1:7">
      <c r="A155">
        <v>1</v>
      </c>
      <c r="B155" t="s">
        <v>0</v>
      </c>
      <c r="C155" t="s">
        <v>1</v>
      </c>
      <c r="D155">
        <v>601</v>
      </c>
      <c r="E155" t="s">
        <v>345</v>
      </c>
      <c r="F155" t="s">
        <v>346</v>
      </c>
      <c r="G155" t="s">
        <v>347</v>
      </c>
    </row>
    <row r="156" spans="1:7">
      <c r="A156">
        <v>1</v>
      </c>
      <c r="B156" t="s">
        <v>0</v>
      </c>
      <c r="C156" t="s">
        <v>1</v>
      </c>
      <c r="D156">
        <v>602</v>
      </c>
      <c r="E156" t="s">
        <v>348</v>
      </c>
      <c r="F156" t="s">
        <v>349</v>
      </c>
      <c r="G156" t="s">
        <v>18100</v>
      </c>
    </row>
    <row r="157" spans="1:7">
      <c r="A157">
        <v>1</v>
      </c>
      <c r="B157" t="s">
        <v>0</v>
      </c>
      <c r="C157" t="s">
        <v>1</v>
      </c>
      <c r="D157">
        <v>610</v>
      </c>
      <c r="E157" t="s">
        <v>350</v>
      </c>
      <c r="F157" t="s">
        <v>351</v>
      </c>
      <c r="G157" t="s">
        <v>352</v>
      </c>
    </row>
    <row r="158" spans="1:7">
      <c r="A158">
        <v>1</v>
      </c>
      <c r="B158" t="s">
        <v>0</v>
      </c>
      <c r="C158" t="s">
        <v>1</v>
      </c>
      <c r="D158">
        <v>611</v>
      </c>
      <c r="E158" t="s">
        <v>353</v>
      </c>
      <c r="F158" t="s">
        <v>354</v>
      </c>
      <c r="G158" t="s">
        <v>355</v>
      </c>
    </row>
    <row r="159" spans="1:7">
      <c r="A159">
        <v>1</v>
      </c>
      <c r="B159" t="s">
        <v>0</v>
      </c>
      <c r="C159" t="s">
        <v>1</v>
      </c>
      <c r="D159">
        <v>612</v>
      </c>
      <c r="E159" t="s">
        <v>356</v>
      </c>
      <c r="F159" t="s">
        <v>357</v>
      </c>
      <c r="G159" t="s">
        <v>358</v>
      </c>
    </row>
    <row r="160" spans="1:7">
      <c r="A160">
        <v>1</v>
      </c>
      <c r="B160" t="s">
        <v>0</v>
      </c>
      <c r="C160" t="s">
        <v>1</v>
      </c>
      <c r="D160">
        <v>613</v>
      </c>
      <c r="E160" t="s">
        <v>359</v>
      </c>
      <c r="F160" t="s">
        <v>360</v>
      </c>
      <c r="G160" t="s">
        <v>18101</v>
      </c>
    </row>
    <row r="161" spans="1:7">
      <c r="A161">
        <v>1</v>
      </c>
      <c r="B161" t="s">
        <v>0</v>
      </c>
      <c r="C161" t="s">
        <v>1</v>
      </c>
      <c r="D161">
        <v>614</v>
      </c>
      <c r="E161" t="s">
        <v>361</v>
      </c>
      <c r="F161" t="s">
        <v>362</v>
      </c>
      <c r="G161" t="s">
        <v>18102</v>
      </c>
    </row>
    <row r="162" spans="1:7">
      <c r="A162">
        <v>1</v>
      </c>
      <c r="B162" t="s">
        <v>0</v>
      </c>
      <c r="C162" t="s">
        <v>1</v>
      </c>
      <c r="D162">
        <v>615</v>
      </c>
      <c r="E162" t="s">
        <v>363</v>
      </c>
      <c r="F162" t="s">
        <v>364</v>
      </c>
      <c r="G162" t="s">
        <v>18103</v>
      </c>
    </row>
    <row r="163" spans="1:7">
      <c r="A163">
        <v>1</v>
      </c>
      <c r="B163" t="s">
        <v>0</v>
      </c>
      <c r="C163" t="s">
        <v>1</v>
      </c>
      <c r="D163">
        <v>616</v>
      </c>
      <c r="E163" t="s">
        <v>365</v>
      </c>
      <c r="F163" t="s">
        <v>366</v>
      </c>
      <c r="G163" t="s">
        <v>367</v>
      </c>
    </row>
    <row r="164" spans="1:7">
      <c r="A164">
        <v>1</v>
      </c>
      <c r="B164" t="s">
        <v>0</v>
      </c>
      <c r="C164" t="s">
        <v>1</v>
      </c>
      <c r="D164">
        <v>617</v>
      </c>
      <c r="E164" t="s">
        <v>368</v>
      </c>
      <c r="F164" t="s">
        <v>369</v>
      </c>
      <c r="G164" t="s">
        <v>18104</v>
      </c>
    </row>
    <row r="165" spans="1:7">
      <c r="A165">
        <v>1</v>
      </c>
      <c r="B165" t="s">
        <v>0</v>
      </c>
      <c r="C165" t="s">
        <v>1</v>
      </c>
      <c r="D165">
        <v>618</v>
      </c>
      <c r="E165" t="s">
        <v>370</v>
      </c>
      <c r="F165" t="s">
        <v>371</v>
      </c>
      <c r="G165" t="s">
        <v>18105</v>
      </c>
    </row>
    <row r="166" spans="1:7">
      <c r="A166">
        <v>1</v>
      </c>
      <c r="B166" t="s">
        <v>0</v>
      </c>
      <c r="C166" t="s">
        <v>1</v>
      </c>
      <c r="D166">
        <v>619</v>
      </c>
      <c r="E166" t="s">
        <v>372</v>
      </c>
      <c r="F166" t="s">
        <v>373</v>
      </c>
      <c r="G166" t="s">
        <v>18106</v>
      </c>
    </row>
    <row r="167" spans="1:7">
      <c r="A167">
        <v>1</v>
      </c>
      <c r="B167" t="s">
        <v>0</v>
      </c>
      <c r="C167" t="s">
        <v>1</v>
      </c>
      <c r="D167">
        <v>620</v>
      </c>
      <c r="E167" t="s">
        <v>374</v>
      </c>
      <c r="F167" t="s">
        <v>375</v>
      </c>
      <c r="G167" t="s">
        <v>18107</v>
      </c>
    </row>
    <row r="168" spans="1:7">
      <c r="A168">
        <v>1</v>
      </c>
      <c r="B168" t="s">
        <v>0</v>
      </c>
      <c r="C168" t="s">
        <v>1</v>
      </c>
      <c r="D168">
        <v>621</v>
      </c>
      <c r="E168" t="s">
        <v>376</v>
      </c>
      <c r="F168" t="s">
        <v>377</v>
      </c>
      <c r="G168" t="s">
        <v>378</v>
      </c>
    </row>
    <row r="169" spans="1:7">
      <c r="A169">
        <v>1</v>
      </c>
      <c r="B169" t="s">
        <v>0</v>
      </c>
      <c r="C169" t="s">
        <v>1</v>
      </c>
      <c r="D169">
        <v>622</v>
      </c>
      <c r="E169" t="s">
        <v>379</v>
      </c>
      <c r="F169" t="s">
        <v>380</v>
      </c>
      <c r="G169" t="s">
        <v>381</v>
      </c>
    </row>
    <row r="170" spans="1:7">
      <c r="A170">
        <v>1</v>
      </c>
      <c r="B170" t="s">
        <v>0</v>
      </c>
      <c r="C170" t="s">
        <v>1</v>
      </c>
      <c r="D170">
        <v>623</v>
      </c>
      <c r="E170" t="s">
        <v>382</v>
      </c>
      <c r="F170" t="s">
        <v>383</v>
      </c>
      <c r="G170" t="s">
        <v>18108</v>
      </c>
    </row>
    <row r="171" spans="1:7">
      <c r="A171">
        <v>1</v>
      </c>
      <c r="B171" t="s">
        <v>0</v>
      </c>
      <c r="C171" t="s">
        <v>1</v>
      </c>
      <c r="D171">
        <v>624</v>
      </c>
      <c r="E171" t="s">
        <v>384</v>
      </c>
      <c r="F171" t="s">
        <v>385</v>
      </c>
      <c r="G171" t="s">
        <v>18109</v>
      </c>
    </row>
    <row r="172" spans="1:7">
      <c r="A172">
        <v>1</v>
      </c>
      <c r="B172" t="s">
        <v>0</v>
      </c>
      <c r="C172" t="s">
        <v>1</v>
      </c>
      <c r="D172">
        <v>625</v>
      </c>
      <c r="E172" t="s">
        <v>386</v>
      </c>
      <c r="F172" t="s">
        <v>387</v>
      </c>
      <c r="G172" t="s">
        <v>18110</v>
      </c>
    </row>
    <row r="173" spans="1:7">
      <c r="A173">
        <v>1</v>
      </c>
      <c r="B173" t="s">
        <v>0</v>
      </c>
      <c r="C173" t="s">
        <v>1</v>
      </c>
      <c r="D173">
        <v>626</v>
      </c>
      <c r="E173" t="s">
        <v>13271</v>
      </c>
      <c r="F173" t="s">
        <v>13271</v>
      </c>
      <c r="G173" t="s">
        <v>13272</v>
      </c>
    </row>
    <row r="174" spans="1:7">
      <c r="A174">
        <v>1</v>
      </c>
      <c r="B174" t="s">
        <v>0</v>
      </c>
      <c r="C174" t="s">
        <v>1</v>
      </c>
      <c r="D174">
        <v>627</v>
      </c>
      <c r="E174" t="s">
        <v>13273</v>
      </c>
      <c r="F174" t="s">
        <v>13274</v>
      </c>
      <c r="G174" t="s">
        <v>13275</v>
      </c>
    </row>
    <row r="175" spans="1:7">
      <c r="A175">
        <v>1</v>
      </c>
      <c r="B175" t="s">
        <v>0</v>
      </c>
      <c r="C175" t="s">
        <v>1</v>
      </c>
      <c r="D175">
        <v>629</v>
      </c>
      <c r="E175" t="s">
        <v>388</v>
      </c>
      <c r="F175" t="s">
        <v>389</v>
      </c>
      <c r="G175" t="s">
        <v>390</v>
      </c>
    </row>
    <row r="176" spans="1:7">
      <c r="A176">
        <v>1</v>
      </c>
      <c r="B176" t="s">
        <v>0</v>
      </c>
      <c r="C176" t="s">
        <v>1</v>
      </c>
      <c r="D176">
        <v>630</v>
      </c>
      <c r="E176" t="s">
        <v>391</v>
      </c>
      <c r="F176" t="s">
        <v>392</v>
      </c>
      <c r="G176" t="s">
        <v>393</v>
      </c>
    </row>
    <row r="177" spans="1:7">
      <c r="A177">
        <v>1</v>
      </c>
      <c r="B177" t="s">
        <v>0</v>
      </c>
      <c r="C177" t="s">
        <v>1</v>
      </c>
      <c r="D177">
        <v>631</v>
      </c>
      <c r="E177" t="s">
        <v>394</v>
      </c>
      <c r="F177" t="s">
        <v>395</v>
      </c>
      <c r="G177" t="s">
        <v>396</v>
      </c>
    </row>
    <row r="178" spans="1:7">
      <c r="A178">
        <v>1</v>
      </c>
      <c r="B178" t="s">
        <v>0</v>
      </c>
      <c r="C178" t="s">
        <v>1</v>
      </c>
      <c r="D178">
        <v>632</v>
      </c>
      <c r="E178" t="s">
        <v>397</v>
      </c>
      <c r="F178" t="s">
        <v>398</v>
      </c>
      <c r="G178" t="s">
        <v>399</v>
      </c>
    </row>
    <row r="179" spans="1:7">
      <c r="A179">
        <v>1</v>
      </c>
      <c r="B179" t="s">
        <v>0</v>
      </c>
      <c r="C179" t="s">
        <v>1</v>
      </c>
      <c r="D179">
        <v>633</v>
      </c>
      <c r="E179" t="s">
        <v>400</v>
      </c>
      <c r="F179" t="s">
        <v>401</v>
      </c>
      <c r="G179" t="s">
        <v>402</v>
      </c>
    </row>
    <row r="180" spans="1:7">
      <c r="A180">
        <v>1</v>
      </c>
      <c r="B180" t="s">
        <v>0</v>
      </c>
      <c r="C180" t="s">
        <v>1</v>
      </c>
      <c r="D180">
        <v>634</v>
      </c>
      <c r="E180" t="s">
        <v>403</v>
      </c>
      <c r="F180" t="s">
        <v>404</v>
      </c>
      <c r="G180" t="s">
        <v>405</v>
      </c>
    </row>
    <row r="181" spans="1:7">
      <c r="A181">
        <v>1</v>
      </c>
      <c r="B181" t="s">
        <v>0</v>
      </c>
      <c r="C181" t="s">
        <v>1</v>
      </c>
      <c r="D181">
        <v>635</v>
      </c>
      <c r="E181" t="s">
        <v>406</v>
      </c>
      <c r="F181" t="s">
        <v>407</v>
      </c>
      <c r="G181" t="s">
        <v>408</v>
      </c>
    </row>
    <row r="182" spans="1:7">
      <c r="A182">
        <v>1</v>
      </c>
      <c r="B182" t="s">
        <v>0</v>
      </c>
      <c r="C182" t="s">
        <v>1</v>
      </c>
      <c r="D182">
        <v>636</v>
      </c>
      <c r="E182" t="s">
        <v>409</v>
      </c>
      <c r="F182" t="s">
        <v>410</v>
      </c>
      <c r="G182" t="s">
        <v>411</v>
      </c>
    </row>
    <row r="183" spans="1:7">
      <c r="A183">
        <v>1</v>
      </c>
      <c r="B183" t="s">
        <v>0</v>
      </c>
      <c r="C183" t="s">
        <v>1</v>
      </c>
      <c r="D183">
        <v>700</v>
      </c>
      <c r="E183" t="s">
        <v>412</v>
      </c>
      <c r="F183" t="s">
        <v>413</v>
      </c>
      <c r="G183" t="s">
        <v>414</v>
      </c>
    </row>
    <row r="184" spans="1:7">
      <c r="A184">
        <v>1</v>
      </c>
      <c r="B184" t="s">
        <v>0</v>
      </c>
      <c r="C184" t="s">
        <v>1</v>
      </c>
      <c r="D184">
        <v>701</v>
      </c>
      <c r="E184" t="s">
        <v>415</v>
      </c>
      <c r="F184" t="s">
        <v>416</v>
      </c>
      <c r="G184" t="s">
        <v>417</v>
      </c>
    </row>
    <row r="185" spans="1:7">
      <c r="A185">
        <v>1</v>
      </c>
      <c r="B185" t="s">
        <v>0</v>
      </c>
      <c r="C185" t="s">
        <v>1</v>
      </c>
      <c r="D185">
        <v>702</v>
      </c>
      <c r="E185" t="s">
        <v>418</v>
      </c>
      <c r="F185" t="s">
        <v>419</v>
      </c>
      <c r="G185" t="s">
        <v>420</v>
      </c>
    </row>
    <row r="186" spans="1:7">
      <c r="A186">
        <v>1</v>
      </c>
      <c r="B186" t="s">
        <v>0</v>
      </c>
      <c r="C186" t="s">
        <v>1</v>
      </c>
      <c r="D186">
        <v>703</v>
      </c>
      <c r="E186" t="s">
        <v>421</v>
      </c>
      <c r="F186" t="s">
        <v>422</v>
      </c>
      <c r="G186" t="s">
        <v>423</v>
      </c>
    </row>
    <row r="187" spans="1:7">
      <c r="A187">
        <v>1</v>
      </c>
      <c r="B187" t="s">
        <v>0</v>
      </c>
      <c r="C187" t="s">
        <v>1</v>
      </c>
      <c r="D187">
        <v>704</v>
      </c>
      <c r="E187" t="s">
        <v>13276</v>
      </c>
      <c r="F187" t="s">
        <v>13277</v>
      </c>
      <c r="G187" t="s">
        <v>13278</v>
      </c>
    </row>
    <row r="188" spans="1:7">
      <c r="A188">
        <v>1</v>
      </c>
      <c r="B188" t="s">
        <v>0</v>
      </c>
      <c r="C188" t="s">
        <v>1</v>
      </c>
      <c r="D188">
        <v>705</v>
      </c>
      <c r="E188" t="s">
        <v>13279</v>
      </c>
      <c r="F188" t="s">
        <v>13280</v>
      </c>
      <c r="G188" t="s">
        <v>13281</v>
      </c>
    </row>
    <row r="189" spans="1:7">
      <c r="A189">
        <v>1</v>
      </c>
      <c r="B189" t="s">
        <v>0</v>
      </c>
      <c r="C189" t="s">
        <v>1</v>
      </c>
      <c r="D189">
        <v>706</v>
      </c>
      <c r="E189" t="s">
        <v>424</v>
      </c>
      <c r="F189" t="s">
        <v>425</v>
      </c>
      <c r="G189" t="s">
        <v>426</v>
      </c>
    </row>
    <row r="190" spans="1:7">
      <c r="A190">
        <v>1</v>
      </c>
      <c r="B190" t="s">
        <v>0</v>
      </c>
      <c r="C190" t="s">
        <v>1</v>
      </c>
      <c r="D190">
        <v>707</v>
      </c>
      <c r="E190" t="s">
        <v>427</v>
      </c>
      <c r="F190" t="s">
        <v>428</v>
      </c>
      <c r="G190" t="s">
        <v>429</v>
      </c>
    </row>
    <row r="191" spans="1:7">
      <c r="A191">
        <v>1</v>
      </c>
      <c r="B191" t="s">
        <v>0</v>
      </c>
      <c r="C191" t="s">
        <v>1</v>
      </c>
      <c r="D191">
        <v>708</v>
      </c>
      <c r="E191" t="s">
        <v>430</v>
      </c>
      <c r="F191" t="s">
        <v>431</v>
      </c>
      <c r="G191" t="s">
        <v>432</v>
      </c>
    </row>
    <row r="192" spans="1:7">
      <c r="A192">
        <v>1</v>
      </c>
      <c r="B192" t="s">
        <v>0</v>
      </c>
      <c r="C192" t="s">
        <v>1</v>
      </c>
      <c r="D192">
        <v>709</v>
      </c>
      <c r="E192" t="s">
        <v>433</v>
      </c>
      <c r="F192" t="s">
        <v>434</v>
      </c>
      <c r="G192" t="s">
        <v>435</v>
      </c>
    </row>
    <row r="193" spans="1:7">
      <c r="A193">
        <v>1</v>
      </c>
      <c r="B193" t="s">
        <v>0</v>
      </c>
      <c r="C193" t="s">
        <v>1</v>
      </c>
      <c r="D193">
        <v>710</v>
      </c>
      <c r="E193" t="s">
        <v>436</v>
      </c>
      <c r="F193" t="s">
        <v>437</v>
      </c>
      <c r="G193" t="s">
        <v>438</v>
      </c>
    </row>
    <row r="194" spans="1:7">
      <c r="A194">
        <v>1</v>
      </c>
      <c r="B194" t="s">
        <v>0</v>
      </c>
      <c r="C194" t="s">
        <v>1</v>
      </c>
      <c r="D194">
        <v>711</v>
      </c>
      <c r="E194" t="s">
        <v>439</v>
      </c>
      <c r="F194" t="s">
        <v>440</v>
      </c>
      <c r="G194" t="s">
        <v>441</v>
      </c>
    </row>
    <row r="195" spans="1:7">
      <c r="A195">
        <v>1</v>
      </c>
      <c r="B195" t="s">
        <v>0</v>
      </c>
      <c r="C195" t="s">
        <v>1</v>
      </c>
      <c r="D195">
        <v>712</v>
      </c>
      <c r="E195" t="s">
        <v>442</v>
      </c>
      <c r="F195" t="s">
        <v>443</v>
      </c>
      <c r="G195" t="s">
        <v>444</v>
      </c>
    </row>
    <row r="196" spans="1:7">
      <c r="A196">
        <v>1</v>
      </c>
      <c r="B196" t="s">
        <v>0</v>
      </c>
      <c r="C196" t="s">
        <v>1</v>
      </c>
      <c r="D196">
        <v>713</v>
      </c>
      <c r="E196" t="s">
        <v>445</v>
      </c>
      <c r="F196" t="s">
        <v>446</v>
      </c>
      <c r="G196" t="s">
        <v>447</v>
      </c>
    </row>
    <row r="197" spans="1:7">
      <c r="A197">
        <v>1</v>
      </c>
      <c r="B197" t="s">
        <v>0</v>
      </c>
      <c r="C197" t="s">
        <v>1</v>
      </c>
      <c r="D197">
        <v>714</v>
      </c>
      <c r="E197" t="s">
        <v>448</v>
      </c>
      <c r="F197" t="s">
        <v>449</v>
      </c>
      <c r="G197" t="s">
        <v>450</v>
      </c>
    </row>
    <row r="198" spans="1:7">
      <c r="A198">
        <v>1</v>
      </c>
      <c r="B198" t="s">
        <v>0</v>
      </c>
      <c r="C198" t="s">
        <v>1</v>
      </c>
      <c r="D198">
        <v>715</v>
      </c>
      <c r="E198" t="s">
        <v>451</v>
      </c>
      <c r="F198" t="s">
        <v>452</v>
      </c>
      <c r="G198" t="s">
        <v>453</v>
      </c>
    </row>
    <row r="199" spans="1:7">
      <c r="A199">
        <v>1</v>
      </c>
      <c r="B199" t="s">
        <v>0</v>
      </c>
      <c r="C199" t="s">
        <v>1</v>
      </c>
      <c r="D199">
        <v>716</v>
      </c>
      <c r="E199" t="s">
        <v>454</v>
      </c>
      <c r="F199" t="s">
        <v>455</v>
      </c>
      <c r="G199" t="s">
        <v>456</v>
      </c>
    </row>
    <row r="200" spans="1:7">
      <c r="A200">
        <v>1</v>
      </c>
      <c r="B200" t="s">
        <v>0</v>
      </c>
      <c r="C200" t="s">
        <v>1</v>
      </c>
      <c r="D200">
        <v>717</v>
      </c>
      <c r="E200" t="s">
        <v>457</v>
      </c>
      <c r="F200" t="s">
        <v>458</v>
      </c>
      <c r="G200" t="s">
        <v>459</v>
      </c>
    </row>
    <row r="201" spans="1:7">
      <c r="A201">
        <v>1</v>
      </c>
      <c r="B201" t="s">
        <v>0</v>
      </c>
      <c r="C201" t="s">
        <v>1</v>
      </c>
      <c r="D201">
        <v>718</v>
      </c>
      <c r="E201" t="s">
        <v>460</v>
      </c>
      <c r="F201" t="s">
        <v>461</v>
      </c>
      <c r="G201" t="s">
        <v>462</v>
      </c>
    </row>
    <row r="202" spans="1:7">
      <c r="A202">
        <v>1</v>
      </c>
      <c r="B202" t="s">
        <v>0</v>
      </c>
      <c r="C202" t="s">
        <v>1</v>
      </c>
      <c r="D202">
        <v>720</v>
      </c>
      <c r="E202" t="s">
        <v>463</v>
      </c>
      <c r="F202" t="s">
        <v>464</v>
      </c>
      <c r="G202" t="s">
        <v>465</v>
      </c>
    </row>
    <row r="203" spans="1:7">
      <c r="A203">
        <v>1</v>
      </c>
      <c r="B203" t="s">
        <v>0</v>
      </c>
      <c r="C203" t="s">
        <v>1</v>
      </c>
      <c r="D203">
        <v>721</v>
      </c>
      <c r="E203" t="s">
        <v>466</v>
      </c>
      <c r="F203" t="s">
        <v>467</v>
      </c>
      <c r="G203" t="s">
        <v>468</v>
      </c>
    </row>
    <row r="204" spans="1:7">
      <c r="A204">
        <v>1</v>
      </c>
      <c r="B204" t="s">
        <v>0</v>
      </c>
      <c r="C204" t="s">
        <v>1</v>
      </c>
      <c r="D204">
        <v>722</v>
      </c>
      <c r="E204" t="s">
        <v>469</v>
      </c>
      <c r="F204" t="s">
        <v>470</v>
      </c>
      <c r="G204" t="s">
        <v>471</v>
      </c>
    </row>
    <row r="205" spans="1:7">
      <c r="A205">
        <v>1</v>
      </c>
      <c r="B205" t="s">
        <v>0</v>
      </c>
      <c r="C205" t="s">
        <v>1</v>
      </c>
      <c r="D205">
        <v>723</v>
      </c>
      <c r="E205" t="s">
        <v>472</v>
      </c>
      <c r="F205" t="s">
        <v>473</v>
      </c>
      <c r="G205" t="s">
        <v>474</v>
      </c>
    </row>
    <row r="206" spans="1:7">
      <c r="A206">
        <v>1</v>
      </c>
      <c r="B206" t="s">
        <v>0</v>
      </c>
      <c r="C206" t="s">
        <v>1</v>
      </c>
      <c r="D206">
        <v>725</v>
      </c>
      <c r="E206" t="s">
        <v>475</v>
      </c>
      <c r="F206" t="s">
        <v>476</v>
      </c>
      <c r="G206" t="s">
        <v>477</v>
      </c>
    </row>
    <row r="207" spans="1:7">
      <c r="A207">
        <v>1</v>
      </c>
      <c r="B207" t="s">
        <v>0</v>
      </c>
      <c r="C207" t="s">
        <v>1</v>
      </c>
      <c r="D207">
        <v>726</v>
      </c>
      <c r="E207" t="s">
        <v>478</v>
      </c>
      <c r="F207" t="s">
        <v>479</v>
      </c>
      <c r="G207" t="s">
        <v>480</v>
      </c>
    </row>
    <row r="208" spans="1:7">
      <c r="A208">
        <v>1</v>
      </c>
      <c r="B208" t="s">
        <v>0</v>
      </c>
      <c r="C208" t="s">
        <v>1</v>
      </c>
      <c r="D208">
        <v>727</v>
      </c>
      <c r="E208" t="s">
        <v>481</v>
      </c>
      <c r="F208" t="s">
        <v>482</v>
      </c>
      <c r="G208" t="s">
        <v>483</v>
      </c>
    </row>
    <row r="209" spans="1:7">
      <c r="A209">
        <v>1</v>
      </c>
      <c r="B209" t="s">
        <v>0</v>
      </c>
      <c r="C209" t="s">
        <v>1</v>
      </c>
      <c r="D209">
        <v>728</v>
      </c>
      <c r="E209" t="s">
        <v>484</v>
      </c>
      <c r="F209" t="s">
        <v>485</v>
      </c>
      <c r="G209" t="s">
        <v>486</v>
      </c>
    </row>
    <row r="210" spans="1:7">
      <c r="A210">
        <v>1</v>
      </c>
      <c r="B210" t="s">
        <v>0</v>
      </c>
      <c r="C210" t="s">
        <v>1</v>
      </c>
      <c r="D210">
        <v>730</v>
      </c>
      <c r="E210" t="s">
        <v>487</v>
      </c>
      <c r="F210" t="s">
        <v>488</v>
      </c>
      <c r="G210" t="s">
        <v>489</v>
      </c>
    </row>
    <row r="211" spans="1:7">
      <c r="A211">
        <v>1</v>
      </c>
      <c r="B211" t="s">
        <v>0</v>
      </c>
      <c r="C211" t="s">
        <v>1</v>
      </c>
      <c r="D211">
        <v>731</v>
      </c>
      <c r="E211" t="s">
        <v>490</v>
      </c>
      <c r="F211" t="s">
        <v>491</v>
      </c>
      <c r="G211" t="s">
        <v>492</v>
      </c>
    </row>
    <row r="212" spans="1:7">
      <c r="A212">
        <v>1</v>
      </c>
      <c r="B212" t="s">
        <v>0</v>
      </c>
      <c r="C212" t="s">
        <v>1</v>
      </c>
      <c r="D212">
        <v>732</v>
      </c>
      <c r="E212" t="s">
        <v>493</v>
      </c>
      <c r="F212" t="s">
        <v>494</v>
      </c>
      <c r="G212" t="s">
        <v>495</v>
      </c>
    </row>
    <row r="213" spans="1:7">
      <c r="A213">
        <v>1</v>
      </c>
      <c r="B213" t="s">
        <v>0</v>
      </c>
      <c r="C213" t="s">
        <v>1</v>
      </c>
      <c r="D213">
        <v>735</v>
      </c>
      <c r="E213" t="s">
        <v>496</v>
      </c>
      <c r="F213" t="s">
        <v>497</v>
      </c>
      <c r="G213" t="s">
        <v>498</v>
      </c>
    </row>
    <row r="214" spans="1:7">
      <c r="A214">
        <v>1</v>
      </c>
      <c r="B214" t="s">
        <v>0</v>
      </c>
      <c r="C214" t="s">
        <v>1</v>
      </c>
      <c r="D214">
        <v>736</v>
      </c>
      <c r="E214" t="s">
        <v>499</v>
      </c>
      <c r="F214" t="s">
        <v>500</v>
      </c>
      <c r="G214" t="s">
        <v>501</v>
      </c>
    </row>
    <row r="215" spans="1:7">
      <c r="A215">
        <v>1</v>
      </c>
      <c r="B215" t="s">
        <v>0</v>
      </c>
      <c r="C215" t="s">
        <v>1</v>
      </c>
      <c r="D215">
        <v>737</v>
      </c>
      <c r="E215" t="s">
        <v>502</v>
      </c>
      <c r="F215" t="s">
        <v>503</v>
      </c>
      <c r="G215" t="s">
        <v>504</v>
      </c>
    </row>
    <row r="216" spans="1:7">
      <c r="A216">
        <v>1</v>
      </c>
      <c r="B216" t="s">
        <v>0</v>
      </c>
      <c r="C216" t="s">
        <v>1</v>
      </c>
      <c r="D216">
        <v>740</v>
      </c>
      <c r="E216" t="s">
        <v>496</v>
      </c>
      <c r="F216" t="s">
        <v>497</v>
      </c>
      <c r="G216" t="s">
        <v>505</v>
      </c>
    </row>
    <row r="217" spans="1:7">
      <c r="A217">
        <v>1</v>
      </c>
      <c r="B217" t="s">
        <v>0</v>
      </c>
      <c r="C217" t="s">
        <v>1</v>
      </c>
      <c r="D217">
        <v>741</v>
      </c>
      <c r="E217" t="s">
        <v>13282</v>
      </c>
      <c r="F217" t="s">
        <v>13283</v>
      </c>
    </row>
    <row r="218" spans="1:7">
      <c r="A218">
        <v>1</v>
      </c>
      <c r="B218" t="s">
        <v>0</v>
      </c>
      <c r="C218" t="s">
        <v>1</v>
      </c>
      <c r="D218">
        <v>742</v>
      </c>
      <c r="E218" t="s">
        <v>13284</v>
      </c>
      <c r="F218" t="s">
        <v>13285</v>
      </c>
    </row>
    <row r="219" spans="1:7">
      <c r="A219">
        <v>1</v>
      </c>
      <c r="B219" t="s">
        <v>0</v>
      </c>
      <c r="C219" t="s">
        <v>1</v>
      </c>
      <c r="D219">
        <v>743</v>
      </c>
      <c r="E219" t="s">
        <v>13286</v>
      </c>
      <c r="F219" t="s">
        <v>13287</v>
      </c>
    </row>
    <row r="220" spans="1:7">
      <c r="A220">
        <v>1</v>
      </c>
      <c r="B220" t="s">
        <v>0</v>
      </c>
      <c r="C220" t="s">
        <v>1</v>
      </c>
      <c r="D220">
        <v>744</v>
      </c>
      <c r="E220" t="s">
        <v>13288</v>
      </c>
      <c r="F220" t="s">
        <v>13289</v>
      </c>
    </row>
    <row r="221" spans="1:7">
      <c r="A221">
        <v>1</v>
      </c>
      <c r="B221" t="s">
        <v>0</v>
      </c>
      <c r="C221" t="s">
        <v>1</v>
      </c>
      <c r="D221">
        <v>745</v>
      </c>
      <c r="E221" t="s">
        <v>13290</v>
      </c>
      <c r="F221" t="s">
        <v>13291</v>
      </c>
    </row>
    <row r="222" spans="1:7">
      <c r="A222">
        <v>1</v>
      </c>
      <c r="B222" t="s">
        <v>0</v>
      </c>
      <c r="C222" t="s">
        <v>1</v>
      </c>
      <c r="D222">
        <v>746</v>
      </c>
      <c r="E222" t="s">
        <v>13292</v>
      </c>
      <c r="F222" t="s">
        <v>13293</v>
      </c>
    </row>
    <row r="223" spans="1:7">
      <c r="A223">
        <v>1</v>
      </c>
      <c r="B223" t="s">
        <v>0</v>
      </c>
      <c r="C223" t="s">
        <v>1</v>
      </c>
      <c r="D223">
        <v>747</v>
      </c>
      <c r="E223" t="s">
        <v>13294</v>
      </c>
      <c r="F223" t="s">
        <v>13295</v>
      </c>
    </row>
    <row r="224" spans="1:7">
      <c r="A224">
        <v>1</v>
      </c>
      <c r="B224" t="s">
        <v>0</v>
      </c>
      <c r="C224" t="s">
        <v>1</v>
      </c>
      <c r="D224">
        <v>748</v>
      </c>
      <c r="E224" t="s">
        <v>13296</v>
      </c>
      <c r="F224" t="s">
        <v>13297</v>
      </c>
    </row>
    <row r="225" spans="1:7">
      <c r="A225">
        <v>1</v>
      </c>
      <c r="B225" t="s">
        <v>0</v>
      </c>
      <c r="C225" t="s">
        <v>1</v>
      </c>
      <c r="D225">
        <v>750</v>
      </c>
      <c r="E225" t="s">
        <v>506</v>
      </c>
      <c r="F225" t="s">
        <v>507</v>
      </c>
      <c r="G225" t="s">
        <v>508</v>
      </c>
    </row>
    <row r="226" spans="1:7">
      <c r="A226">
        <v>1</v>
      </c>
      <c r="B226" t="s">
        <v>0</v>
      </c>
      <c r="C226" t="s">
        <v>1</v>
      </c>
      <c r="D226">
        <v>751</v>
      </c>
      <c r="E226" t="s">
        <v>509</v>
      </c>
      <c r="F226" t="s">
        <v>510</v>
      </c>
      <c r="G226" t="s">
        <v>511</v>
      </c>
    </row>
    <row r="227" spans="1:7">
      <c r="A227">
        <v>1</v>
      </c>
      <c r="B227" t="s">
        <v>0</v>
      </c>
      <c r="C227" t="s">
        <v>1</v>
      </c>
      <c r="D227">
        <v>752</v>
      </c>
      <c r="E227" t="s">
        <v>512</v>
      </c>
      <c r="F227" t="s">
        <v>513</v>
      </c>
      <c r="G227" t="s">
        <v>514</v>
      </c>
    </row>
    <row r="228" spans="1:7">
      <c r="A228">
        <v>1</v>
      </c>
      <c r="B228" t="s">
        <v>0</v>
      </c>
      <c r="C228" t="s">
        <v>1</v>
      </c>
      <c r="D228">
        <v>753</v>
      </c>
      <c r="E228" t="s">
        <v>515</v>
      </c>
      <c r="F228" t="s">
        <v>516</v>
      </c>
      <c r="G228" t="s">
        <v>517</v>
      </c>
    </row>
    <row r="229" spans="1:7">
      <c r="A229">
        <v>1</v>
      </c>
      <c r="B229" t="s">
        <v>0</v>
      </c>
      <c r="C229" t="s">
        <v>1</v>
      </c>
      <c r="D229">
        <v>754</v>
      </c>
      <c r="E229" t="s">
        <v>518</v>
      </c>
      <c r="F229" t="s">
        <v>519</v>
      </c>
      <c r="G229" t="s">
        <v>520</v>
      </c>
    </row>
    <row r="230" spans="1:7">
      <c r="A230">
        <v>1</v>
      </c>
      <c r="B230" t="s">
        <v>0</v>
      </c>
      <c r="C230" t="s">
        <v>1</v>
      </c>
      <c r="D230">
        <v>755</v>
      </c>
      <c r="E230" t="s">
        <v>521</v>
      </c>
      <c r="F230" t="s">
        <v>522</v>
      </c>
      <c r="G230" t="s">
        <v>523</v>
      </c>
    </row>
    <row r="231" spans="1:7">
      <c r="A231">
        <v>1</v>
      </c>
      <c r="B231" t="s">
        <v>0</v>
      </c>
      <c r="C231" t="s">
        <v>1</v>
      </c>
      <c r="D231">
        <v>756</v>
      </c>
      <c r="E231" t="s">
        <v>524</v>
      </c>
      <c r="F231" t="s">
        <v>525</v>
      </c>
      <c r="G231" t="s">
        <v>526</v>
      </c>
    </row>
    <row r="232" spans="1:7">
      <c r="A232">
        <v>1</v>
      </c>
      <c r="B232" t="s">
        <v>0</v>
      </c>
      <c r="C232" t="s">
        <v>1</v>
      </c>
      <c r="D232">
        <v>757</v>
      </c>
      <c r="E232" t="s">
        <v>527</v>
      </c>
      <c r="F232" t="s">
        <v>528</v>
      </c>
      <c r="G232" t="s">
        <v>529</v>
      </c>
    </row>
    <row r="233" spans="1:7">
      <c r="A233">
        <v>1</v>
      </c>
      <c r="B233" t="s">
        <v>0</v>
      </c>
      <c r="C233" t="s">
        <v>1</v>
      </c>
      <c r="D233">
        <v>758</v>
      </c>
      <c r="E233" t="s">
        <v>530</v>
      </c>
      <c r="F233" t="s">
        <v>531</v>
      </c>
      <c r="G233" t="s">
        <v>532</v>
      </c>
    </row>
    <row r="234" spans="1:7">
      <c r="A234">
        <v>1</v>
      </c>
      <c r="B234" t="s">
        <v>0</v>
      </c>
      <c r="C234" t="s">
        <v>1</v>
      </c>
      <c r="D234">
        <v>759</v>
      </c>
      <c r="E234" t="s">
        <v>533</v>
      </c>
      <c r="F234" t="s">
        <v>534</v>
      </c>
      <c r="G234" t="s">
        <v>535</v>
      </c>
    </row>
    <row r="235" spans="1:7">
      <c r="A235">
        <v>1</v>
      </c>
      <c r="B235" t="s">
        <v>0</v>
      </c>
      <c r="C235" t="s">
        <v>1</v>
      </c>
      <c r="D235">
        <v>760</v>
      </c>
      <c r="E235" t="s">
        <v>536</v>
      </c>
      <c r="F235" t="s">
        <v>537</v>
      </c>
      <c r="G235" t="s">
        <v>538</v>
      </c>
    </row>
    <row r="236" spans="1:7">
      <c r="A236">
        <v>1</v>
      </c>
      <c r="B236" t="s">
        <v>0</v>
      </c>
      <c r="C236" t="s">
        <v>1</v>
      </c>
      <c r="D236">
        <v>761</v>
      </c>
      <c r="E236" t="s">
        <v>539</v>
      </c>
      <c r="F236" t="s">
        <v>540</v>
      </c>
      <c r="G236" t="s">
        <v>541</v>
      </c>
    </row>
    <row r="237" spans="1:7">
      <c r="A237">
        <v>1</v>
      </c>
      <c r="B237" t="s">
        <v>0</v>
      </c>
      <c r="C237" t="s">
        <v>1</v>
      </c>
      <c r="D237">
        <v>762</v>
      </c>
      <c r="E237" t="s">
        <v>542</v>
      </c>
      <c r="F237" t="s">
        <v>543</v>
      </c>
      <c r="G237" t="s">
        <v>544</v>
      </c>
    </row>
    <row r="238" spans="1:7">
      <c r="A238">
        <v>1</v>
      </c>
      <c r="B238" t="s">
        <v>0</v>
      </c>
      <c r="C238" t="s">
        <v>1</v>
      </c>
      <c r="D238">
        <v>763</v>
      </c>
      <c r="E238" t="s">
        <v>545</v>
      </c>
      <c r="F238" t="s">
        <v>546</v>
      </c>
      <c r="G238" t="s">
        <v>547</v>
      </c>
    </row>
    <row r="239" spans="1:7">
      <c r="A239">
        <v>1</v>
      </c>
      <c r="B239" t="s">
        <v>0</v>
      </c>
      <c r="C239" t="s">
        <v>1</v>
      </c>
      <c r="D239">
        <v>764</v>
      </c>
      <c r="E239" t="s">
        <v>548</v>
      </c>
      <c r="F239" t="s">
        <v>549</v>
      </c>
      <c r="G239" t="s">
        <v>550</v>
      </c>
    </row>
    <row r="240" spans="1:7">
      <c r="A240">
        <v>1</v>
      </c>
      <c r="B240" t="s">
        <v>0</v>
      </c>
      <c r="C240" t="s">
        <v>1</v>
      </c>
      <c r="D240">
        <v>765</v>
      </c>
      <c r="E240" t="s">
        <v>551</v>
      </c>
      <c r="F240" t="s">
        <v>552</v>
      </c>
      <c r="G240" t="s">
        <v>553</v>
      </c>
    </row>
    <row r="241" spans="1:7">
      <c r="A241">
        <v>1</v>
      </c>
      <c r="B241" t="s">
        <v>0</v>
      </c>
      <c r="C241" t="s">
        <v>1</v>
      </c>
      <c r="D241">
        <v>766</v>
      </c>
      <c r="E241" t="s">
        <v>554</v>
      </c>
      <c r="F241" t="s">
        <v>555</v>
      </c>
      <c r="G241" t="s">
        <v>556</v>
      </c>
    </row>
    <row r="242" spans="1:7">
      <c r="A242">
        <v>1</v>
      </c>
      <c r="B242" t="s">
        <v>0</v>
      </c>
      <c r="C242" t="s">
        <v>1</v>
      </c>
      <c r="D242">
        <v>767</v>
      </c>
      <c r="E242" t="s">
        <v>557</v>
      </c>
      <c r="F242" t="s">
        <v>558</v>
      </c>
      <c r="G242" t="s">
        <v>559</v>
      </c>
    </row>
    <row r="243" spans="1:7">
      <c r="A243">
        <v>1</v>
      </c>
      <c r="B243" t="s">
        <v>0</v>
      </c>
      <c r="C243" t="s">
        <v>1</v>
      </c>
      <c r="D243">
        <v>768</v>
      </c>
      <c r="E243" t="s">
        <v>560</v>
      </c>
      <c r="F243" t="s">
        <v>561</v>
      </c>
      <c r="G243" t="s">
        <v>562</v>
      </c>
    </row>
    <row r="244" spans="1:7">
      <c r="A244">
        <v>1</v>
      </c>
      <c r="B244" t="s">
        <v>0</v>
      </c>
      <c r="C244" t="s">
        <v>1</v>
      </c>
      <c r="D244">
        <v>769</v>
      </c>
      <c r="E244" t="s">
        <v>563</v>
      </c>
      <c r="F244" t="s">
        <v>564</v>
      </c>
      <c r="G244" t="s">
        <v>565</v>
      </c>
    </row>
    <row r="245" spans="1:7">
      <c r="A245">
        <v>1</v>
      </c>
      <c r="B245" t="s">
        <v>0</v>
      </c>
      <c r="C245" t="s">
        <v>1</v>
      </c>
      <c r="D245">
        <v>770</v>
      </c>
      <c r="E245" t="s">
        <v>566</v>
      </c>
      <c r="F245" t="s">
        <v>567</v>
      </c>
      <c r="G245" t="s">
        <v>568</v>
      </c>
    </row>
    <row r="246" spans="1:7">
      <c r="A246">
        <v>1</v>
      </c>
      <c r="B246" t="s">
        <v>0</v>
      </c>
      <c r="C246" t="s">
        <v>1</v>
      </c>
      <c r="D246">
        <v>771</v>
      </c>
      <c r="E246" t="s">
        <v>569</v>
      </c>
      <c r="F246" t="s">
        <v>570</v>
      </c>
      <c r="G246" t="s">
        <v>571</v>
      </c>
    </row>
    <row r="247" spans="1:7">
      <c r="A247">
        <v>1</v>
      </c>
      <c r="B247" t="s">
        <v>0</v>
      </c>
      <c r="C247" t="s">
        <v>1</v>
      </c>
      <c r="D247">
        <v>780</v>
      </c>
      <c r="E247" t="s">
        <v>572</v>
      </c>
      <c r="F247" t="s">
        <v>573</v>
      </c>
      <c r="G247" t="s">
        <v>574</v>
      </c>
    </row>
    <row r="248" spans="1:7">
      <c r="A248">
        <v>1</v>
      </c>
      <c r="B248" t="s">
        <v>0</v>
      </c>
      <c r="C248" t="s">
        <v>1</v>
      </c>
      <c r="D248">
        <v>781</v>
      </c>
      <c r="E248" t="s">
        <v>575</v>
      </c>
      <c r="F248" t="s">
        <v>576</v>
      </c>
      <c r="G248" t="s">
        <v>550</v>
      </c>
    </row>
    <row r="249" spans="1:7">
      <c r="A249">
        <v>1</v>
      </c>
      <c r="B249" t="s">
        <v>0</v>
      </c>
      <c r="C249" t="s">
        <v>1</v>
      </c>
      <c r="D249">
        <v>782</v>
      </c>
      <c r="E249" t="s">
        <v>577</v>
      </c>
      <c r="F249" t="s">
        <v>578</v>
      </c>
      <c r="G249" t="s">
        <v>579</v>
      </c>
    </row>
    <row r="250" spans="1:7">
      <c r="A250">
        <v>1</v>
      </c>
      <c r="B250" t="s">
        <v>0</v>
      </c>
      <c r="C250" t="s">
        <v>1</v>
      </c>
      <c r="D250">
        <v>783</v>
      </c>
      <c r="E250" t="s">
        <v>580</v>
      </c>
      <c r="F250" t="s">
        <v>581</v>
      </c>
      <c r="G250" t="s">
        <v>582</v>
      </c>
    </row>
    <row r="251" spans="1:7">
      <c r="A251">
        <v>1</v>
      </c>
      <c r="B251" t="s">
        <v>0</v>
      </c>
      <c r="C251" t="s">
        <v>1</v>
      </c>
      <c r="D251">
        <v>784</v>
      </c>
      <c r="E251" t="s">
        <v>583</v>
      </c>
      <c r="F251" t="s">
        <v>584</v>
      </c>
      <c r="G251" t="s">
        <v>585</v>
      </c>
    </row>
    <row r="252" spans="1:7">
      <c r="A252">
        <v>1</v>
      </c>
      <c r="B252" t="s">
        <v>0</v>
      </c>
      <c r="C252" t="s">
        <v>1</v>
      </c>
      <c r="D252">
        <v>785</v>
      </c>
      <c r="E252" t="s">
        <v>586</v>
      </c>
      <c r="F252" t="s">
        <v>587</v>
      </c>
      <c r="G252" t="s">
        <v>588</v>
      </c>
    </row>
    <row r="253" spans="1:7">
      <c r="A253">
        <v>1</v>
      </c>
      <c r="B253" t="s">
        <v>0</v>
      </c>
      <c r="C253" t="s">
        <v>1</v>
      </c>
      <c r="D253">
        <v>786</v>
      </c>
      <c r="E253" t="s">
        <v>589</v>
      </c>
      <c r="F253" t="s">
        <v>590</v>
      </c>
      <c r="G253" t="s">
        <v>591</v>
      </c>
    </row>
    <row r="254" spans="1:7">
      <c r="A254">
        <v>1</v>
      </c>
      <c r="B254" t="s">
        <v>0</v>
      </c>
      <c r="C254" t="s">
        <v>1</v>
      </c>
      <c r="D254">
        <v>787</v>
      </c>
      <c r="E254" t="s">
        <v>592</v>
      </c>
      <c r="F254" t="s">
        <v>593</v>
      </c>
      <c r="G254" t="s">
        <v>594</v>
      </c>
    </row>
    <row r="255" spans="1:7">
      <c r="A255">
        <v>1</v>
      </c>
      <c r="B255" t="s">
        <v>0</v>
      </c>
      <c r="C255" t="s">
        <v>1</v>
      </c>
      <c r="D255">
        <v>788</v>
      </c>
      <c r="E255" t="s">
        <v>595</v>
      </c>
      <c r="F255" t="s">
        <v>596</v>
      </c>
      <c r="G255" t="s">
        <v>535</v>
      </c>
    </row>
    <row r="256" spans="1:7">
      <c r="A256">
        <v>1</v>
      </c>
      <c r="B256" t="s">
        <v>0</v>
      </c>
      <c r="C256" t="s">
        <v>1</v>
      </c>
      <c r="D256">
        <v>790</v>
      </c>
      <c r="E256" t="s">
        <v>597</v>
      </c>
      <c r="F256" t="s">
        <v>598</v>
      </c>
      <c r="G256" t="s">
        <v>599</v>
      </c>
    </row>
    <row r="257" spans="1:7">
      <c r="A257">
        <v>1</v>
      </c>
      <c r="B257" t="s">
        <v>0</v>
      </c>
      <c r="C257" t="s">
        <v>1</v>
      </c>
      <c r="D257">
        <v>791</v>
      </c>
      <c r="E257" t="s">
        <v>600</v>
      </c>
      <c r="F257" t="s">
        <v>601</v>
      </c>
      <c r="G257" t="s">
        <v>602</v>
      </c>
    </row>
    <row r="258" spans="1:7">
      <c r="A258">
        <v>1</v>
      </c>
      <c r="B258" t="s">
        <v>0</v>
      </c>
      <c r="C258" t="s">
        <v>1</v>
      </c>
      <c r="D258">
        <v>792</v>
      </c>
      <c r="E258" t="s">
        <v>603</v>
      </c>
      <c r="F258" t="s">
        <v>604</v>
      </c>
      <c r="G258" t="s">
        <v>605</v>
      </c>
    </row>
    <row r="259" spans="1:7">
      <c r="A259">
        <v>1</v>
      </c>
      <c r="B259" t="s">
        <v>0</v>
      </c>
      <c r="C259" t="s">
        <v>1</v>
      </c>
      <c r="D259">
        <v>793</v>
      </c>
      <c r="E259" t="s">
        <v>606</v>
      </c>
      <c r="F259" t="s">
        <v>607</v>
      </c>
      <c r="G259" t="s">
        <v>608</v>
      </c>
    </row>
    <row r="260" spans="1:7">
      <c r="A260">
        <v>1</v>
      </c>
      <c r="B260" t="s">
        <v>0</v>
      </c>
      <c r="C260" t="s">
        <v>1</v>
      </c>
      <c r="D260">
        <v>794</v>
      </c>
      <c r="E260" t="s">
        <v>609</v>
      </c>
      <c r="F260" t="s">
        <v>610</v>
      </c>
      <c r="G260" t="s">
        <v>611</v>
      </c>
    </row>
    <row r="261" spans="1:7">
      <c r="A261">
        <v>1</v>
      </c>
      <c r="B261" t="s">
        <v>0</v>
      </c>
      <c r="C261" t="s">
        <v>1</v>
      </c>
      <c r="D261">
        <v>795</v>
      </c>
      <c r="E261" t="s">
        <v>612</v>
      </c>
      <c r="F261" t="s">
        <v>613</v>
      </c>
      <c r="G261" t="s">
        <v>614</v>
      </c>
    </row>
    <row r="262" spans="1:7">
      <c r="A262">
        <v>1</v>
      </c>
      <c r="B262" t="s">
        <v>0</v>
      </c>
      <c r="C262" t="s">
        <v>1</v>
      </c>
      <c r="D262">
        <v>796</v>
      </c>
      <c r="E262" t="s">
        <v>615</v>
      </c>
      <c r="F262" t="s">
        <v>616</v>
      </c>
      <c r="G262" t="s">
        <v>617</v>
      </c>
    </row>
    <row r="263" spans="1:7">
      <c r="A263">
        <v>1</v>
      </c>
      <c r="B263" t="s">
        <v>0</v>
      </c>
      <c r="C263" t="s">
        <v>1</v>
      </c>
      <c r="D263">
        <v>797</v>
      </c>
      <c r="E263" t="s">
        <v>618</v>
      </c>
      <c r="F263" t="s">
        <v>619</v>
      </c>
      <c r="G263" t="s">
        <v>18111</v>
      </c>
    </row>
    <row r="264" spans="1:7">
      <c r="A264">
        <v>1</v>
      </c>
      <c r="B264" t="s">
        <v>0</v>
      </c>
      <c r="C264" t="s">
        <v>1</v>
      </c>
      <c r="D264">
        <v>798</v>
      </c>
      <c r="E264" t="s">
        <v>620</v>
      </c>
      <c r="F264" t="s">
        <v>621</v>
      </c>
      <c r="G264" t="s">
        <v>18112</v>
      </c>
    </row>
    <row r="265" spans="1:7">
      <c r="A265">
        <v>1</v>
      </c>
      <c r="B265" t="s">
        <v>0</v>
      </c>
      <c r="C265" t="s">
        <v>1</v>
      </c>
      <c r="D265">
        <v>799</v>
      </c>
      <c r="E265" t="s">
        <v>622</v>
      </c>
      <c r="F265" t="s">
        <v>623</v>
      </c>
      <c r="G265" t="s">
        <v>18113</v>
      </c>
    </row>
    <row r="266" spans="1:7">
      <c r="A266">
        <v>1</v>
      </c>
      <c r="B266" t="s">
        <v>0</v>
      </c>
      <c r="C266" t="s">
        <v>1</v>
      </c>
      <c r="D266">
        <v>800</v>
      </c>
      <c r="E266" t="s">
        <v>624</v>
      </c>
      <c r="F266" t="s">
        <v>625</v>
      </c>
      <c r="G266" t="s">
        <v>626</v>
      </c>
    </row>
    <row r="267" spans="1:7">
      <c r="A267">
        <v>1</v>
      </c>
      <c r="B267" t="s">
        <v>0</v>
      </c>
      <c r="C267" t="s">
        <v>1</v>
      </c>
      <c r="D267">
        <v>801</v>
      </c>
      <c r="E267" t="s">
        <v>627</v>
      </c>
      <c r="F267" t="s">
        <v>220</v>
      </c>
      <c r="G267" t="s">
        <v>628</v>
      </c>
    </row>
    <row r="268" spans="1:7">
      <c r="A268">
        <v>1</v>
      </c>
      <c r="B268" t="s">
        <v>0</v>
      </c>
      <c r="C268" t="s">
        <v>1</v>
      </c>
      <c r="D268">
        <v>802</v>
      </c>
      <c r="E268" t="s">
        <v>629</v>
      </c>
      <c r="F268" t="s">
        <v>630</v>
      </c>
      <c r="G268" t="s">
        <v>631</v>
      </c>
    </row>
    <row r="269" spans="1:7">
      <c r="A269">
        <v>1</v>
      </c>
      <c r="B269" t="s">
        <v>0</v>
      </c>
      <c r="C269" t="s">
        <v>1</v>
      </c>
      <c r="D269">
        <v>803</v>
      </c>
      <c r="E269" t="s">
        <v>632</v>
      </c>
      <c r="F269" t="s">
        <v>633</v>
      </c>
      <c r="G269" t="s">
        <v>634</v>
      </c>
    </row>
    <row r="270" spans="1:7">
      <c r="A270">
        <v>1</v>
      </c>
      <c r="B270" t="s">
        <v>0</v>
      </c>
      <c r="C270" t="s">
        <v>1</v>
      </c>
      <c r="D270">
        <v>804</v>
      </c>
      <c r="E270" t="s">
        <v>635</v>
      </c>
      <c r="F270" t="s">
        <v>636</v>
      </c>
      <c r="G270" t="s">
        <v>637</v>
      </c>
    </row>
    <row r="271" spans="1:7">
      <c r="A271">
        <v>1</v>
      </c>
      <c r="B271" t="s">
        <v>0</v>
      </c>
      <c r="C271" t="s">
        <v>1</v>
      </c>
      <c r="D271">
        <v>850</v>
      </c>
      <c r="E271" t="s">
        <v>638</v>
      </c>
      <c r="F271" t="s">
        <v>639</v>
      </c>
      <c r="G271" t="s">
        <v>640</v>
      </c>
    </row>
    <row r="272" spans="1:7">
      <c r="A272">
        <v>1</v>
      </c>
      <c r="B272" t="s">
        <v>0</v>
      </c>
      <c r="C272" t="s">
        <v>1</v>
      </c>
      <c r="D272">
        <v>851</v>
      </c>
      <c r="E272" t="s">
        <v>641</v>
      </c>
      <c r="F272" t="s">
        <v>642</v>
      </c>
      <c r="G272" t="s">
        <v>643</v>
      </c>
    </row>
    <row r="273" spans="1:7">
      <c r="A273">
        <v>1</v>
      </c>
      <c r="B273" t="s">
        <v>0</v>
      </c>
      <c r="C273" t="s">
        <v>1</v>
      </c>
      <c r="D273">
        <v>852</v>
      </c>
      <c r="E273" t="s">
        <v>644</v>
      </c>
      <c r="F273" t="s">
        <v>645</v>
      </c>
      <c r="G273" t="s">
        <v>646</v>
      </c>
    </row>
    <row r="274" spans="1:7">
      <c r="A274">
        <v>1</v>
      </c>
      <c r="B274" t="s">
        <v>0</v>
      </c>
      <c r="C274" t="s">
        <v>1</v>
      </c>
      <c r="D274">
        <v>860</v>
      </c>
      <c r="E274" t="s">
        <v>647</v>
      </c>
      <c r="F274" t="s">
        <v>648</v>
      </c>
      <c r="G274" t="s">
        <v>649</v>
      </c>
    </row>
    <row r="275" spans="1:7">
      <c r="A275">
        <v>1</v>
      </c>
      <c r="B275" t="s">
        <v>0</v>
      </c>
      <c r="C275" t="s">
        <v>1</v>
      </c>
      <c r="D275">
        <v>861</v>
      </c>
      <c r="E275" t="s">
        <v>650</v>
      </c>
      <c r="F275" t="s">
        <v>651</v>
      </c>
      <c r="G275" t="s">
        <v>652</v>
      </c>
    </row>
    <row r="276" spans="1:7">
      <c r="A276">
        <v>1</v>
      </c>
      <c r="B276" t="s">
        <v>0</v>
      </c>
      <c r="C276" t="s">
        <v>1</v>
      </c>
      <c r="D276">
        <v>862</v>
      </c>
      <c r="E276" t="s">
        <v>653</v>
      </c>
      <c r="F276" t="s">
        <v>654</v>
      </c>
      <c r="G276" t="s">
        <v>655</v>
      </c>
    </row>
    <row r="277" spans="1:7">
      <c r="A277">
        <v>1</v>
      </c>
      <c r="B277" t="s">
        <v>0</v>
      </c>
      <c r="C277" t="s">
        <v>1</v>
      </c>
      <c r="D277">
        <v>870</v>
      </c>
      <c r="E277" t="s">
        <v>656</v>
      </c>
      <c r="F277" t="s">
        <v>657</v>
      </c>
      <c r="G277" t="s">
        <v>658</v>
      </c>
    </row>
    <row r="278" spans="1:7">
      <c r="A278">
        <v>1</v>
      </c>
      <c r="B278" t="s">
        <v>0</v>
      </c>
      <c r="C278" t="s">
        <v>1</v>
      </c>
      <c r="D278">
        <v>871</v>
      </c>
      <c r="E278" t="s">
        <v>659</v>
      </c>
      <c r="F278" t="s">
        <v>660</v>
      </c>
      <c r="G278" t="s">
        <v>661</v>
      </c>
    </row>
    <row r="279" spans="1:7">
      <c r="A279">
        <v>1</v>
      </c>
      <c r="B279" t="s">
        <v>0</v>
      </c>
      <c r="C279" t="s">
        <v>1</v>
      </c>
      <c r="D279">
        <v>872</v>
      </c>
      <c r="E279" t="s">
        <v>662</v>
      </c>
      <c r="F279" t="s">
        <v>663</v>
      </c>
      <c r="G279" t="s">
        <v>664</v>
      </c>
    </row>
    <row r="280" spans="1:7">
      <c r="A280">
        <v>1</v>
      </c>
      <c r="B280" t="s">
        <v>0</v>
      </c>
      <c r="C280" t="s">
        <v>1</v>
      </c>
      <c r="D280">
        <v>873</v>
      </c>
      <c r="E280" t="s">
        <v>665</v>
      </c>
      <c r="F280" t="s">
        <v>666</v>
      </c>
      <c r="G280" t="s">
        <v>667</v>
      </c>
    </row>
    <row r="281" spans="1:7">
      <c r="A281">
        <v>1</v>
      </c>
      <c r="B281" t="s">
        <v>0</v>
      </c>
      <c r="C281" t="s">
        <v>1</v>
      </c>
      <c r="D281">
        <v>874</v>
      </c>
      <c r="E281" t="s">
        <v>668</v>
      </c>
      <c r="F281" t="s">
        <v>669</v>
      </c>
      <c r="G281" t="s">
        <v>670</v>
      </c>
    </row>
    <row r="282" spans="1:7">
      <c r="A282">
        <v>1</v>
      </c>
      <c r="B282" t="s">
        <v>0</v>
      </c>
      <c r="C282" t="s">
        <v>1</v>
      </c>
      <c r="D282">
        <v>875</v>
      </c>
      <c r="E282" t="s">
        <v>671</v>
      </c>
      <c r="F282" t="s">
        <v>672</v>
      </c>
      <c r="G282" t="s">
        <v>673</v>
      </c>
    </row>
    <row r="283" spans="1:7">
      <c r="A283">
        <v>1</v>
      </c>
      <c r="B283" t="s">
        <v>0</v>
      </c>
      <c r="C283" t="s">
        <v>1</v>
      </c>
      <c r="D283">
        <v>876</v>
      </c>
      <c r="E283" t="s">
        <v>674</v>
      </c>
      <c r="F283" t="s">
        <v>675</v>
      </c>
      <c r="G283" t="s">
        <v>676</v>
      </c>
    </row>
    <row r="284" spans="1:7">
      <c r="A284">
        <v>1</v>
      </c>
      <c r="B284" t="s">
        <v>0</v>
      </c>
      <c r="C284" t="s">
        <v>1</v>
      </c>
      <c r="D284">
        <v>877</v>
      </c>
      <c r="E284" t="s">
        <v>677</v>
      </c>
      <c r="F284" t="s">
        <v>678</v>
      </c>
      <c r="G284" t="s">
        <v>679</v>
      </c>
    </row>
    <row r="285" spans="1:7">
      <c r="A285">
        <v>1</v>
      </c>
      <c r="B285" t="s">
        <v>0</v>
      </c>
      <c r="C285" t="s">
        <v>1</v>
      </c>
      <c r="D285">
        <v>878</v>
      </c>
      <c r="E285" t="s">
        <v>680</v>
      </c>
      <c r="F285" t="s">
        <v>681</v>
      </c>
      <c r="G285" t="s">
        <v>682</v>
      </c>
    </row>
    <row r="286" spans="1:7">
      <c r="A286">
        <v>1</v>
      </c>
      <c r="B286" t="s">
        <v>0</v>
      </c>
      <c r="C286" t="s">
        <v>1</v>
      </c>
      <c r="D286">
        <v>890</v>
      </c>
      <c r="E286" t="s">
        <v>683</v>
      </c>
      <c r="F286" t="s">
        <v>684</v>
      </c>
      <c r="G286" t="s">
        <v>685</v>
      </c>
    </row>
    <row r="287" spans="1:7">
      <c r="A287">
        <v>1</v>
      </c>
      <c r="B287" t="s">
        <v>0</v>
      </c>
      <c r="C287" t="s">
        <v>1</v>
      </c>
      <c r="D287">
        <v>891</v>
      </c>
      <c r="E287" t="s">
        <v>686</v>
      </c>
      <c r="F287" t="s">
        <v>687</v>
      </c>
      <c r="G287" t="s">
        <v>688</v>
      </c>
    </row>
    <row r="288" spans="1:7">
      <c r="A288">
        <v>1</v>
      </c>
      <c r="B288" t="s">
        <v>0</v>
      </c>
      <c r="C288" t="s">
        <v>1</v>
      </c>
      <c r="D288">
        <v>892</v>
      </c>
      <c r="E288" t="s">
        <v>689</v>
      </c>
      <c r="F288" t="s">
        <v>690</v>
      </c>
      <c r="G288" t="s">
        <v>691</v>
      </c>
    </row>
    <row r="289" spans="1:7">
      <c r="A289">
        <v>1</v>
      </c>
      <c r="B289" t="s">
        <v>0</v>
      </c>
      <c r="C289" t="s">
        <v>1</v>
      </c>
      <c r="D289">
        <v>893</v>
      </c>
      <c r="E289" t="s">
        <v>692</v>
      </c>
      <c r="F289" t="s">
        <v>693</v>
      </c>
      <c r="G289" t="s">
        <v>694</v>
      </c>
    </row>
    <row r="290" spans="1:7">
      <c r="A290">
        <v>1</v>
      </c>
      <c r="B290" t="s">
        <v>0</v>
      </c>
      <c r="C290" t="s">
        <v>1</v>
      </c>
      <c r="D290">
        <v>894</v>
      </c>
      <c r="E290" t="s">
        <v>695</v>
      </c>
      <c r="F290" t="s">
        <v>696</v>
      </c>
      <c r="G290" t="s">
        <v>697</v>
      </c>
    </row>
    <row r="291" spans="1:7">
      <c r="A291">
        <v>1</v>
      </c>
      <c r="B291" t="s">
        <v>0</v>
      </c>
      <c r="C291" t="s">
        <v>1</v>
      </c>
      <c r="D291">
        <v>895</v>
      </c>
      <c r="E291" t="s">
        <v>698</v>
      </c>
      <c r="F291" t="s">
        <v>699</v>
      </c>
      <c r="G291" t="s">
        <v>700</v>
      </c>
    </row>
    <row r="292" spans="1:7">
      <c r="A292">
        <v>1</v>
      </c>
      <c r="B292" t="s">
        <v>0</v>
      </c>
      <c r="C292" t="s">
        <v>1</v>
      </c>
      <c r="D292">
        <v>896</v>
      </c>
      <c r="E292" t="s">
        <v>701</v>
      </c>
      <c r="F292" t="s">
        <v>702</v>
      </c>
      <c r="G292" t="s">
        <v>703</v>
      </c>
    </row>
    <row r="293" spans="1:7">
      <c r="A293">
        <v>1</v>
      </c>
      <c r="B293" t="s">
        <v>0</v>
      </c>
      <c r="C293" t="s">
        <v>1</v>
      </c>
      <c r="D293">
        <v>897</v>
      </c>
      <c r="E293" t="s">
        <v>704</v>
      </c>
      <c r="F293" t="s">
        <v>705</v>
      </c>
      <c r="G293" t="s">
        <v>706</v>
      </c>
    </row>
    <row r="294" spans="1:7">
      <c r="A294">
        <v>1</v>
      </c>
      <c r="B294" t="s">
        <v>0</v>
      </c>
      <c r="C294" t="s">
        <v>1</v>
      </c>
      <c r="D294">
        <v>898</v>
      </c>
      <c r="E294" t="s">
        <v>707</v>
      </c>
      <c r="F294" t="s">
        <v>708</v>
      </c>
      <c r="G294" t="s">
        <v>709</v>
      </c>
    </row>
    <row r="295" spans="1:7">
      <c r="A295">
        <v>1</v>
      </c>
      <c r="B295" t="s">
        <v>0</v>
      </c>
      <c r="C295" t="s">
        <v>1</v>
      </c>
      <c r="D295">
        <v>1001</v>
      </c>
      <c r="E295" t="s">
        <v>710</v>
      </c>
      <c r="F295" t="s">
        <v>711</v>
      </c>
      <c r="G295" t="s">
        <v>712</v>
      </c>
    </row>
    <row r="296" spans="1:7">
      <c r="A296">
        <v>1</v>
      </c>
      <c r="B296" t="s">
        <v>0</v>
      </c>
      <c r="C296" t="s">
        <v>1</v>
      </c>
      <c r="D296">
        <v>1002</v>
      </c>
      <c r="E296" t="s">
        <v>713</v>
      </c>
      <c r="F296" t="s">
        <v>714</v>
      </c>
      <c r="G296" t="s">
        <v>715</v>
      </c>
    </row>
    <row r="297" spans="1:7">
      <c r="A297">
        <v>1</v>
      </c>
      <c r="B297" t="s">
        <v>0</v>
      </c>
      <c r="C297" t="s">
        <v>1</v>
      </c>
      <c r="D297">
        <v>1003</v>
      </c>
      <c r="E297" t="s">
        <v>716</v>
      </c>
      <c r="F297" t="s">
        <v>717</v>
      </c>
      <c r="G297" t="s">
        <v>718</v>
      </c>
    </row>
    <row r="298" spans="1:7">
      <c r="A298">
        <v>1</v>
      </c>
      <c r="B298" t="s">
        <v>0</v>
      </c>
      <c r="C298" t="s">
        <v>1</v>
      </c>
      <c r="D298">
        <v>1004</v>
      </c>
      <c r="E298" t="s">
        <v>719</v>
      </c>
      <c r="F298" t="s">
        <v>720</v>
      </c>
      <c r="G298" t="s">
        <v>721</v>
      </c>
    </row>
    <row r="299" spans="1:7">
      <c r="A299">
        <v>1</v>
      </c>
      <c r="B299" t="s">
        <v>0</v>
      </c>
      <c r="C299" t="s">
        <v>1</v>
      </c>
      <c r="D299">
        <v>1005</v>
      </c>
      <c r="E299" t="s">
        <v>722</v>
      </c>
      <c r="F299" t="s">
        <v>723</v>
      </c>
      <c r="G299" t="s">
        <v>724</v>
      </c>
    </row>
    <row r="300" spans="1:7">
      <c r="A300">
        <v>1</v>
      </c>
      <c r="B300" t="s">
        <v>0</v>
      </c>
      <c r="C300" t="s">
        <v>1</v>
      </c>
      <c r="D300">
        <v>1006</v>
      </c>
      <c r="E300" t="s">
        <v>725</v>
      </c>
      <c r="F300" t="s">
        <v>726</v>
      </c>
      <c r="G300" t="s">
        <v>727</v>
      </c>
    </row>
    <row r="301" spans="1:7">
      <c r="A301">
        <v>1</v>
      </c>
      <c r="B301" t="s">
        <v>0</v>
      </c>
      <c r="C301" t="s">
        <v>1</v>
      </c>
      <c r="D301">
        <v>1007</v>
      </c>
      <c r="E301" t="s">
        <v>728</v>
      </c>
      <c r="F301" t="s">
        <v>729</v>
      </c>
      <c r="G301" t="s">
        <v>730</v>
      </c>
    </row>
    <row r="302" spans="1:7">
      <c r="A302">
        <v>1</v>
      </c>
      <c r="B302" t="s">
        <v>0</v>
      </c>
      <c r="C302" t="s">
        <v>1</v>
      </c>
      <c r="D302">
        <v>1010</v>
      </c>
      <c r="E302" t="s">
        <v>731</v>
      </c>
      <c r="F302" t="s">
        <v>732</v>
      </c>
      <c r="G302" t="s">
        <v>733</v>
      </c>
    </row>
    <row r="303" spans="1:7">
      <c r="A303">
        <v>1</v>
      </c>
      <c r="B303" t="s">
        <v>0</v>
      </c>
      <c r="C303" t="s">
        <v>1</v>
      </c>
      <c r="D303">
        <v>1011</v>
      </c>
      <c r="E303" t="s">
        <v>734</v>
      </c>
      <c r="F303" t="s">
        <v>735</v>
      </c>
      <c r="G303" t="s">
        <v>736</v>
      </c>
    </row>
    <row r="304" spans="1:7">
      <c r="A304">
        <v>1</v>
      </c>
      <c r="B304" t="s">
        <v>0</v>
      </c>
      <c r="C304" t="s">
        <v>1</v>
      </c>
      <c r="D304">
        <v>1012</v>
      </c>
      <c r="E304" t="s">
        <v>737</v>
      </c>
      <c r="F304" t="s">
        <v>738</v>
      </c>
      <c r="G304" t="s">
        <v>739</v>
      </c>
    </row>
    <row r="305" spans="1:7">
      <c r="A305">
        <v>1</v>
      </c>
      <c r="B305" t="s">
        <v>0</v>
      </c>
      <c r="C305" t="s">
        <v>1</v>
      </c>
      <c r="D305">
        <v>1013</v>
      </c>
      <c r="E305" t="s">
        <v>740</v>
      </c>
      <c r="F305" t="s">
        <v>741</v>
      </c>
      <c r="G305" t="s">
        <v>742</v>
      </c>
    </row>
    <row r="306" spans="1:7">
      <c r="A306">
        <v>1</v>
      </c>
      <c r="B306" t="s">
        <v>0</v>
      </c>
      <c r="C306" t="s">
        <v>1</v>
      </c>
      <c r="D306">
        <v>1014</v>
      </c>
      <c r="E306" t="s">
        <v>743</v>
      </c>
      <c r="F306" t="s">
        <v>744</v>
      </c>
      <c r="G306" t="s">
        <v>745</v>
      </c>
    </row>
    <row r="307" spans="1:7">
      <c r="A307">
        <v>1</v>
      </c>
      <c r="B307" t="s">
        <v>0</v>
      </c>
      <c r="C307" t="s">
        <v>1</v>
      </c>
      <c r="D307">
        <v>1015</v>
      </c>
      <c r="E307" t="s">
        <v>746</v>
      </c>
      <c r="F307" t="s">
        <v>747</v>
      </c>
      <c r="G307" t="s">
        <v>748</v>
      </c>
    </row>
    <row r="308" spans="1:7">
      <c r="A308">
        <v>1</v>
      </c>
      <c r="B308" t="s">
        <v>0</v>
      </c>
      <c r="C308" t="s">
        <v>1</v>
      </c>
      <c r="D308">
        <v>1016</v>
      </c>
      <c r="E308" t="s">
        <v>749</v>
      </c>
      <c r="F308" t="s">
        <v>750</v>
      </c>
      <c r="G308" t="s">
        <v>751</v>
      </c>
    </row>
    <row r="309" spans="1:7">
      <c r="A309">
        <v>1</v>
      </c>
      <c r="B309" t="s">
        <v>0</v>
      </c>
      <c r="C309" t="s">
        <v>1</v>
      </c>
      <c r="D309">
        <v>1017</v>
      </c>
      <c r="E309" t="s">
        <v>752</v>
      </c>
      <c r="F309" t="s">
        <v>753</v>
      </c>
      <c r="G309" t="s">
        <v>754</v>
      </c>
    </row>
    <row r="310" spans="1:7">
      <c r="A310">
        <v>1</v>
      </c>
      <c r="B310" t="s">
        <v>0</v>
      </c>
      <c r="C310" t="s">
        <v>1</v>
      </c>
      <c r="D310">
        <v>1018</v>
      </c>
      <c r="E310" t="s">
        <v>755</v>
      </c>
      <c r="F310" t="s">
        <v>756</v>
      </c>
      <c r="G310" t="s">
        <v>757</v>
      </c>
    </row>
    <row r="311" spans="1:7">
      <c r="A311">
        <v>1</v>
      </c>
      <c r="B311" t="s">
        <v>0</v>
      </c>
      <c r="C311" t="s">
        <v>1</v>
      </c>
      <c r="D311">
        <v>1019</v>
      </c>
      <c r="E311" t="s">
        <v>758</v>
      </c>
      <c r="F311" t="s">
        <v>759</v>
      </c>
      <c r="G311" t="s">
        <v>760</v>
      </c>
    </row>
    <row r="312" spans="1:7">
      <c r="A312">
        <v>1</v>
      </c>
      <c r="B312" t="s">
        <v>0</v>
      </c>
      <c r="C312" t="s">
        <v>1</v>
      </c>
      <c r="D312">
        <v>1020</v>
      </c>
      <c r="E312" t="s">
        <v>761</v>
      </c>
      <c r="F312" t="s">
        <v>762</v>
      </c>
      <c r="G312" t="s">
        <v>763</v>
      </c>
    </row>
    <row r="313" spans="1:7">
      <c r="A313">
        <v>1</v>
      </c>
      <c r="B313" t="s">
        <v>0</v>
      </c>
      <c r="C313" t="s">
        <v>1</v>
      </c>
      <c r="D313">
        <v>1021</v>
      </c>
      <c r="E313" t="s">
        <v>764</v>
      </c>
      <c r="F313" t="s">
        <v>765</v>
      </c>
      <c r="G313" t="s">
        <v>766</v>
      </c>
    </row>
    <row r="314" spans="1:7">
      <c r="A314">
        <v>1</v>
      </c>
      <c r="B314" t="s">
        <v>0</v>
      </c>
      <c r="C314" t="s">
        <v>1</v>
      </c>
      <c r="D314">
        <v>1022</v>
      </c>
      <c r="E314" t="s">
        <v>767</v>
      </c>
      <c r="F314" t="s">
        <v>768</v>
      </c>
      <c r="G314" t="s">
        <v>769</v>
      </c>
    </row>
    <row r="315" spans="1:7">
      <c r="A315">
        <v>1</v>
      </c>
      <c r="B315" t="s">
        <v>0</v>
      </c>
      <c r="C315" t="s">
        <v>1</v>
      </c>
      <c r="D315">
        <v>1023</v>
      </c>
      <c r="E315" t="s">
        <v>770</v>
      </c>
      <c r="F315" t="s">
        <v>771</v>
      </c>
      <c r="G315" t="s">
        <v>772</v>
      </c>
    </row>
    <row r="316" spans="1:7">
      <c r="A316">
        <v>1</v>
      </c>
      <c r="B316" t="s">
        <v>0</v>
      </c>
      <c r="C316" t="s">
        <v>1</v>
      </c>
      <c r="D316">
        <v>1024</v>
      </c>
      <c r="E316" t="s">
        <v>773</v>
      </c>
      <c r="F316" t="s">
        <v>774</v>
      </c>
      <c r="G316" t="s">
        <v>775</v>
      </c>
    </row>
    <row r="317" spans="1:7">
      <c r="A317">
        <v>1</v>
      </c>
      <c r="B317" t="s">
        <v>0</v>
      </c>
      <c r="C317" t="s">
        <v>1</v>
      </c>
      <c r="D317">
        <v>1025</v>
      </c>
      <c r="E317" t="s">
        <v>776</v>
      </c>
      <c r="F317" t="s">
        <v>777</v>
      </c>
      <c r="G317" t="s">
        <v>778</v>
      </c>
    </row>
    <row r="318" spans="1:7">
      <c r="A318">
        <v>1</v>
      </c>
      <c r="B318" t="s">
        <v>0</v>
      </c>
      <c r="C318" t="s">
        <v>1</v>
      </c>
      <c r="D318">
        <v>1026</v>
      </c>
      <c r="E318" t="s">
        <v>779</v>
      </c>
      <c r="F318" t="s">
        <v>780</v>
      </c>
      <c r="G318" t="s">
        <v>781</v>
      </c>
    </row>
    <row r="319" spans="1:7">
      <c r="A319">
        <v>1</v>
      </c>
      <c r="B319" t="s">
        <v>0</v>
      </c>
      <c r="C319" t="s">
        <v>1</v>
      </c>
      <c r="D319">
        <v>1027</v>
      </c>
      <c r="E319" t="s">
        <v>782</v>
      </c>
      <c r="F319" t="s">
        <v>783</v>
      </c>
      <c r="G319" t="s">
        <v>784</v>
      </c>
    </row>
    <row r="320" spans="1:7">
      <c r="A320">
        <v>1</v>
      </c>
      <c r="B320" t="s">
        <v>0</v>
      </c>
      <c r="C320" t="s">
        <v>1</v>
      </c>
      <c r="D320">
        <v>1028</v>
      </c>
      <c r="E320" t="s">
        <v>785</v>
      </c>
      <c r="F320" t="s">
        <v>786</v>
      </c>
      <c r="G320" t="s">
        <v>787</v>
      </c>
    </row>
    <row r="321" spans="1:7">
      <c r="A321">
        <v>1</v>
      </c>
      <c r="B321" t="s">
        <v>0</v>
      </c>
      <c r="C321" t="s">
        <v>1</v>
      </c>
      <c r="D321">
        <v>1029</v>
      </c>
      <c r="E321" t="s">
        <v>788</v>
      </c>
      <c r="F321" t="s">
        <v>789</v>
      </c>
      <c r="G321" t="s">
        <v>790</v>
      </c>
    </row>
    <row r="322" spans="1:7">
      <c r="A322">
        <v>1</v>
      </c>
      <c r="B322" t="s">
        <v>0</v>
      </c>
      <c r="C322" t="s">
        <v>1</v>
      </c>
      <c r="D322">
        <v>1030</v>
      </c>
      <c r="E322" t="s">
        <v>791</v>
      </c>
      <c r="F322" t="s">
        <v>792</v>
      </c>
      <c r="G322" t="s">
        <v>793</v>
      </c>
    </row>
    <row r="323" spans="1:7">
      <c r="A323">
        <v>1</v>
      </c>
      <c r="B323" t="s">
        <v>0</v>
      </c>
      <c r="C323" t="s">
        <v>1</v>
      </c>
      <c r="D323">
        <v>1031</v>
      </c>
      <c r="E323" t="s">
        <v>794</v>
      </c>
      <c r="F323" t="s">
        <v>795</v>
      </c>
      <c r="G323" t="s">
        <v>796</v>
      </c>
    </row>
    <row r="324" spans="1:7">
      <c r="A324">
        <v>1</v>
      </c>
      <c r="B324" t="s">
        <v>0</v>
      </c>
      <c r="C324" t="s">
        <v>1</v>
      </c>
      <c r="D324">
        <v>1032</v>
      </c>
      <c r="E324" t="s">
        <v>797</v>
      </c>
      <c r="F324" t="s">
        <v>798</v>
      </c>
      <c r="G324" t="s">
        <v>799</v>
      </c>
    </row>
    <row r="325" spans="1:7">
      <c r="A325">
        <v>1</v>
      </c>
      <c r="B325" t="s">
        <v>0</v>
      </c>
      <c r="C325" t="s">
        <v>1</v>
      </c>
      <c r="D325">
        <v>1033</v>
      </c>
      <c r="E325" t="s">
        <v>800</v>
      </c>
      <c r="F325" t="s">
        <v>801</v>
      </c>
      <c r="G325" t="s">
        <v>802</v>
      </c>
    </row>
    <row r="326" spans="1:7">
      <c r="A326">
        <v>1</v>
      </c>
      <c r="B326" t="s">
        <v>0</v>
      </c>
      <c r="C326" t="s">
        <v>1</v>
      </c>
      <c r="D326">
        <v>1036</v>
      </c>
      <c r="E326" t="s">
        <v>803</v>
      </c>
      <c r="F326" t="s">
        <v>804</v>
      </c>
      <c r="G326" t="s">
        <v>805</v>
      </c>
    </row>
    <row r="327" spans="1:7">
      <c r="A327">
        <v>1</v>
      </c>
      <c r="B327" t="s">
        <v>0</v>
      </c>
      <c r="C327" t="s">
        <v>1</v>
      </c>
      <c r="D327">
        <v>1040</v>
      </c>
      <c r="E327" t="s">
        <v>806</v>
      </c>
      <c r="F327" t="s">
        <v>807</v>
      </c>
      <c r="G327" t="s">
        <v>808</v>
      </c>
    </row>
    <row r="328" spans="1:7">
      <c r="A328">
        <v>1</v>
      </c>
      <c r="B328" t="s">
        <v>0</v>
      </c>
      <c r="C328" t="s">
        <v>1</v>
      </c>
      <c r="D328">
        <v>1041</v>
      </c>
      <c r="E328" t="s">
        <v>809</v>
      </c>
      <c r="F328" t="s">
        <v>810</v>
      </c>
      <c r="G328" t="s">
        <v>811</v>
      </c>
    </row>
    <row r="329" spans="1:7">
      <c r="A329">
        <v>1</v>
      </c>
      <c r="B329" t="s">
        <v>0</v>
      </c>
      <c r="C329" t="s">
        <v>1</v>
      </c>
      <c r="D329">
        <v>1042</v>
      </c>
      <c r="E329" t="s">
        <v>812</v>
      </c>
      <c r="F329" t="s">
        <v>813</v>
      </c>
      <c r="G329" t="s">
        <v>814</v>
      </c>
    </row>
    <row r="330" spans="1:7">
      <c r="A330">
        <v>1</v>
      </c>
      <c r="B330" t="s">
        <v>0</v>
      </c>
      <c r="C330" t="s">
        <v>1</v>
      </c>
      <c r="D330">
        <v>1043</v>
      </c>
      <c r="E330" t="s">
        <v>815</v>
      </c>
      <c r="F330" t="s">
        <v>816</v>
      </c>
      <c r="G330" t="s">
        <v>817</v>
      </c>
    </row>
    <row r="331" spans="1:7">
      <c r="A331">
        <v>1</v>
      </c>
      <c r="B331" t="s">
        <v>0</v>
      </c>
      <c r="C331" t="s">
        <v>1</v>
      </c>
      <c r="D331">
        <v>1044</v>
      </c>
      <c r="E331" t="s">
        <v>818</v>
      </c>
      <c r="F331" t="s">
        <v>819</v>
      </c>
      <c r="G331" t="s">
        <v>820</v>
      </c>
    </row>
    <row r="332" spans="1:7">
      <c r="A332">
        <v>1</v>
      </c>
      <c r="B332" t="s">
        <v>0</v>
      </c>
      <c r="C332" t="s">
        <v>1</v>
      </c>
      <c r="D332">
        <v>1045</v>
      </c>
      <c r="E332" t="s">
        <v>821</v>
      </c>
      <c r="F332" t="s">
        <v>822</v>
      </c>
      <c r="G332" t="s">
        <v>823</v>
      </c>
    </row>
    <row r="333" spans="1:7">
      <c r="A333">
        <v>1</v>
      </c>
      <c r="B333" t="s">
        <v>0</v>
      </c>
      <c r="C333" t="s">
        <v>1</v>
      </c>
      <c r="D333">
        <v>1046</v>
      </c>
      <c r="E333" t="s">
        <v>824</v>
      </c>
      <c r="F333" t="s">
        <v>825</v>
      </c>
      <c r="G333" t="s">
        <v>826</v>
      </c>
    </row>
    <row r="334" spans="1:7">
      <c r="A334">
        <v>1</v>
      </c>
      <c r="B334" t="s">
        <v>0</v>
      </c>
      <c r="C334" t="s">
        <v>1</v>
      </c>
      <c r="D334">
        <v>1047</v>
      </c>
      <c r="E334" t="s">
        <v>827</v>
      </c>
      <c r="F334" t="s">
        <v>828</v>
      </c>
      <c r="G334" t="s">
        <v>829</v>
      </c>
    </row>
    <row r="335" spans="1:7">
      <c r="A335">
        <v>1</v>
      </c>
      <c r="B335" t="s">
        <v>0</v>
      </c>
      <c r="C335" t="s">
        <v>1</v>
      </c>
      <c r="D335">
        <v>1048</v>
      </c>
      <c r="E335" t="s">
        <v>830</v>
      </c>
      <c r="F335" t="s">
        <v>831</v>
      </c>
      <c r="G335" t="s">
        <v>832</v>
      </c>
    </row>
    <row r="336" spans="1:7">
      <c r="A336">
        <v>1</v>
      </c>
      <c r="B336" t="s">
        <v>0</v>
      </c>
      <c r="C336" t="s">
        <v>1</v>
      </c>
      <c r="D336">
        <v>1050</v>
      </c>
      <c r="E336" t="s">
        <v>833</v>
      </c>
      <c r="F336" t="s">
        <v>834</v>
      </c>
      <c r="G336" t="s">
        <v>835</v>
      </c>
    </row>
    <row r="337" spans="1:7">
      <c r="A337">
        <v>1</v>
      </c>
      <c r="B337" t="s">
        <v>0</v>
      </c>
      <c r="C337" t="s">
        <v>1</v>
      </c>
      <c r="D337">
        <v>1051</v>
      </c>
      <c r="E337" t="s">
        <v>836</v>
      </c>
      <c r="F337" t="s">
        <v>837</v>
      </c>
      <c r="G337" t="s">
        <v>838</v>
      </c>
    </row>
    <row r="338" spans="1:7">
      <c r="A338">
        <v>1</v>
      </c>
      <c r="B338" t="s">
        <v>0</v>
      </c>
      <c r="C338" t="s">
        <v>1</v>
      </c>
      <c r="D338">
        <v>1052</v>
      </c>
      <c r="E338" t="s">
        <v>839</v>
      </c>
      <c r="F338" t="s">
        <v>840</v>
      </c>
      <c r="G338" t="s">
        <v>841</v>
      </c>
    </row>
    <row r="339" spans="1:7">
      <c r="A339">
        <v>1</v>
      </c>
      <c r="B339" t="s">
        <v>0</v>
      </c>
      <c r="C339" t="s">
        <v>1</v>
      </c>
      <c r="D339">
        <v>1053</v>
      </c>
      <c r="E339" t="s">
        <v>842</v>
      </c>
      <c r="F339" t="s">
        <v>843</v>
      </c>
      <c r="G339" t="s">
        <v>844</v>
      </c>
    </row>
    <row r="340" spans="1:7">
      <c r="A340">
        <v>1</v>
      </c>
      <c r="B340" t="s">
        <v>0</v>
      </c>
      <c r="C340" t="s">
        <v>1</v>
      </c>
      <c r="D340">
        <v>1060</v>
      </c>
      <c r="E340" t="s">
        <v>845</v>
      </c>
      <c r="F340" t="s">
        <v>846</v>
      </c>
      <c r="G340" t="s">
        <v>847</v>
      </c>
    </row>
    <row r="341" spans="1:7">
      <c r="A341">
        <v>1</v>
      </c>
      <c r="B341" t="s">
        <v>0</v>
      </c>
      <c r="C341" t="s">
        <v>1</v>
      </c>
      <c r="D341">
        <v>1061</v>
      </c>
      <c r="E341" t="s">
        <v>848</v>
      </c>
      <c r="F341" t="s">
        <v>849</v>
      </c>
      <c r="G341" t="s">
        <v>850</v>
      </c>
    </row>
    <row r="342" spans="1:7">
      <c r="A342">
        <v>1</v>
      </c>
      <c r="B342" t="s">
        <v>0</v>
      </c>
      <c r="C342" t="s">
        <v>1</v>
      </c>
      <c r="D342">
        <v>1070</v>
      </c>
      <c r="E342" t="s">
        <v>851</v>
      </c>
      <c r="F342" t="s">
        <v>852</v>
      </c>
      <c r="G342" t="s">
        <v>853</v>
      </c>
    </row>
    <row r="343" spans="1:7">
      <c r="A343">
        <v>1</v>
      </c>
      <c r="B343" t="s">
        <v>0</v>
      </c>
      <c r="C343" t="s">
        <v>1</v>
      </c>
      <c r="D343">
        <v>1071</v>
      </c>
      <c r="E343" t="s">
        <v>854</v>
      </c>
      <c r="F343" t="s">
        <v>855</v>
      </c>
      <c r="G343" t="s">
        <v>856</v>
      </c>
    </row>
    <row r="344" spans="1:7">
      <c r="A344">
        <v>1</v>
      </c>
      <c r="B344" t="s">
        <v>0</v>
      </c>
      <c r="C344" t="s">
        <v>1</v>
      </c>
      <c r="D344">
        <v>1072</v>
      </c>
      <c r="E344" t="s">
        <v>857</v>
      </c>
      <c r="F344" t="s">
        <v>858</v>
      </c>
      <c r="G344" t="s">
        <v>859</v>
      </c>
    </row>
    <row r="345" spans="1:7">
      <c r="A345">
        <v>1</v>
      </c>
      <c r="B345" t="s">
        <v>0</v>
      </c>
      <c r="C345" t="s">
        <v>1</v>
      </c>
      <c r="D345">
        <v>1080</v>
      </c>
      <c r="E345" t="s">
        <v>860</v>
      </c>
      <c r="F345" t="s">
        <v>861</v>
      </c>
      <c r="G345" t="s">
        <v>862</v>
      </c>
    </row>
    <row r="346" spans="1:7">
      <c r="A346">
        <v>1</v>
      </c>
      <c r="B346" t="s">
        <v>0</v>
      </c>
      <c r="C346" t="s">
        <v>1</v>
      </c>
      <c r="D346">
        <v>1081</v>
      </c>
      <c r="E346" t="s">
        <v>863</v>
      </c>
      <c r="F346" t="s">
        <v>864</v>
      </c>
      <c r="G346" t="s">
        <v>865</v>
      </c>
    </row>
    <row r="347" spans="1:7">
      <c r="A347">
        <v>1</v>
      </c>
      <c r="B347" t="s">
        <v>0</v>
      </c>
      <c r="C347" t="s">
        <v>1</v>
      </c>
      <c r="D347">
        <v>1082</v>
      </c>
      <c r="E347" t="s">
        <v>866</v>
      </c>
      <c r="F347" t="s">
        <v>867</v>
      </c>
      <c r="G347" t="s">
        <v>868</v>
      </c>
    </row>
    <row r="348" spans="1:7">
      <c r="A348">
        <v>1</v>
      </c>
      <c r="B348" t="s">
        <v>0</v>
      </c>
      <c r="C348" t="s">
        <v>1</v>
      </c>
      <c r="D348">
        <v>1083</v>
      </c>
      <c r="E348" t="s">
        <v>869</v>
      </c>
      <c r="F348" t="s">
        <v>870</v>
      </c>
      <c r="G348" t="s">
        <v>871</v>
      </c>
    </row>
    <row r="349" spans="1:7">
      <c r="A349">
        <v>1</v>
      </c>
      <c r="B349" t="s">
        <v>0</v>
      </c>
      <c r="C349" t="s">
        <v>1</v>
      </c>
      <c r="D349">
        <v>1084</v>
      </c>
      <c r="E349" t="s">
        <v>872</v>
      </c>
      <c r="F349" t="s">
        <v>873</v>
      </c>
      <c r="G349" t="s">
        <v>874</v>
      </c>
    </row>
    <row r="350" spans="1:7">
      <c r="A350">
        <v>1</v>
      </c>
      <c r="B350" t="s">
        <v>0</v>
      </c>
      <c r="C350" t="s">
        <v>1</v>
      </c>
      <c r="D350">
        <v>1085</v>
      </c>
      <c r="E350" t="s">
        <v>875</v>
      </c>
      <c r="F350" t="s">
        <v>876</v>
      </c>
      <c r="G350" t="s">
        <v>877</v>
      </c>
    </row>
    <row r="351" spans="1:7">
      <c r="A351">
        <v>1</v>
      </c>
      <c r="B351" t="s">
        <v>0</v>
      </c>
      <c r="C351" t="s">
        <v>1</v>
      </c>
      <c r="D351">
        <v>1086</v>
      </c>
      <c r="E351" t="s">
        <v>878</v>
      </c>
      <c r="F351" t="s">
        <v>879</v>
      </c>
      <c r="G351" t="s">
        <v>880</v>
      </c>
    </row>
    <row r="352" spans="1:7">
      <c r="A352">
        <v>1</v>
      </c>
      <c r="B352" t="s">
        <v>0</v>
      </c>
      <c r="C352" t="s">
        <v>1</v>
      </c>
      <c r="D352">
        <v>1087</v>
      </c>
      <c r="E352" t="s">
        <v>881</v>
      </c>
      <c r="F352" t="s">
        <v>882</v>
      </c>
      <c r="G352" t="s">
        <v>883</v>
      </c>
    </row>
    <row r="353" spans="1:7">
      <c r="A353">
        <v>1</v>
      </c>
      <c r="B353" t="s">
        <v>0</v>
      </c>
      <c r="C353" t="s">
        <v>1</v>
      </c>
      <c r="D353">
        <v>1088</v>
      </c>
      <c r="E353" t="s">
        <v>884</v>
      </c>
      <c r="F353" t="s">
        <v>885</v>
      </c>
      <c r="G353" t="s">
        <v>886</v>
      </c>
    </row>
    <row r="354" spans="1:7">
      <c r="A354">
        <v>1</v>
      </c>
      <c r="B354" t="s">
        <v>0</v>
      </c>
      <c r="C354" t="s">
        <v>1</v>
      </c>
      <c r="D354">
        <v>1089</v>
      </c>
      <c r="E354" t="s">
        <v>887</v>
      </c>
      <c r="F354" t="s">
        <v>888</v>
      </c>
      <c r="G354" t="s">
        <v>889</v>
      </c>
    </row>
    <row r="355" spans="1:7">
      <c r="A355">
        <v>1</v>
      </c>
      <c r="B355" t="s">
        <v>0</v>
      </c>
      <c r="C355" t="s">
        <v>1</v>
      </c>
      <c r="D355">
        <v>1090</v>
      </c>
      <c r="E355" t="s">
        <v>890</v>
      </c>
      <c r="F355" t="s">
        <v>891</v>
      </c>
      <c r="G355" t="s">
        <v>892</v>
      </c>
    </row>
    <row r="356" spans="1:7">
      <c r="A356">
        <v>1</v>
      </c>
      <c r="B356" t="s">
        <v>0</v>
      </c>
      <c r="C356" t="s">
        <v>1</v>
      </c>
      <c r="D356">
        <v>1091</v>
      </c>
      <c r="E356" t="s">
        <v>893</v>
      </c>
      <c r="F356" t="s">
        <v>894</v>
      </c>
      <c r="G356" t="s">
        <v>895</v>
      </c>
    </row>
    <row r="357" spans="1:7">
      <c r="A357">
        <v>1</v>
      </c>
      <c r="B357" t="s">
        <v>0</v>
      </c>
      <c r="C357" t="s">
        <v>1</v>
      </c>
      <c r="D357">
        <v>1092</v>
      </c>
      <c r="E357" t="s">
        <v>896</v>
      </c>
      <c r="F357" t="s">
        <v>897</v>
      </c>
      <c r="G357" t="s">
        <v>898</v>
      </c>
    </row>
    <row r="358" spans="1:7">
      <c r="A358">
        <v>1</v>
      </c>
      <c r="B358" t="s">
        <v>0</v>
      </c>
      <c r="C358" t="s">
        <v>1</v>
      </c>
      <c r="D358">
        <v>1093</v>
      </c>
      <c r="E358" t="s">
        <v>899</v>
      </c>
      <c r="F358" t="s">
        <v>900</v>
      </c>
      <c r="G358" t="s">
        <v>901</v>
      </c>
    </row>
    <row r="359" spans="1:7">
      <c r="A359">
        <v>1</v>
      </c>
      <c r="B359" t="s">
        <v>0</v>
      </c>
      <c r="C359" t="s">
        <v>1</v>
      </c>
      <c r="D359">
        <v>1094</v>
      </c>
      <c r="E359" t="s">
        <v>902</v>
      </c>
      <c r="F359" t="s">
        <v>903</v>
      </c>
      <c r="G359" t="s">
        <v>904</v>
      </c>
    </row>
    <row r="360" spans="1:7">
      <c r="A360">
        <v>1</v>
      </c>
      <c r="B360" t="s">
        <v>0</v>
      </c>
      <c r="C360" t="s">
        <v>1</v>
      </c>
      <c r="D360">
        <v>1095</v>
      </c>
      <c r="E360" t="s">
        <v>905</v>
      </c>
      <c r="F360" t="s">
        <v>906</v>
      </c>
      <c r="G360" t="s">
        <v>907</v>
      </c>
    </row>
    <row r="361" spans="1:7">
      <c r="A361">
        <v>1</v>
      </c>
      <c r="B361" t="s">
        <v>0</v>
      </c>
      <c r="C361" t="s">
        <v>1</v>
      </c>
      <c r="D361">
        <v>1096</v>
      </c>
      <c r="E361" t="s">
        <v>908</v>
      </c>
      <c r="F361" t="s">
        <v>909</v>
      </c>
      <c r="G361" t="s">
        <v>910</v>
      </c>
    </row>
    <row r="362" spans="1:7">
      <c r="A362">
        <v>1</v>
      </c>
      <c r="B362" t="s">
        <v>0</v>
      </c>
      <c r="C362" t="s">
        <v>1</v>
      </c>
      <c r="D362">
        <v>1097</v>
      </c>
      <c r="E362" t="s">
        <v>911</v>
      </c>
      <c r="F362" t="s">
        <v>912</v>
      </c>
      <c r="G362" t="s">
        <v>913</v>
      </c>
    </row>
    <row r="363" spans="1:7">
      <c r="A363">
        <v>1</v>
      </c>
      <c r="B363" t="s">
        <v>0</v>
      </c>
      <c r="C363" t="s">
        <v>1</v>
      </c>
      <c r="D363">
        <v>1098</v>
      </c>
      <c r="E363" t="s">
        <v>914</v>
      </c>
      <c r="F363" t="s">
        <v>915</v>
      </c>
      <c r="G363" t="s">
        <v>916</v>
      </c>
    </row>
    <row r="364" spans="1:7">
      <c r="A364">
        <v>1</v>
      </c>
      <c r="B364" t="s">
        <v>0</v>
      </c>
      <c r="C364" t="s">
        <v>1</v>
      </c>
      <c r="D364">
        <v>1100</v>
      </c>
      <c r="E364" t="s">
        <v>917</v>
      </c>
      <c r="F364" t="s">
        <v>918</v>
      </c>
      <c r="G364" t="s">
        <v>919</v>
      </c>
    </row>
    <row r="365" spans="1:7">
      <c r="A365">
        <v>1</v>
      </c>
      <c r="B365" t="s">
        <v>0</v>
      </c>
      <c r="C365" t="s">
        <v>1</v>
      </c>
      <c r="D365">
        <v>1101</v>
      </c>
      <c r="E365" t="s">
        <v>920</v>
      </c>
      <c r="F365" t="s">
        <v>921</v>
      </c>
      <c r="G365" t="s">
        <v>922</v>
      </c>
    </row>
    <row r="366" spans="1:7">
      <c r="A366">
        <v>1</v>
      </c>
      <c r="B366" t="s">
        <v>0</v>
      </c>
      <c r="C366" t="s">
        <v>1</v>
      </c>
      <c r="D366">
        <v>1102</v>
      </c>
      <c r="E366" t="s">
        <v>923</v>
      </c>
      <c r="F366" t="s">
        <v>924</v>
      </c>
      <c r="G366" t="s">
        <v>925</v>
      </c>
    </row>
    <row r="367" spans="1:7">
      <c r="A367">
        <v>1</v>
      </c>
      <c r="B367" t="s">
        <v>0</v>
      </c>
      <c r="C367" t="s">
        <v>1</v>
      </c>
      <c r="D367">
        <v>1103</v>
      </c>
      <c r="E367" t="s">
        <v>926</v>
      </c>
      <c r="F367" t="s">
        <v>927</v>
      </c>
      <c r="G367" t="s">
        <v>928</v>
      </c>
    </row>
    <row r="368" spans="1:7">
      <c r="A368">
        <v>1</v>
      </c>
      <c r="B368" t="s">
        <v>0</v>
      </c>
      <c r="C368" t="s">
        <v>1</v>
      </c>
      <c r="D368">
        <v>1104</v>
      </c>
      <c r="E368" t="s">
        <v>929</v>
      </c>
      <c r="F368" t="s">
        <v>930</v>
      </c>
      <c r="G368" t="s">
        <v>931</v>
      </c>
    </row>
    <row r="369" spans="1:7">
      <c r="A369">
        <v>1</v>
      </c>
      <c r="B369" t="s">
        <v>0</v>
      </c>
      <c r="C369" t="s">
        <v>1</v>
      </c>
      <c r="D369">
        <v>1105</v>
      </c>
      <c r="E369" t="s">
        <v>932</v>
      </c>
      <c r="F369" t="s">
        <v>933</v>
      </c>
      <c r="G369" t="s">
        <v>934</v>
      </c>
    </row>
    <row r="370" spans="1:7">
      <c r="A370">
        <v>1</v>
      </c>
      <c r="B370" t="s">
        <v>0</v>
      </c>
      <c r="C370" t="s">
        <v>1</v>
      </c>
      <c r="D370">
        <v>1200</v>
      </c>
      <c r="E370" t="s">
        <v>935</v>
      </c>
      <c r="F370" t="s">
        <v>936</v>
      </c>
      <c r="G370" t="s">
        <v>937</v>
      </c>
    </row>
    <row r="371" spans="1:7">
      <c r="A371">
        <v>1</v>
      </c>
      <c r="B371" t="s">
        <v>0</v>
      </c>
      <c r="C371" t="s">
        <v>1</v>
      </c>
      <c r="D371">
        <v>1201</v>
      </c>
      <c r="E371" t="s">
        <v>938</v>
      </c>
      <c r="F371" t="s">
        <v>939</v>
      </c>
      <c r="G371" t="s">
        <v>304</v>
      </c>
    </row>
    <row r="372" spans="1:7">
      <c r="A372">
        <v>1</v>
      </c>
      <c r="B372" t="s">
        <v>0</v>
      </c>
      <c r="C372" t="s">
        <v>1</v>
      </c>
      <c r="D372">
        <v>1202</v>
      </c>
      <c r="E372" t="s">
        <v>940</v>
      </c>
      <c r="F372" t="s">
        <v>941</v>
      </c>
      <c r="G372" t="s">
        <v>942</v>
      </c>
    </row>
    <row r="373" spans="1:7">
      <c r="A373">
        <v>1</v>
      </c>
      <c r="B373" t="s">
        <v>0</v>
      </c>
      <c r="C373" t="s">
        <v>1</v>
      </c>
      <c r="D373">
        <v>1203</v>
      </c>
      <c r="E373" t="s">
        <v>943</v>
      </c>
      <c r="F373" t="s">
        <v>944</v>
      </c>
      <c r="G373" t="s">
        <v>945</v>
      </c>
    </row>
    <row r="374" spans="1:7">
      <c r="A374">
        <v>1</v>
      </c>
      <c r="B374" t="s">
        <v>0</v>
      </c>
      <c r="C374" t="s">
        <v>1</v>
      </c>
      <c r="D374">
        <v>1204</v>
      </c>
      <c r="E374" t="s">
        <v>946</v>
      </c>
      <c r="F374" t="s">
        <v>947</v>
      </c>
      <c r="G374" t="s">
        <v>948</v>
      </c>
    </row>
    <row r="375" spans="1:7">
      <c r="A375">
        <v>1</v>
      </c>
      <c r="B375" t="s">
        <v>0</v>
      </c>
      <c r="C375" t="s">
        <v>1</v>
      </c>
      <c r="D375">
        <v>1205</v>
      </c>
      <c r="E375" t="s">
        <v>949</v>
      </c>
      <c r="F375" t="s">
        <v>950</v>
      </c>
      <c r="G375" t="s">
        <v>951</v>
      </c>
    </row>
    <row r="376" spans="1:7">
      <c r="A376">
        <v>1</v>
      </c>
      <c r="B376" t="s">
        <v>0</v>
      </c>
      <c r="C376" t="s">
        <v>1</v>
      </c>
      <c r="D376">
        <v>1206</v>
      </c>
      <c r="E376" t="s">
        <v>952</v>
      </c>
      <c r="F376" t="s">
        <v>953</v>
      </c>
      <c r="G376" t="s">
        <v>954</v>
      </c>
    </row>
    <row r="377" spans="1:7">
      <c r="A377">
        <v>1</v>
      </c>
      <c r="B377" t="s">
        <v>0</v>
      </c>
      <c r="C377" t="s">
        <v>1</v>
      </c>
      <c r="D377">
        <v>1207</v>
      </c>
      <c r="E377" t="s">
        <v>955</v>
      </c>
      <c r="F377" t="s">
        <v>956</v>
      </c>
      <c r="G377" t="s">
        <v>957</v>
      </c>
    </row>
    <row r="378" spans="1:7">
      <c r="A378">
        <v>1</v>
      </c>
      <c r="B378" t="s">
        <v>0</v>
      </c>
      <c r="C378" t="s">
        <v>1</v>
      </c>
      <c r="D378">
        <v>1208</v>
      </c>
      <c r="E378" t="s">
        <v>958</v>
      </c>
      <c r="F378" t="s">
        <v>959</v>
      </c>
      <c r="G378" t="s">
        <v>960</v>
      </c>
    </row>
    <row r="379" spans="1:7">
      <c r="A379">
        <v>1</v>
      </c>
      <c r="B379" t="s">
        <v>0</v>
      </c>
      <c r="C379" t="s">
        <v>1</v>
      </c>
      <c r="D379">
        <v>1209</v>
      </c>
      <c r="E379" t="s">
        <v>961</v>
      </c>
      <c r="F379" t="s">
        <v>962</v>
      </c>
      <c r="G379" t="s">
        <v>963</v>
      </c>
    </row>
    <row r="380" spans="1:7">
      <c r="A380">
        <v>1</v>
      </c>
      <c r="B380" t="s">
        <v>0</v>
      </c>
      <c r="C380" t="s">
        <v>1</v>
      </c>
      <c r="D380">
        <v>1210</v>
      </c>
      <c r="E380" t="s">
        <v>964</v>
      </c>
      <c r="F380" t="s">
        <v>965</v>
      </c>
      <c r="G380" t="s">
        <v>966</v>
      </c>
    </row>
    <row r="381" spans="1:7">
      <c r="A381">
        <v>1</v>
      </c>
      <c r="B381" t="s">
        <v>0</v>
      </c>
      <c r="C381" t="s">
        <v>1</v>
      </c>
      <c r="D381">
        <v>1211</v>
      </c>
      <c r="E381" t="s">
        <v>967</v>
      </c>
      <c r="F381" t="s">
        <v>968</v>
      </c>
      <c r="G381" t="s">
        <v>969</v>
      </c>
    </row>
    <row r="382" spans="1:7">
      <c r="A382">
        <v>1</v>
      </c>
      <c r="B382" t="s">
        <v>0</v>
      </c>
      <c r="C382" t="s">
        <v>1</v>
      </c>
      <c r="D382">
        <v>1220</v>
      </c>
      <c r="E382" t="s">
        <v>970</v>
      </c>
      <c r="F382" t="s">
        <v>971</v>
      </c>
      <c r="G382" t="s">
        <v>972</v>
      </c>
    </row>
    <row r="383" spans="1:7">
      <c r="A383">
        <v>1</v>
      </c>
      <c r="B383" t="s">
        <v>0</v>
      </c>
      <c r="C383" t="s">
        <v>1</v>
      </c>
      <c r="D383">
        <v>1221</v>
      </c>
      <c r="E383" t="s">
        <v>973</v>
      </c>
      <c r="F383" t="s">
        <v>974</v>
      </c>
      <c r="G383" t="s">
        <v>975</v>
      </c>
    </row>
    <row r="384" spans="1:7">
      <c r="A384">
        <v>1</v>
      </c>
      <c r="B384" t="s">
        <v>0</v>
      </c>
      <c r="C384" t="s">
        <v>1</v>
      </c>
      <c r="D384">
        <v>1222</v>
      </c>
      <c r="E384" t="s">
        <v>976</v>
      </c>
      <c r="F384" t="s">
        <v>977</v>
      </c>
      <c r="G384" t="s">
        <v>978</v>
      </c>
    </row>
    <row r="385" spans="1:7">
      <c r="A385">
        <v>1</v>
      </c>
      <c r="B385" t="s">
        <v>0</v>
      </c>
      <c r="C385" t="s">
        <v>1</v>
      </c>
      <c r="D385">
        <v>1230</v>
      </c>
      <c r="E385" t="s">
        <v>979</v>
      </c>
      <c r="F385" t="s">
        <v>980</v>
      </c>
      <c r="G385" t="s">
        <v>981</v>
      </c>
    </row>
    <row r="386" spans="1:7">
      <c r="A386">
        <v>1</v>
      </c>
      <c r="B386" t="s">
        <v>0</v>
      </c>
      <c r="C386" t="s">
        <v>1</v>
      </c>
      <c r="D386">
        <v>1231</v>
      </c>
      <c r="E386" t="s">
        <v>982</v>
      </c>
      <c r="F386" t="s">
        <v>983</v>
      </c>
      <c r="G386" t="s">
        <v>984</v>
      </c>
    </row>
    <row r="387" spans="1:7">
      <c r="A387">
        <v>1</v>
      </c>
      <c r="B387" t="s">
        <v>0</v>
      </c>
      <c r="C387" t="s">
        <v>1</v>
      </c>
      <c r="D387">
        <v>1232</v>
      </c>
      <c r="E387" t="s">
        <v>985</v>
      </c>
      <c r="F387" t="s">
        <v>986</v>
      </c>
      <c r="G387" t="s">
        <v>987</v>
      </c>
    </row>
    <row r="388" spans="1:7">
      <c r="A388">
        <v>1</v>
      </c>
      <c r="B388" t="s">
        <v>0</v>
      </c>
      <c r="C388" t="s">
        <v>1</v>
      </c>
      <c r="D388">
        <v>1400</v>
      </c>
      <c r="E388" t="s">
        <v>988</v>
      </c>
      <c r="F388" t="s">
        <v>989</v>
      </c>
      <c r="G388" t="s">
        <v>990</v>
      </c>
    </row>
    <row r="389" spans="1:7">
      <c r="A389">
        <v>1</v>
      </c>
      <c r="B389" t="s">
        <v>0</v>
      </c>
      <c r="C389" t="s">
        <v>1</v>
      </c>
      <c r="D389">
        <v>1401</v>
      </c>
      <c r="E389" t="s">
        <v>991</v>
      </c>
      <c r="F389" t="s">
        <v>992</v>
      </c>
      <c r="G389" t="s">
        <v>993</v>
      </c>
    </row>
    <row r="390" spans="1:7">
      <c r="A390">
        <v>1</v>
      </c>
      <c r="B390" t="s">
        <v>0</v>
      </c>
      <c r="C390" t="s">
        <v>1</v>
      </c>
      <c r="D390">
        <v>1410</v>
      </c>
      <c r="E390" t="s">
        <v>994</v>
      </c>
      <c r="F390" t="s">
        <v>995</v>
      </c>
      <c r="G390" t="s">
        <v>996</v>
      </c>
    </row>
    <row r="391" spans="1:7">
      <c r="A391">
        <v>1</v>
      </c>
      <c r="B391" t="s">
        <v>0</v>
      </c>
      <c r="C391" t="s">
        <v>1</v>
      </c>
      <c r="D391">
        <v>1411</v>
      </c>
      <c r="E391" t="s">
        <v>997</v>
      </c>
      <c r="F391" t="s">
        <v>998</v>
      </c>
      <c r="G391" t="s">
        <v>999</v>
      </c>
    </row>
    <row r="392" spans="1:7">
      <c r="A392">
        <v>1</v>
      </c>
      <c r="B392" t="s">
        <v>0</v>
      </c>
      <c r="C392" t="s">
        <v>1</v>
      </c>
      <c r="D392">
        <v>1412</v>
      </c>
      <c r="E392" t="s">
        <v>1000</v>
      </c>
      <c r="F392" t="s">
        <v>1001</v>
      </c>
      <c r="G392" t="s">
        <v>1002</v>
      </c>
    </row>
    <row r="393" spans="1:7">
      <c r="A393">
        <v>1</v>
      </c>
      <c r="B393" t="s">
        <v>0</v>
      </c>
      <c r="C393" t="s">
        <v>1</v>
      </c>
      <c r="D393">
        <v>1500</v>
      </c>
      <c r="E393" t="s">
        <v>1003</v>
      </c>
      <c r="F393" t="s">
        <v>1004</v>
      </c>
      <c r="G393" t="s">
        <v>1005</v>
      </c>
    </row>
    <row r="394" spans="1:7">
      <c r="A394">
        <v>1</v>
      </c>
      <c r="B394" t="s">
        <v>0</v>
      </c>
      <c r="C394" t="s">
        <v>1</v>
      </c>
      <c r="D394">
        <v>1501</v>
      </c>
      <c r="E394" t="s">
        <v>1006</v>
      </c>
      <c r="F394" t="s">
        <v>1007</v>
      </c>
      <c r="G394" t="s">
        <v>1008</v>
      </c>
    </row>
    <row r="395" spans="1:7">
      <c r="A395">
        <v>1</v>
      </c>
      <c r="B395" t="s">
        <v>0</v>
      </c>
      <c r="C395" t="s">
        <v>1</v>
      </c>
      <c r="D395">
        <v>1502</v>
      </c>
      <c r="E395" t="s">
        <v>1009</v>
      </c>
      <c r="F395" t="s">
        <v>1010</v>
      </c>
      <c r="G395" t="s">
        <v>1011</v>
      </c>
    </row>
    <row r="396" spans="1:7">
      <c r="A396">
        <v>1</v>
      </c>
      <c r="B396" t="s">
        <v>0</v>
      </c>
      <c r="C396" t="s">
        <v>1</v>
      </c>
      <c r="D396">
        <v>1503</v>
      </c>
      <c r="E396" t="s">
        <v>1012</v>
      </c>
      <c r="F396" t="s">
        <v>1013</v>
      </c>
      <c r="G396" t="s">
        <v>1014</v>
      </c>
    </row>
    <row r="397" spans="1:7">
      <c r="A397">
        <v>1</v>
      </c>
      <c r="B397" t="s">
        <v>0</v>
      </c>
      <c r="C397" t="s">
        <v>1</v>
      </c>
      <c r="D397">
        <v>1504</v>
      </c>
      <c r="E397" t="s">
        <v>1015</v>
      </c>
      <c r="F397" t="s">
        <v>1016</v>
      </c>
      <c r="G397" t="s">
        <v>1017</v>
      </c>
    </row>
    <row r="398" spans="1:7">
      <c r="A398">
        <v>1</v>
      </c>
      <c r="B398" t="s">
        <v>0</v>
      </c>
      <c r="C398" t="s">
        <v>1</v>
      </c>
      <c r="D398">
        <v>1505</v>
      </c>
      <c r="E398" t="s">
        <v>1018</v>
      </c>
      <c r="F398" t="s">
        <v>1019</v>
      </c>
      <c r="G398" t="s">
        <v>1020</v>
      </c>
    </row>
    <row r="399" spans="1:7">
      <c r="A399">
        <v>1</v>
      </c>
      <c r="B399" t="s">
        <v>0</v>
      </c>
      <c r="C399" t="s">
        <v>1</v>
      </c>
      <c r="D399">
        <v>1506</v>
      </c>
      <c r="E399" t="s">
        <v>1021</v>
      </c>
      <c r="F399" t="s">
        <v>1022</v>
      </c>
      <c r="G399" t="s">
        <v>1023</v>
      </c>
    </row>
    <row r="400" spans="1:7">
      <c r="A400">
        <v>1</v>
      </c>
      <c r="B400" t="s">
        <v>0</v>
      </c>
      <c r="C400" t="s">
        <v>1</v>
      </c>
      <c r="D400">
        <v>1507</v>
      </c>
      <c r="E400" t="s">
        <v>1024</v>
      </c>
      <c r="F400" t="s">
        <v>1025</v>
      </c>
      <c r="G400" t="s">
        <v>1026</v>
      </c>
    </row>
    <row r="401" spans="1:7">
      <c r="A401">
        <v>1</v>
      </c>
      <c r="B401" t="s">
        <v>0</v>
      </c>
      <c r="C401" t="s">
        <v>1</v>
      </c>
      <c r="D401">
        <v>1508</v>
      </c>
      <c r="E401" t="s">
        <v>1027</v>
      </c>
      <c r="F401" t="s">
        <v>1028</v>
      </c>
      <c r="G401" t="s">
        <v>1029</v>
      </c>
    </row>
    <row r="402" spans="1:7">
      <c r="A402">
        <v>1</v>
      </c>
      <c r="B402" t="s">
        <v>0</v>
      </c>
      <c r="C402" t="s">
        <v>1</v>
      </c>
      <c r="D402">
        <v>1509</v>
      </c>
      <c r="E402" t="s">
        <v>1030</v>
      </c>
      <c r="F402" t="s">
        <v>1031</v>
      </c>
      <c r="G402" t="s">
        <v>1032</v>
      </c>
    </row>
    <row r="403" spans="1:7">
      <c r="A403">
        <v>1</v>
      </c>
      <c r="B403" t="s">
        <v>0</v>
      </c>
      <c r="C403" t="s">
        <v>1</v>
      </c>
      <c r="D403">
        <v>1530</v>
      </c>
      <c r="E403" t="s">
        <v>1033</v>
      </c>
      <c r="F403" t="s">
        <v>1034</v>
      </c>
      <c r="G403" t="s">
        <v>1035</v>
      </c>
    </row>
    <row r="404" spans="1:7">
      <c r="A404">
        <v>1</v>
      </c>
      <c r="B404" t="s">
        <v>0</v>
      </c>
      <c r="C404" t="s">
        <v>1</v>
      </c>
      <c r="D404">
        <v>1531</v>
      </c>
      <c r="E404" t="s">
        <v>1036</v>
      </c>
      <c r="F404" t="s">
        <v>1037</v>
      </c>
      <c r="G404" t="s">
        <v>1038</v>
      </c>
    </row>
    <row r="405" spans="1:7">
      <c r="A405">
        <v>1</v>
      </c>
      <c r="B405" t="s">
        <v>0</v>
      </c>
      <c r="C405" t="s">
        <v>1</v>
      </c>
      <c r="D405">
        <v>1532</v>
      </c>
      <c r="E405" t="s">
        <v>1039</v>
      </c>
      <c r="F405" t="s">
        <v>1040</v>
      </c>
      <c r="G405" t="s">
        <v>1041</v>
      </c>
    </row>
    <row r="406" spans="1:7">
      <c r="A406">
        <v>1</v>
      </c>
      <c r="B406" t="s">
        <v>0</v>
      </c>
      <c r="C406" t="s">
        <v>1</v>
      </c>
      <c r="D406">
        <v>1533</v>
      </c>
      <c r="E406" t="s">
        <v>1042</v>
      </c>
      <c r="F406" t="s">
        <v>1043</v>
      </c>
      <c r="G406" t="s">
        <v>1044</v>
      </c>
    </row>
    <row r="407" spans="1:7">
      <c r="A407">
        <v>1</v>
      </c>
      <c r="B407" t="s">
        <v>0</v>
      </c>
      <c r="C407" t="s">
        <v>1</v>
      </c>
      <c r="D407">
        <v>1534</v>
      </c>
      <c r="E407" t="s">
        <v>1045</v>
      </c>
      <c r="F407" t="s">
        <v>1046</v>
      </c>
      <c r="G407" t="s">
        <v>1047</v>
      </c>
    </row>
    <row r="408" spans="1:7">
      <c r="A408">
        <v>1</v>
      </c>
      <c r="B408" t="s">
        <v>0</v>
      </c>
      <c r="C408" t="s">
        <v>1</v>
      </c>
      <c r="D408">
        <v>1535</v>
      </c>
      <c r="E408" t="s">
        <v>1048</v>
      </c>
      <c r="F408" t="s">
        <v>1049</v>
      </c>
      <c r="G408" t="s">
        <v>1050</v>
      </c>
    </row>
    <row r="409" spans="1:7">
      <c r="A409">
        <v>1</v>
      </c>
      <c r="B409" t="s">
        <v>0</v>
      </c>
      <c r="C409" t="s">
        <v>1</v>
      </c>
      <c r="D409">
        <v>1549</v>
      </c>
      <c r="E409" t="s">
        <v>1051</v>
      </c>
      <c r="F409" t="s">
        <v>1052</v>
      </c>
      <c r="G409" t="s">
        <v>1053</v>
      </c>
    </row>
    <row r="410" spans="1:7">
      <c r="A410">
        <v>1</v>
      </c>
      <c r="B410" t="s">
        <v>0</v>
      </c>
      <c r="C410" t="s">
        <v>1</v>
      </c>
      <c r="D410">
        <v>1550</v>
      </c>
      <c r="E410" t="s">
        <v>1054</v>
      </c>
      <c r="F410" t="s">
        <v>1055</v>
      </c>
      <c r="G410" t="s">
        <v>1056</v>
      </c>
    </row>
    <row r="411" spans="1:7">
      <c r="A411">
        <v>1</v>
      </c>
      <c r="B411" t="s">
        <v>0</v>
      </c>
      <c r="C411" t="s">
        <v>1</v>
      </c>
      <c r="D411">
        <v>1551</v>
      </c>
      <c r="E411" t="s">
        <v>1057</v>
      </c>
      <c r="F411" t="s">
        <v>1058</v>
      </c>
      <c r="G411" t="s">
        <v>1059</v>
      </c>
    </row>
    <row r="412" spans="1:7">
      <c r="A412">
        <v>1</v>
      </c>
      <c r="B412" t="s">
        <v>0</v>
      </c>
      <c r="C412" t="s">
        <v>1</v>
      </c>
      <c r="D412">
        <v>1552</v>
      </c>
      <c r="E412" t="s">
        <v>1060</v>
      </c>
      <c r="F412" t="s">
        <v>1061</v>
      </c>
      <c r="G412" t="s">
        <v>1062</v>
      </c>
    </row>
    <row r="413" spans="1:7">
      <c r="A413">
        <v>1</v>
      </c>
      <c r="B413" t="s">
        <v>0</v>
      </c>
      <c r="C413" t="s">
        <v>1</v>
      </c>
      <c r="D413">
        <v>1553</v>
      </c>
      <c r="E413" t="s">
        <v>1063</v>
      </c>
      <c r="F413" t="s">
        <v>1064</v>
      </c>
      <c r="G413" t="s">
        <v>1065</v>
      </c>
    </row>
    <row r="414" spans="1:7">
      <c r="A414">
        <v>1</v>
      </c>
      <c r="B414" t="s">
        <v>0</v>
      </c>
      <c r="C414" t="s">
        <v>1</v>
      </c>
      <c r="D414">
        <v>1554</v>
      </c>
      <c r="E414" t="s">
        <v>1066</v>
      </c>
      <c r="F414" t="s">
        <v>1067</v>
      </c>
      <c r="G414" t="s">
        <v>1068</v>
      </c>
    </row>
    <row r="415" spans="1:7">
      <c r="A415">
        <v>1</v>
      </c>
      <c r="B415" t="s">
        <v>0</v>
      </c>
      <c r="C415" t="s">
        <v>1</v>
      </c>
      <c r="D415">
        <v>1555</v>
      </c>
      <c r="E415" t="s">
        <v>1069</v>
      </c>
      <c r="F415" t="s">
        <v>1070</v>
      </c>
      <c r="G415" t="s">
        <v>1071</v>
      </c>
    </row>
    <row r="416" spans="1:7">
      <c r="A416">
        <v>1</v>
      </c>
      <c r="B416" t="s">
        <v>0</v>
      </c>
      <c r="C416" t="s">
        <v>1</v>
      </c>
      <c r="D416">
        <v>1556</v>
      </c>
      <c r="E416" t="s">
        <v>1072</v>
      </c>
      <c r="F416" t="s">
        <v>1073</v>
      </c>
      <c r="G416" t="s">
        <v>1074</v>
      </c>
    </row>
    <row r="417" spans="1:7">
      <c r="A417">
        <v>1</v>
      </c>
      <c r="B417" t="s">
        <v>0</v>
      </c>
      <c r="C417" t="s">
        <v>1</v>
      </c>
      <c r="D417">
        <v>1557</v>
      </c>
      <c r="E417" t="s">
        <v>1075</v>
      </c>
      <c r="F417" t="s">
        <v>1076</v>
      </c>
      <c r="G417" t="s">
        <v>1077</v>
      </c>
    </row>
    <row r="418" spans="1:7">
      <c r="A418">
        <v>1</v>
      </c>
      <c r="B418" t="s">
        <v>0</v>
      </c>
      <c r="C418" t="s">
        <v>1</v>
      </c>
      <c r="D418">
        <v>1558</v>
      </c>
      <c r="E418" t="s">
        <v>1078</v>
      </c>
      <c r="F418" t="s">
        <v>1079</v>
      </c>
      <c r="G418" t="s">
        <v>1080</v>
      </c>
    </row>
    <row r="419" spans="1:7">
      <c r="A419">
        <v>1</v>
      </c>
      <c r="B419" t="s">
        <v>0</v>
      </c>
      <c r="C419" t="s">
        <v>1</v>
      </c>
      <c r="D419">
        <v>1559</v>
      </c>
      <c r="E419" t="s">
        <v>1081</v>
      </c>
      <c r="F419" t="s">
        <v>1082</v>
      </c>
      <c r="G419" t="s">
        <v>1083</v>
      </c>
    </row>
    <row r="420" spans="1:7">
      <c r="A420">
        <v>1</v>
      </c>
      <c r="B420" t="s">
        <v>0</v>
      </c>
      <c r="C420" t="s">
        <v>1</v>
      </c>
      <c r="D420">
        <v>1560</v>
      </c>
      <c r="E420" t="s">
        <v>1084</v>
      </c>
      <c r="F420" t="s">
        <v>1085</v>
      </c>
      <c r="G420" t="s">
        <v>1086</v>
      </c>
    </row>
    <row r="421" spans="1:7">
      <c r="A421">
        <v>1</v>
      </c>
      <c r="B421" t="s">
        <v>0</v>
      </c>
      <c r="C421" t="s">
        <v>1</v>
      </c>
      <c r="D421">
        <v>1600</v>
      </c>
      <c r="E421" t="s">
        <v>1087</v>
      </c>
      <c r="F421" t="s">
        <v>1088</v>
      </c>
      <c r="G421" t="s">
        <v>1089</v>
      </c>
    </row>
    <row r="422" spans="1:7">
      <c r="A422">
        <v>1</v>
      </c>
      <c r="B422" t="s">
        <v>0</v>
      </c>
      <c r="C422" t="s">
        <v>1</v>
      </c>
      <c r="D422">
        <v>1601</v>
      </c>
      <c r="E422" t="s">
        <v>1090</v>
      </c>
      <c r="F422" t="s">
        <v>1091</v>
      </c>
      <c r="G422" t="s">
        <v>1092</v>
      </c>
    </row>
    <row r="423" spans="1:7">
      <c r="A423">
        <v>1</v>
      </c>
      <c r="B423" t="s">
        <v>0</v>
      </c>
      <c r="C423" t="s">
        <v>1</v>
      </c>
      <c r="D423">
        <v>1602</v>
      </c>
      <c r="E423" t="s">
        <v>1093</v>
      </c>
      <c r="F423" t="s">
        <v>1094</v>
      </c>
      <c r="G423" t="s">
        <v>1095</v>
      </c>
    </row>
    <row r="424" spans="1:7">
      <c r="A424">
        <v>1</v>
      </c>
      <c r="B424" t="s">
        <v>0</v>
      </c>
      <c r="C424" t="s">
        <v>1</v>
      </c>
      <c r="D424">
        <v>1603</v>
      </c>
      <c r="E424" t="s">
        <v>1096</v>
      </c>
      <c r="F424" t="s">
        <v>1097</v>
      </c>
      <c r="G424" t="s">
        <v>1098</v>
      </c>
    </row>
    <row r="425" spans="1:7">
      <c r="A425">
        <v>1</v>
      </c>
      <c r="B425" t="s">
        <v>0</v>
      </c>
      <c r="C425" t="s">
        <v>1</v>
      </c>
      <c r="D425">
        <v>1604</v>
      </c>
      <c r="E425" t="s">
        <v>1099</v>
      </c>
      <c r="F425" t="s">
        <v>1100</v>
      </c>
      <c r="G425" t="s">
        <v>1101</v>
      </c>
    </row>
    <row r="426" spans="1:7">
      <c r="A426">
        <v>1</v>
      </c>
      <c r="B426" t="s">
        <v>0</v>
      </c>
      <c r="C426" t="s">
        <v>1</v>
      </c>
      <c r="D426">
        <v>1605</v>
      </c>
      <c r="E426" t="s">
        <v>1102</v>
      </c>
      <c r="F426" t="s">
        <v>1103</v>
      </c>
      <c r="G426" t="s">
        <v>1104</v>
      </c>
    </row>
    <row r="427" spans="1:7">
      <c r="A427">
        <v>1</v>
      </c>
      <c r="B427" t="s">
        <v>0</v>
      </c>
      <c r="C427" t="s">
        <v>1</v>
      </c>
      <c r="D427">
        <v>1606</v>
      </c>
      <c r="E427" t="s">
        <v>1105</v>
      </c>
      <c r="F427" t="s">
        <v>1106</v>
      </c>
      <c r="G427" t="s">
        <v>1107</v>
      </c>
    </row>
    <row r="428" spans="1:7">
      <c r="A428">
        <v>1</v>
      </c>
      <c r="B428" t="s">
        <v>0</v>
      </c>
      <c r="C428" t="s">
        <v>1</v>
      </c>
      <c r="D428">
        <v>1607</v>
      </c>
      <c r="E428" t="s">
        <v>1108</v>
      </c>
      <c r="F428" t="s">
        <v>1109</v>
      </c>
      <c r="G428" t="s">
        <v>1110</v>
      </c>
    </row>
    <row r="429" spans="1:7">
      <c r="A429">
        <v>1</v>
      </c>
      <c r="B429" t="s">
        <v>0</v>
      </c>
      <c r="C429" t="s">
        <v>1</v>
      </c>
      <c r="D429">
        <v>1608</v>
      </c>
      <c r="E429" t="s">
        <v>1111</v>
      </c>
      <c r="F429" t="s">
        <v>1112</v>
      </c>
      <c r="G429" t="s">
        <v>1113</v>
      </c>
    </row>
    <row r="430" spans="1:7">
      <c r="A430">
        <v>1</v>
      </c>
      <c r="B430" t="s">
        <v>0</v>
      </c>
      <c r="C430" t="s">
        <v>1</v>
      </c>
      <c r="D430">
        <v>1609</v>
      </c>
      <c r="E430" t="s">
        <v>1114</v>
      </c>
      <c r="F430" t="s">
        <v>1115</v>
      </c>
      <c r="G430" t="s">
        <v>1116</v>
      </c>
    </row>
    <row r="431" spans="1:7">
      <c r="A431">
        <v>1</v>
      </c>
      <c r="B431" t="s">
        <v>0</v>
      </c>
      <c r="C431" t="s">
        <v>1</v>
      </c>
      <c r="D431">
        <v>1610</v>
      </c>
      <c r="E431" t="s">
        <v>1117</v>
      </c>
      <c r="F431" t="s">
        <v>1118</v>
      </c>
      <c r="G431" t="s">
        <v>1119</v>
      </c>
    </row>
    <row r="432" spans="1:7">
      <c r="A432">
        <v>1</v>
      </c>
      <c r="B432" t="s">
        <v>0</v>
      </c>
      <c r="C432" t="s">
        <v>1</v>
      </c>
      <c r="D432">
        <v>1611</v>
      </c>
      <c r="E432" t="s">
        <v>1120</v>
      </c>
      <c r="F432" t="s">
        <v>1121</v>
      </c>
      <c r="G432" t="s">
        <v>1122</v>
      </c>
    </row>
    <row r="433" spans="1:7">
      <c r="A433">
        <v>1</v>
      </c>
      <c r="B433" t="s">
        <v>0</v>
      </c>
      <c r="C433" t="s">
        <v>1</v>
      </c>
      <c r="D433">
        <v>1612</v>
      </c>
      <c r="E433" t="s">
        <v>1123</v>
      </c>
      <c r="F433" t="s">
        <v>1124</v>
      </c>
      <c r="G433" t="s">
        <v>1125</v>
      </c>
    </row>
    <row r="434" spans="1:7">
      <c r="A434">
        <v>1</v>
      </c>
      <c r="B434" t="s">
        <v>0</v>
      </c>
      <c r="C434" t="s">
        <v>1</v>
      </c>
      <c r="D434">
        <v>1613</v>
      </c>
      <c r="E434" t="s">
        <v>1126</v>
      </c>
      <c r="F434" t="s">
        <v>1127</v>
      </c>
      <c r="G434" t="s">
        <v>1128</v>
      </c>
    </row>
    <row r="435" spans="1:7">
      <c r="A435">
        <v>1</v>
      </c>
      <c r="B435" t="s">
        <v>0</v>
      </c>
      <c r="C435" t="s">
        <v>1</v>
      </c>
      <c r="D435">
        <v>1650</v>
      </c>
      <c r="E435" t="s">
        <v>1129</v>
      </c>
      <c r="F435" t="s">
        <v>1130</v>
      </c>
      <c r="G435" t="s">
        <v>1131</v>
      </c>
    </row>
    <row r="436" spans="1:7">
      <c r="A436">
        <v>1</v>
      </c>
      <c r="B436" t="s">
        <v>0</v>
      </c>
      <c r="C436" t="s">
        <v>1</v>
      </c>
      <c r="D436">
        <v>1651</v>
      </c>
      <c r="E436" t="s">
        <v>1132</v>
      </c>
      <c r="F436" t="s">
        <v>1133</v>
      </c>
      <c r="G436" t="s">
        <v>1134</v>
      </c>
    </row>
    <row r="437" spans="1:7">
      <c r="A437">
        <v>1</v>
      </c>
      <c r="B437" t="s">
        <v>0</v>
      </c>
      <c r="C437" t="s">
        <v>1</v>
      </c>
      <c r="D437">
        <v>1652</v>
      </c>
      <c r="E437" t="s">
        <v>1135</v>
      </c>
      <c r="F437" t="s">
        <v>1136</v>
      </c>
      <c r="G437" t="s">
        <v>1137</v>
      </c>
    </row>
    <row r="438" spans="1:7">
      <c r="A438">
        <v>1</v>
      </c>
      <c r="B438" t="s">
        <v>0</v>
      </c>
      <c r="C438" t="s">
        <v>1</v>
      </c>
      <c r="D438">
        <v>1653</v>
      </c>
      <c r="E438" t="s">
        <v>1138</v>
      </c>
      <c r="F438" t="s">
        <v>1139</v>
      </c>
      <c r="G438" t="s">
        <v>1140</v>
      </c>
    </row>
    <row r="439" spans="1:7">
      <c r="A439">
        <v>1</v>
      </c>
      <c r="B439" t="s">
        <v>0</v>
      </c>
      <c r="C439" t="s">
        <v>1</v>
      </c>
      <c r="D439">
        <v>1654</v>
      </c>
      <c r="E439" t="s">
        <v>1141</v>
      </c>
      <c r="F439" t="s">
        <v>1142</v>
      </c>
      <c r="G439" t="s">
        <v>1143</v>
      </c>
    </row>
    <row r="440" spans="1:7">
      <c r="A440">
        <v>1</v>
      </c>
      <c r="B440" t="s">
        <v>0</v>
      </c>
      <c r="C440" t="s">
        <v>1</v>
      </c>
      <c r="D440">
        <v>1655</v>
      </c>
      <c r="E440" t="s">
        <v>1144</v>
      </c>
      <c r="F440" t="s">
        <v>1145</v>
      </c>
      <c r="G440" t="s">
        <v>1146</v>
      </c>
    </row>
    <row r="441" spans="1:7">
      <c r="A441">
        <v>1</v>
      </c>
      <c r="B441" t="s">
        <v>0</v>
      </c>
      <c r="C441" t="s">
        <v>1</v>
      </c>
      <c r="D441">
        <v>1656</v>
      </c>
      <c r="E441" t="s">
        <v>1147</v>
      </c>
      <c r="F441" t="s">
        <v>1148</v>
      </c>
      <c r="G441" t="s">
        <v>1149</v>
      </c>
    </row>
    <row r="442" spans="1:7">
      <c r="A442">
        <v>1</v>
      </c>
      <c r="B442" t="s">
        <v>0</v>
      </c>
      <c r="C442" t="s">
        <v>1</v>
      </c>
      <c r="D442">
        <v>1657</v>
      </c>
      <c r="E442" t="s">
        <v>1150</v>
      </c>
      <c r="F442" t="s">
        <v>1151</v>
      </c>
      <c r="G442" t="s">
        <v>1152</v>
      </c>
    </row>
    <row r="443" spans="1:7">
      <c r="A443">
        <v>1</v>
      </c>
      <c r="B443" t="s">
        <v>0</v>
      </c>
      <c r="C443" t="s">
        <v>1</v>
      </c>
      <c r="D443">
        <v>1658</v>
      </c>
      <c r="E443" t="s">
        <v>1153</v>
      </c>
      <c r="F443" t="s">
        <v>1154</v>
      </c>
      <c r="G443" t="s">
        <v>1155</v>
      </c>
    </row>
    <row r="444" spans="1:7">
      <c r="A444">
        <v>1</v>
      </c>
      <c r="B444" t="s">
        <v>0</v>
      </c>
      <c r="C444" t="s">
        <v>1</v>
      </c>
      <c r="D444">
        <v>1659</v>
      </c>
      <c r="E444" t="s">
        <v>1156</v>
      </c>
      <c r="F444" t="s">
        <v>1157</v>
      </c>
      <c r="G444" t="s">
        <v>1158</v>
      </c>
    </row>
    <row r="445" spans="1:7">
      <c r="A445">
        <v>1</v>
      </c>
      <c r="B445" t="s">
        <v>0</v>
      </c>
      <c r="C445" t="s">
        <v>1</v>
      </c>
      <c r="D445">
        <v>1699</v>
      </c>
      <c r="E445" t="s">
        <v>1159</v>
      </c>
      <c r="F445" t="s">
        <v>1160</v>
      </c>
      <c r="G445" t="s">
        <v>1161</v>
      </c>
    </row>
    <row r="446" spans="1:7">
      <c r="A446">
        <v>1</v>
      </c>
      <c r="B446" t="s">
        <v>0</v>
      </c>
      <c r="C446" t="s">
        <v>1</v>
      </c>
      <c r="D446">
        <v>1700</v>
      </c>
      <c r="E446" t="s">
        <v>1162</v>
      </c>
      <c r="F446" t="s">
        <v>1163</v>
      </c>
      <c r="G446" t="s">
        <v>1164</v>
      </c>
    </row>
    <row r="447" spans="1:7">
      <c r="A447">
        <v>1</v>
      </c>
      <c r="B447" t="s">
        <v>0</v>
      </c>
      <c r="C447" t="s">
        <v>1</v>
      </c>
      <c r="D447">
        <v>1701</v>
      </c>
      <c r="E447" t="s">
        <v>1165</v>
      </c>
      <c r="F447" t="s">
        <v>1166</v>
      </c>
      <c r="G447" t="s">
        <v>1167</v>
      </c>
    </row>
    <row r="448" spans="1:7">
      <c r="A448">
        <v>1</v>
      </c>
      <c r="B448" t="s">
        <v>0</v>
      </c>
      <c r="C448" t="s">
        <v>1</v>
      </c>
      <c r="D448">
        <v>1750</v>
      </c>
      <c r="E448" t="s">
        <v>1168</v>
      </c>
      <c r="F448" t="s">
        <v>1169</v>
      </c>
      <c r="G448" t="s">
        <v>1170</v>
      </c>
    </row>
    <row r="449" spans="1:9">
      <c r="A449">
        <v>1</v>
      </c>
      <c r="B449" t="s">
        <v>0</v>
      </c>
      <c r="C449" t="s">
        <v>1</v>
      </c>
      <c r="D449">
        <v>1751</v>
      </c>
      <c r="E449" t="s">
        <v>1171</v>
      </c>
      <c r="F449" t="s">
        <v>1172</v>
      </c>
      <c r="G449" t="s">
        <v>1173</v>
      </c>
    </row>
    <row r="450" spans="1:9">
      <c r="A450">
        <v>1</v>
      </c>
      <c r="B450" t="s">
        <v>0</v>
      </c>
      <c r="C450" t="s">
        <v>1</v>
      </c>
      <c r="D450">
        <v>1752</v>
      </c>
      <c r="E450" t="s">
        <v>1174</v>
      </c>
      <c r="F450" t="s">
        <v>1175</v>
      </c>
      <c r="G450" t="s">
        <v>1176</v>
      </c>
    </row>
    <row r="451" spans="1:9">
      <c r="A451">
        <v>1</v>
      </c>
      <c r="B451" t="s">
        <v>0</v>
      </c>
      <c r="C451" t="s">
        <v>1</v>
      </c>
      <c r="D451">
        <v>1753</v>
      </c>
      <c r="E451" t="s">
        <v>1177</v>
      </c>
      <c r="F451" t="s">
        <v>1178</v>
      </c>
      <c r="G451" t="s">
        <v>1179</v>
      </c>
    </row>
    <row r="452" spans="1:9">
      <c r="A452">
        <v>1</v>
      </c>
      <c r="B452" t="s">
        <v>0</v>
      </c>
      <c r="C452" t="s">
        <v>1</v>
      </c>
      <c r="D452">
        <v>1754</v>
      </c>
      <c r="E452" t="s">
        <v>1180</v>
      </c>
      <c r="F452" t="s">
        <v>1181</v>
      </c>
      <c r="G452" t="s">
        <v>1182</v>
      </c>
    </row>
    <row r="453" spans="1:9">
      <c r="A453">
        <v>1</v>
      </c>
      <c r="B453" t="s">
        <v>0</v>
      </c>
      <c r="C453" t="s">
        <v>1</v>
      </c>
      <c r="D453">
        <v>1755</v>
      </c>
      <c r="E453" t="s">
        <v>1183</v>
      </c>
      <c r="F453" t="s">
        <v>1184</v>
      </c>
      <c r="G453" t="s">
        <v>1185</v>
      </c>
    </row>
    <row r="454" spans="1:9">
      <c r="A454">
        <v>1</v>
      </c>
      <c r="B454" t="s">
        <v>0</v>
      </c>
      <c r="C454" t="s">
        <v>1</v>
      </c>
      <c r="D454">
        <v>1756</v>
      </c>
      <c r="E454" t="s">
        <v>1186</v>
      </c>
      <c r="F454" t="s">
        <v>1187</v>
      </c>
      <c r="G454" t="s">
        <v>1188</v>
      </c>
    </row>
    <row r="455" spans="1:9">
      <c r="A455">
        <v>1</v>
      </c>
      <c r="B455" t="s">
        <v>0</v>
      </c>
      <c r="C455" t="s">
        <v>1</v>
      </c>
      <c r="D455">
        <v>1798</v>
      </c>
      <c r="E455" t="s">
        <v>1189</v>
      </c>
      <c r="F455" t="s">
        <v>1190</v>
      </c>
      <c r="G455" t="s">
        <v>1191</v>
      </c>
    </row>
    <row r="456" spans="1:9">
      <c r="A456">
        <v>1</v>
      </c>
      <c r="B456" t="s">
        <v>0</v>
      </c>
      <c r="C456" t="s">
        <v>1</v>
      </c>
      <c r="D456">
        <v>1799</v>
      </c>
      <c r="E456" t="s">
        <v>1192</v>
      </c>
      <c r="F456" t="s">
        <v>1193</v>
      </c>
      <c r="G456" t="s">
        <v>1194</v>
      </c>
    </row>
    <row r="457" spans="1:9">
      <c r="A457">
        <v>1</v>
      </c>
      <c r="B457" t="s">
        <v>0</v>
      </c>
      <c r="C457" t="s">
        <v>1</v>
      </c>
      <c r="D457">
        <v>2000</v>
      </c>
      <c r="E457" t="s">
        <v>1195</v>
      </c>
      <c r="F457" t="s">
        <v>1196</v>
      </c>
      <c r="G457" t="s">
        <v>11450</v>
      </c>
      <c r="H457" t="s">
        <v>11451</v>
      </c>
      <c r="I457" t="s">
        <v>15338</v>
      </c>
    </row>
    <row r="458" spans="1:9">
      <c r="A458">
        <v>1</v>
      </c>
      <c r="B458" t="s">
        <v>0</v>
      </c>
      <c r="C458" t="s">
        <v>1</v>
      </c>
      <c r="D458">
        <v>2001</v>
      </c>
      <c r="E458" t="s">
        <v>1197</v>
      </c>
      <c r="F458" t="s">
        <v>1198</v>
      </c>
      <c r="G458" t="s">
        <v>11452</v>
      </c>
      <c r="H458" t="s">
        <v>11453</v>
      </c>
      <c r="I458" t="s">
        <v>15339</v>
      </c>
    </row>
    <row r="459" spans="1:9">
      <c r="A459">
        <v>1</v>
      </c>
      <c r="B459" t="s">
        <v>0</v>
      </c>
      <c r="C459" t="s">
        <v>1</v>
      </c>
      <c r="D459">
        <v>2002</v>
      </c>
      <c r="E459" t="s">
        <v>1199</v>
      </c>
      <c r="F459" t="s">
        <v>1200</v>
      </c>
      <c r="G459" t="s">
        <v>11454</v>
      </c>
      <c r="H459" t="s">
        <v>11455</v>
      </c>
      <c r="I459" t="s">
        <v>15340</v>
      </c>
    </row>
    <row r="460" spans="1:9">
      <c r="A460">
        <v>1</v>
      </c>
      <c r="B460" t="s">
        <v>0</v>
      </c>
      <c r="C460" t="s">
        <v>1</v>
      </c>
      <c r="D460">
        <v>2003</v>
      </c>
      <c r="E460" t="s">
        <v>1201</v>
      </c>
      <c r="F460" t="s">
        <v>1202</v>
      </c>
      <c r="G460" t="s">
        <v>11456</v>
      </c>
      <c r="H460" t="s">
        <v>11457</v>
      </c>
      <c r="I460" t="s">
        <v>15341</v>
      </c>
    </row>
    <row r="461" spans="1:9">
      <c r="A461">
        <v>1</v>
      </c>
      <c r="B461" t="s">
        <v>0</v>
      </c>
      <c r="C461" t="s">
        <v>1</v>
      </c>
      <c r="D461">
        <v>2004</v>
      </c>
      <c r="E461" t="s">
        <v>1203</v>
      </c>
      <c r="F461" t="s">
        <v>1204</v>
      </c>
      <c r="G461" t="s">
        <v>11458</v>
      </c>
      <c r="H461" t="s">
        <v>11459</v>
      </c>
      <c r="I461" t="s">
        <v>15342</v>
      </c>
    </row>
    <row r="462" spans="1:9">
      <c r="A462">
        <v>1</v>
      </c>
      <c r="B462" t="s">
        <v>0</v>
      </c>
      <c r="C462" t="s">
        <v>1</v>
      </c>
      <c r="D462">
        <v>2005</v>
      </c>
      <c r="E462" t="s">
        <v>1205</v>
      </c>
      <c r="F462" t="s">
        <v>1206</v>
      </c>
    </row>
    <row r="463" spans="1:9">
      <c r="A463">
        <v>1</v>
      </c>
      <c r="B463" t="s">
        <v>0</v>
      </c>
      <c r="C463" t="s">
        <v>1</v>
      </c>
      <c r="D463">
        <v>2006</v>
      </c>
      <c r="E463" t="s">
        <v>1207</v>
      </c>
      <c r="F463" t="s">
        <v>1208</v>
      </c>
      <c r="G463" t="s">
        <v>11460</v>
      </c>
      <c r="H463" t="s">
        <v>11461</v>
      </c>
      <c r="I463" t="s">
        <v>15343</v>
      </c>
    </row>
    <row r="464" spans="1:9">
      <c r="A464">
        <v>1</v>
      </c>
      <c r="B464" t="s">
        <v>0</v>
      </c>
      <c r="C464" t="s">
        <v>1</v>
      </c>
      <c r="D464">
        <v>2007</v>
      </c>
      <c r="E464" t="s">
        <v>1209</v>
      </c>
      <c r="F464" t="s">
        <v>1210</v>
      </c>
      <c r="G464" t="s">
        <v>11462</v>
      </c>
      <c r="H464" t="s">
        <v>11463</v>
      </c>
      <c r="I464" t="s">
        <v>15344</v>
      </c>
    </row>
    <row r="465" spans="1:9">
      <c r="A465">
        <v>1</v>
      </c>
      <c r="B465" t="s">
        <v>0</v>
      </c>
      <c r="C465" t="s">
        <v>1</v>
      </c>
      <c r="D465">
        <v>2008</v>
      </c>
      <c r="E465" t="s">
        <v>1211</v>
      </c>
      <c r="F465" t="s">
        <v>1212</v>
      </c>
      <c r="I465" t="s">
        <v>15345</v>
      </c>
    </row>
    <row r="466" spans="1:9">
      <c r="A466">
        <v>1</v>
      </c>
      <c r="B466" t="s">
        <v>0</v>
      </c>
      <c r="C466" t="s">
        <v>1</v>
      </c>
      <c r="D466">
        <v>2009</v>
      </c>
      <c r="E466" t="s">
        <v>1213</v>
      </c>
      <c r="F466" t="s">
        <v>1214</v>
      </c>
      <c r="G466" t="s">
        <v>11464</v>
      </c>
      <c r="H466" t="s">
        <v>11465</v>
      </c>
      <c r="I466" t="s">
        <v>15346</v>
      </c>
    </row>
    <row r="467" spans="1:9">
      <c r="A467">
        <v>1</v>
      </c>
      <c r="B467" t="s">
        <v>0</v>
      </c>
      <c r="C467" t="s">
        <v>1</v>
      </c>
      <c r="D467">
        <v>2010</v>
      </c>
      <c r="E467" t="s">
        <v>1215</v>
      </c>
      <c r="F467" t="s">
        <v>1216</v>
      </c>
      <c r="G467" t="s">
        <v>11466</v>
      </c>
      <c r="H467" t="s">
        <v>11467</v>
      </c>
      <c r="I467" t="s">
        <v>15347</v>
      </c>
    </row>
    <row r="468" spans="1:9">
      <c r="A468">
        <v>1</v>
      </c>
      <c r="B468" t="s">
        <v>0</v>
      </c>
      <c r="C468" t="s">
        <v>1</v>
      </c>
      <c r="D468">
        <v>2011</v>
      </c>
      <c r="E468" t="s">
        <v>1217</v>
      </c>
      <c r="F468" t="s">
        <v>1218</v>
      </c>
      <c r="G468" t="s">
        <v>11468</v>
      </c>
      <c r="H468" t="s">
        <v>11469</v>
      </c>
      <c r="I468" t="s">
        <v>15348</v>
      </c>
    </row>
    <row r="469" spans="1:9">
      <c r="A469">
        <v>1</v>
      </c>
      <c r="B469" t="s">
        <v>0</v>
      </c>
      <c r="C469" t="s">
        <v>1</v>
      </c>
      <c r="D469">
        <v>2012</v>
      </c>
      <c r="E469" t="s">
        <v>1219</v>
      </c>
      <c r="F469" t="s">
        <v>1220</v>
      </c>
      <c r="G469" t="s">
        <v>11470</v>
      </c>
      <c r="H469" t="s">
        <v>11471</v>
      </c>
      <c r="I469" t="s">
        <v>15349</v>
      </c>
    </row>
    <row r="470" spans="1:9">
      <c r="A470">
        <v>1</v>
      </c>
      <c r="B470" t="s">
        <v>0</v>
      </c>
      <c r="C470" t="s">
        <v>1</v>
      </c>
      <c r="D470">
        <v>2013</v>
      </c>
      <c r="E470" t="s">
        <v>1221</v>
      </c>
      <c r="F470" t="s">
        <v>1222</v>
      </c>
      <c r="G470" t="s">
        <v>11472</v>
      </c>
      <c r="H470" t="s">
        <v>11473</v>
      </c>
      <c r="I470" t="s">
        <v>15350</v>
      </c>
    </row>
    <row r="471" spans="1:9">
      <c r="A471">
        <v>1</v>
      </c>
      <c r="B471" t="s">
        <v>0</v>
      </c>
      <c r="C471" t="s">
        <v>1</v>
      </c>
      <c r="D471">
        <v>2014</v>
      </c>
      <c r="E471" t="s">
        <v>1223</v>
      </c>
      <c r="F471" t="s">
        <v>1224</v>
      </c>
      <c r="G471" t="s">
        <v>11474</v>
      </c>
      <c r="H471" t="s">
        <v>11475</v>
      </c>
      <c r="I471" t="s">
        <v>15351</v>
      </c>
    </row>
    <row r="472" spans="1:9">
      <c r="A472">
        <v>1</v>
      </c>
      <c r="B472" t="s">
        <v>0</v>
      </c>
      <c r="C472" t="s">
        <v>1</v>
      </c>
      <c r="D472">
        <v>2015</v>
      </c>
      <c r="E472" t="s">
        <v>1225</v>
      </c>
      <c r="F472" t="s">
        <v>11476</v>
      </c>
      <c r="G472" t="s">
        <v>11477</v>
      </c>
      <c r="H472" t="s">
        <v>11478</v>
      </c>
      <c r="I472" t="s">
        <v>15352</v>
      </c>
    </row>
    <row r="473" spans="1:9">
      <c r="A473">
        <v>1</v>
      </c>
      <c r="B473" t="s">
        <v>0</v>
      </c>
      <c r="C473" t="s">
        <v>1</v>
      </c>
      <c r="D473">
        <v>2016</v>
      </c>
      <c r="E473" t="s">
        <v>1226</v>
      </c>
      <c r="F473" t="s">
        <v>1227</v>
      </c>
      <c r="G473" t="s">
        <v>11479</v>
      </c>
      <c r="H473" t="s">
        <v>11480</v>
      </c>
      <c r="I473" t="s">
        <v>15353</v>
      </c>
    </row>
    <row r="474" spans="1:9">
      <c r="A474">
        <v>1</v>
      </c>
      <c r="B474" t="s">
        <v>0</v>
      </c>
      <c r="C474" t="s">
        <v>1</v>
      </c>
      <c r="D474">
        <v>2017</v>
      </c>
      <c r="E474" t="s">
        <v>1228</v>
      </c>
      <c r="F474" t="s">
        <v>1229</v>
      </c>
      <c r="G474" t="s">
        <v>11481</v>
      </c>
      <c r="H474" t="s">
        <v>11482</v>
      </c>
      <c r="I474" t="s">
        <v>15354</v>
      </c>
    </row>
    <row r="475" spans="1:9">
      <c r="A475">
        <v>1</v>
      </c>
      <c r="B475" t="s">
        <v>0</v>
      </c>
      <c r="C475" t="s">
        <v>1</v>
      </c>
      <c r="D475">
        <v>2018</v>
      </c>
      <c r="E475" t="s">
        <v>1230</v>
      </c>
      <c r="F475" t="s">
        <v>1231</v>
      </c>
      <c r="G475" t="s">
        <v>11483</v>
      </c>
      <c r="H475" t="s">
        <v>11484</v>
      </c>
      <c r="I475" t="s">
        <v>15355</v>
      </c>
    </row>
    <row r="476" spans="1:9">
      <c r="A476">
        <v>1</v>
      </c>
      <c r="B476" t="s">
        <v>0</v>
      </c>
      <c r="C476" t="s">
        <v>1</v>
      </c>
      <c r="D476">
        <v>2019</v>
      </c>
      <c r="E476" t="s">
        <v>1232</v>
      </c>
      <c r="F476" t="s">
        <v>1233</v>
      </c>
      <c r="G476" t="s">
        <v>11485</v>
      </c>
      <c r="H476" t="s">
        <v>11486</v>
      </c>
      <c r="I476" t="s">
        <v>15356</v>
      </c>
    </row>
    <row r="477" spans="1:9">
      <c r="A477">
        <v>1</v>
      </c>
      <c r="B477" t="s">
        <v>0</v>
      </c>
      <c r="C477" t="s">
        <v>1</v>
      </c>
      <c r="D477">
        <v>2020</v>
      </c>
      <c r="E477" t="s">
        <v>1234</v>
      </c>
      <c r="F477" t="s">
        <v>1235</v>
      </c>
      <c r="G477" t="s">
        <v>11487</v>
      </c>
      <c r="H477" t="s">
        <v>11488</v>
      </c>
      <c r="I477" t="s">
        <v>15357</v>
      </c>
    </row>
    <row r="478" spans="1:9">
      <c r="A478">
        <v>1</v>
      </c>
      <c r="B478" t="s">
        <v>0</v>
      </c>
      <c r="C478" t="s">
        <v>1</v>
      </c>
      <c r="D478">
        <v>2021</v>
      </c>
      <c r="E478" t="s">
        <v>1236</v>
      </c>
      <c r="F478" t="s">
        <v>1237</v>
      </c>
      <c r="G478" t="s">
        <v>11489</v>
      </c>
      <c r="H478" t="s">
        <v>11490</v>
      </c>
      <c r="I478" t="s">
        <v>15358</v>
      </c>
    </row>
    <row r="479" spans="1:9">
      <c r="A479">
        <v>1</v>
      </c>
      <c r="B479" t="s">
        <v>0</v>
      </c>
      <c r="C479" t="s">
        <v>1</v>
      </c>
      <c r="D479">
        <v>2022</v>
      </c>
      <c r="E479" t="s">
        <v>1238</v>
      </c>
      <c r="F479" t="s">
        <v>1239</v>
      </c>
      <c r="G479" t="s">
        <v>11491</v>
      </c>
      <c r="H479" t="s">
        <v>11492</v>
      </c>
      <c r="I479" t="s">
        <v>15359</v>
      </c>
    </row>
    <row r="480" spans="1:9">
      <c r="A480">
        <v>1</v>
      </c>
      <c r="B480" t="s">
        <v>0</v>
      </c>
      <c r="C480" t="s">
        <v>1</v>
      </c>
      <c r="D480">
        <v>2023</v>
      </c>
      <c r="E480" t="s">
        <v>1240</v>
      </c>
      <c r="F480" t="s">
        <v>1241</v>
      </c>
      <c r="G480" t="s">
        <v>11493</v>
      </c>
      <c r="H480" t="s">
        <v>11494</v>
      </c>
      <c r="I480" t="s">
        <v>15360</v>
      </c>
    </row>
    <row r="481" spans="1:9">
      <c r="A481">
        <v>1</v>
      </c>
      <c r="B481" t="s">
        <v>0</v>
      </c>
      <c r="C481" t="s">
        <v>1</v>
      </c>
      <c r="D481">
        <v>2024</v>
      </c>
      <c r="E481" t="s">
        <v>1242</v>
      </c>
      <c r="F481" t="s">
        <v>1243</v>
      </c>
      <c r="G481" t="s">
        <v>11495</v>
      </c>
      <c r="H481" t="s">
        <v>11496</v>
      </c>
      <c r="I481" t="s">
        <v>15361</v>
      </c>
    </row>
    <row r="482" spans="1:9">
      <c r="A482">
        <v>1</v>
      </c>
      <c r="B482" t="s">
        <v>0</v>
      </c>
      <c r="C482" t="s">
        <v>1</v>
      </c>
      <c r="D482">
        <v>2025</v>
      </c>
      <c r="E482" t="s">
        <v>1244</v>
      </c>
      <c r="F482" t="s">
        <v>1245</v>
      </c>
      <c r="G482" t="s">
        <v>11497</v>
      </c>
      <c r="H482" t="s">
        <v>11498</v>
      </c>
      <c r="I482" t="s">
        <v>15362</v>
      </c>
    </row>
    <row r="483" spans="1:9">
      <c r="A483">
        <v>1</v>
      </c>
      <c r="B483" t="s">
        <v>0</v>
      </c>
      <c r="C483" t="s">
        <v>1</v>
      </c>
      <c r="D483">
        <v>2026</v>
      </c>
      <c r="E483" t="s">
        <v>1246</v>
      </c>
      <c r="F483" t="s">
        <v>1247</v>
      </c>
      <c r="G483" t="s">
        <v>11499</v>
      </c>
      <c r="H483" t="s">
        <v>11500</v>
      </c>
      <c r="I483" t="s">
        <v>15363</v>
      </c>
    </row>
    <row r="484" spans="1:9">
      <c r="A484">
        <v>1</v>
      </c>
      <c r="B484" t="s">
        <v>0</v>
      </c>
      <c r="C484" t="s">
        <v>1</v>
      </c>
      <c r="D484">
        <v>2027</v>
      </c>
      <c r="E484" t="s">
        <v>1248</v>
      </c>
      <c r="F484" t="s">
        <v>1249</v>
      </c>
    </row>
    <row r="485" spans="1:9">
      <c r="A485">
        <v>1</v>
      </c>
      <c r="B485" t="s">
        <v>0</v>
      </c>
      <c r="C485" t="s">
        <v>1</v>
      </c>
      <c r="D485">
        <v>2028</v>
      </c>
      <c r="E485" t="s">
        <v>1250</v>
      </c>
      <c r="F485" t="s">
        <v>1251</v>
      </c>
      <c r="G485" t="s">
        <v>11501</v>
      </c>
      <c r="H485" t="s">
        <v>11502</v>
      </c>
      <c r="I485" t="s">
        <v>15364</v>
      </c>
    </row>
    <row r="486" spans="1:9">
      <c r="A486">
        <v>1</v>
      </c>
      <c r="B486" t="s">
        <v>0</v>
      </c>
      <c r="C486" t="s">
        <v>1</v>
      </c>
      <c r="D486">
        <v>2029</v>
      </c>
      <c r="E486" t="s">
        <v>1252</v>
      </c>
      <c r="F486" t="s">
        <v>1253</v>
      </c>
      <c r="G486" t="s">
        <v>11503</v>
      </c>
      <c r="H486" t="s">
        <v>14019</v>
      </c>
      <c r="I486" t="s">
        <v>15365</v>
      </c>
    </row>
    <row r="487" spans="1:9">
      <c r="A487">
        <v>1</v>
      </c>
      <c r="B487" t="s">
        <v>0</v>
      </c>
      <c r="C487" t="s">
        <v>1</v>
      </c>
      <c r="D487">
        <v>2030</v>
      </c>
      <c r="E487" t="s">
        <v>1254</v>
      </c>
      <c r="F487" t="s">
        <v>1255</v>
      </c>
      <c r="G487" t="s">
        <v>11504</v>
      </c>
      <c r="H487" t="s">
        <v>11505</v>
      </c>
      <c r="I487" t="s">
        <v>15366</v>
      </c>
    </row>
    <row r="488" spans="1:9">
      <c r="A488">
        <v>1</v>
      </c>
      <c r="B488" t="s">
        <v>0</v>
      </c>
      <c r="C488" t="s">
        <v>1</v>
      </c>
      <c r="D488">
        <v>2031</v>
      </c>
      <c r="E488" t="s">
        <v>1256</v>
      </c>
      <c r="F488" t="s">
        <v>1257</v>
      </c>
      <c r="G488" t="s">
        <v>11506</v>
      </c>
      <c r="H488" t="s">
        <v>11507</v>
      </c>
      <c r="I488" t="s">
        <v>15367</v>
      </c>
    </row>
    <row r="489" spans="1:9">
      <c r="A489">
        <v>1</v>
      </c>
      <c r="B489" t="s">
        <v>0</v>
      </c>
      <c r="C489" t="s">
        <v>1</v>
      </c>
      <c r="D489">
        <v>2032</v>
      </c>
      <c r="E489" t="s">
        <v>1258</v>
      </c>
      <c r="F489" t="s">
        <v>11508</v>
      </c>
      <c r="G489" t="s">
        <v>11509</v>
      </c>
      <c r="H489" t="s">
        <v>11510</v>
      </c>
      <c r="I489" t="s">
        <v>15368</v>
      </c>
    </row>
    <row r="490" spans="1:9">
      <c r="A490">
        <v>1</v>
      </c>
      <c r="B490" t="s">
        <v>0</v>
      </c>
      <c r="C490" t="s">
        <v>1</v>
      </c>
      <c r="D490">
        <v>2033</v>
      </c>
      <c r="E490" t="s">
        <v>1259</v>
      </c>
      <c r="F490" t="s">
        <v>1260</v>
      </c>
      <c r="G490" t="s">
        <v>11511</v>
      </c>
      <c r="H490" t="s">
        <v>11512</v>
      </c>
      <c r="I490" t="s">
        <v>15369</v>
      </c>
    </row>
    <row r="491" spans="1:9">
      <c r="A491">
        <v>1</v>
      </c>
      <c r="B491" t="s">
        <v>0</v>
      </c>
      <c r="C491" t="s">
        <v>1</v>
      </c>
      <c r="D491">
        <v>2034</v>
      </c>
      <c r="E491" t="s">
        <v>1261</v>
      </c>
      <c r="F491" t="s">
        <v>1262</v>
      </c>
      <c r="G491" t="s">
        <v>11513</v>
      </c>
      <c r="H491" t="s">
        <v>11514</v>
      </c>
      <c r="I491" t="s">
        <v>15370</v>
      </c>
    </row>
    <row r="492" spans="1:9">
      <c r="A492">
        <v>1</v>
      </c>
      <c r="B492" t="s">
        <v>0</v>
      </c>
      <c r="C492" t="s">
        <v>1</v>
      </c>
      <c r="D492">
        <v>2035</v>
      </c>
      <c r="E492" t="s">
        <v>1263</v>
      </c>
      <c r="F492" t="s">
        <v>1264</v>
      </c>
      <c r="I492" t="s">
        <v>15371</v>
      </c>
    </row>
    <row r="493" spans="1:9">
      <c r="A493">
        <v>1</v>
      </c>
      <c r="B493" t="s">
        <v>0</v>
      </c>
      <c r="C493" t="s">
        <v>1</v>
      </c>
      <c r="D493">
        <v>2036</v>
      </c>
      <c r="E493" t="s">
        <v>1265</v>
      </c>
      <c r="F493" t="s">
        <v>1266</v>
      </c>
      <c r="G493" t="s">
        <v>11515</v>
      </c>
      <c r="H493" t="s">
        <v>11516</v>
      </c>
      <c r="I493" t="s">
        <v>15372</v>
      </c>
    </row>
    <row r="494" spans="1:9">
      <c r="A494">
        <v>1</v>
      </c>
      <c r="B494" t="s">
        <v>0</v>
      </c>
      <c r="C494" t="s">
        <v>1</v>
      </c>
      <c r="D494">
        <v>2037</v>
      </c>
      <c r="E494" t="s">
        <v>1267</v>
      </c>
      <c r="F494" t="s">
        <v>1268</v>
      </c>
      <c r="G494" t="s">
        <v>11517</v>
      </c>
      <c r="H494" t="s">
        <v>11518</v>
      </c>
      <c r="I494" t="s">
        <v>15373</v>
      </c>
    </row>
    <row r="495" spans="1:9">
      <c r="A495">
        <v>1</v>
      </c>
      <c r="B495" t="s">
        <v>0</v>
      </c>
      <c r="C495" t="s">
        <v>1</v>
      </c>
      <c r="D495">
        <v>2038</v>
      </c>
      <c r="E495" t="s">
        <v>1269</v>
      </c>
      <c r="F495" t="s">
        <v>1270</v>
      </c>
      <c r="G495" t="s">
        <v>11519</v>
      </c>
      <c r="H495" t="s">
        <v>11520</v>
      </c>
      <c r="I495" t="s">
        <v>15374</v>
      </c>
    </row>
    <row r="496" spans="1:9">
      <c r="A496">
        <v>1</v>
      </c>
      <c r="B496" t="s">
        <v>0</v>
      </c>
      <c r="C496" t="s">
        <v>1</v>
      </c>
      <c r="D496">
        <v>2039</v>
      </c>
      <c r="E496" t="s">
        <v>1271</v>
      </c>
      <c r="F496" t="s">
        <v>1272</v>
      </c>
      <c r="G496" t="s">
        <v>11521</v>
      </c>
      <c r="H496" t="s">
        <v>11522</v>
      </c>
      <c r="I496" t="s">
        <v>15375</v>
      </c>
    </row>
    <row r="497" spans="1:9">
      <c r="A497">
        <v>1</v>
      </c>
      <c r="B497" t="s">
        <v>0</v>
      </c>
      <c r="C497" t="s">
        <v>1</v>
      </c>
      <c r="D497">
        <v>2040</v>
      </c>
      <c r="E497" t="s">
        <v>1273</v>
      </c>
      <c r="F497" t="s">
        <v>1274</v>
      </c>
      <c r="G497" t="s">
        <v>11523</v>
      </c>
      <c r="H497" t="s">
        <v>11524</v>
      </c>
      <c r="I497" t="s">
        <v>15376</v>
      </c>
    </row>
    <row r="498" spans="1:9">
      <c r="A498">
        <v>1</v>
      </c>
      <c r="B498" t="s">
        <v>0</v>
      </c>
      <c r="C498" t="s">
        <v>1</v>
      </c>
      <c r="D498">
        <v>2041</v>
      </c>
      <c r="E498" t="s">
        <v>1275</v>
      </c>
      <c r="F498" t="s">
        <v>1276</v>
      </c>
      <c r="G498" t="s">
        <v>11525</v>
      </c>
      <c r="H498" t="s">
        <v>11526</v>
      </c>
      <c r="I498" t="s">
        <v>15377</v>
      </c>
    </row>
    <row r="499" spans="1:9">
      <c r="A499">
        <v>1</v>
      </c>
      <c r="B499" t="s">
        <v>0</v>
      </c>
      <c r="C499" t="s">
        <v>1</v>
      </c>
      <c r="D499">
        <v>2042</v>
      </c>
      <c r="E499" t="s">
        <v>1277</v>
      </c>
      <c r="F499" t="s">
        <v>1278</v>
      </c>
      <c r="G499" t="s">
        <v>11527</v>
      </c>
      <c r="H499" t="s">
        <v>11528</v>
      </c>
      <c r="I499" t="s">
        <v>15378</v>
      </c>
    </row>
    <row r="500" spans="1:9">
      <c r="A500">
        <v>1</v>
      </c>
      <c r="B500" t="s">
        <v>0</v>
      </c>
      <c r="C500" t="s">
        <v>1</v>
      </c>
      <c r="D500">
        <v>2043</v>
      </c>
      <c r="E500" t="s">
        <v>1279</v>
      </c>
      <c r="F500" t="s">
        <v>1280</v>
      </c>
      <c r="G500" t="s">
        <v>11529</v>
      </c>
      <c r="H500" t="s">
        <v>11530</v>
      </c>
      <c r="I500" t="s">
        <v>15379</v>
      </c>
    </row>
    <row r="501" spans="1:9">
      <c r="A501">
        <v>1</v>
      </c>
      <c r="B501" t="s">
        <v>0</v>
      </c>
      <c r="C501" t="s">
        <v>1</v>
      </c>
      <c r="D501">
        <v>2044</v>
      </c>
      <c r="E501" t="s">
        <v>1281</v>
      </c>
      <c r="F501" t="s">
        <v>1282</v>
      </c>
      <c r="G501" t="s">
        <v>11531</v>
      </c>
      <c r="H501" t="s">
        <v>11532</v>
      </c>
      <c r="I501" t="s">
        <v>15380</v>
      </c>
    </row>
    <row r="502" spans="1:9">
      <c r="A502">
        <v>1</v>
      </c>
      <c r="B502" t="s">
        <v>0</v>
      </c>
      <c r="C502" t="s">
        <v>1</v>
      </c>
      <c r="D502">
        <v>2045</v>
      </c>
      <c r="E502" t="s">
        <v>1283</v>
      </c>
      <c r="F502" t="s">
        <v>1284</v>
      </c>
      <c r="G502" t="s">
        <v>11533</v>
      </c>
      <c r="H502" t="s">
        <v>11534</v>
      </c>
      <c r="I502" t="s">
        <v>15381</v>
      </c>
    </row>
    <row r="503" spans="1:9">
      <c r="A503">
        <v>1</v>
      </c>
      <c r="B503" t="s">
        <v>0</v>
      </c>
      <c r="C503" t="s">
        <v>1</v>
      </c>
      <c r="D503">
        <v>2046</v>
      </c>
      <c r="E503" t="s">
        <v>1285</v>
      </c>
      <c r="F503" t="s">
        <v>1286</v>
      </c>
      <c r="G503" t="s">
        <v>11535</v>
      </c>
      <c r="H503" t="s">
        <v>11536</v>
      </c>
      <c r="I503" t="s">
        <v>15382</v>
      </c>
    </row>
    <row r="504" spans="1:9">
      <c r="A504">
        <v>1</v>
      </c>
      <c r="B504" t="s">
        <v>0</v>
      </c>
      <c r="C504" t="s">
        <v>1</v>
      </c>
      <c r="D504">
        <v>2047</v>
      </c>
      <c r="E504" t="s">
        <v>1287</v>
      </c>
      <c r="F504" t="s">
        <v>1288</v>
      </c>
      <c r="G504" t="s">
        <v>11537</v>
      </c>
      <c r="H504" t="s">
        <v>11538</v>
      </c>
      <c r="I504" t="s">
        <v>15383</v>
      </c>
    </row>
    <row r="505" spans="1:9">
      <c r="A505">
        <v>1</v>
      </c>
      <c r="B505" t="s">
        <v>0</v>
      </c>
      <c r="C505" t="s">
        <v>1</v>
      </c>
      <c r="D505">
        <v>2048</v>
      </c>
      <c r="E505" t="s">
        <v>1289</v>
      </c>
      <c r="F505" t="s">
        <v>1290</v>
      </c>
      <c r="G505" t="s">
        <v>11539</v>
      </c>
      <c r="H505" t="s">
        <v>11540</v>
      </c>
      <c r="I505" t="s">
        <v>15384</v>
      </c>
    </row>
    <row r="506" spans="1:9">
      <c r="A506">
        <v>1</v>
      </c>
      <c r="B506" t="s">
        <v>0</v>
      </c>
      <c r="C506" t="s">
        <v>1</v>
      </c>
      <c r="D506">
        <v>2049</v>
      </c>
      <c r="E506" t="s">
        <v>1291</v>
      </c>
      <c r="F506" t="s">
        <v>1292</v>
      </c>
      <c r="G506" t="s">
        <v>11541</v>
      </c>
      <c r="H506" t="s">
        <v>11542</v>
      </c>
      <c r="I506" t="s">
        <v>15385</v>
      </c>
    </row>
    <row r="507" spans="1:9">
      <c r="A507">
        <v>1</v>
      </c>
      <c r="B507" t="s">
        <v>0</v>
      </c>
      <c r="C507" t="s">
        <v>1</v>
      </c>
      <c r="D507">
        <v>2050</v>
      </c>
      <c r="E507" t="s">
        <v>1293</v>
      </c>
      <c r="F507" t="s">
        <v>1294</v>
      </c>
      <c r="G507" t="s">
        <v>11543</v>
      </c>
      <c r="H507" t="s">
        <v>11544</v>
      </c>
      <c r="I507" t="s">
        <v>15386</v>
      </c>
    </row>
    <row r="508" spans="1:9">
      <c r="A508">
        <v>1</v>
      </c>
      <c r="B508" t="s">
        <v>0</v>
      </c>
      <c r="C508" t="s">
        <v>1</v>
      </c>
      <c r="D508">
        <v>2051</v>
      </c>
      <c r="E508" t="s">
        <v>1295</v>
      </c>
      <c r="F508" t="s">
        <v>1296</v>
      </c>
      <c r="G508" t="s">
        <v>11545</v>
      </c>
      <c r="H508" t="s">
        <v>11546</v>
      </c>
      <c r="I508" t="s">
        <v>15387</v>
      </c>
    </row>
    <row r="509" spans="1:9">
      <c r="A509">
        <v>1</v>
      </c>
      <c r="B509" t="s">
        <v>0</v>
      </c>
      <c r="C509" t="s">
        <v>1</v>
      </c>
      <c r="D509">
        <v>2052</v>
      </c>
      <c r="E509" t="s">
        <v>1297</v>
      </c>
      <c r="F509" t="s">
        <v>1298</v>
      </c>
      <c r="G509" t="s">
        <v>11547</v>
      </c>
      <c r="H509" t="s">
        <v>11548</v>
      </c>
      <c r="I509" t="s">
        <v>15388</v>
      </c>
    </row>
    <row r="510" spans="1:9">
      <c r="A510">
        <v>1</v>
      </c>
      <c r="B510" t="s">
        <v>0</v>
      </c>
      <c r="C510" t="s">
        <v>1</v>
      </c>
      <c r="D510">
        <v>2100</v>
      </c>
      <c r="E510" t="s">
        <v>1299</v>
      </c>
      <c r="F510" t="s">
        <v>1300</v>
      </c>
      <c r="I510" t="s">
        <v>15389</v>
      </c>
    </row>
    <row r="511" spans="1:9">
      <c r="A511">
        <v>1</v>
      </c>
      <c r="B511" t="s">
        <v>0</v>
      </c>
      <c r="C511" t="s">
        <v>1</v>
      </c>
      <c r="D511">
        <v>2101</v>
      </c>
      <c r="E511" t="s">
        <v>1301</v>
      </c>
      <c r="F511" t="s">
        <v>1302</v>
      </c>
      <c r="I511" t="s">
        <v>15390</v>
      </c>
    </row>
    <row r="512" spans="1:9">
      <c r="A512">
        <v>1</v>
      </c>
      <c r="B512" t="s">
        <v>0</v>
      </c>
      <c r="C512" t="s">
        <v>1</v>
      </c>
      <c r="D512">
        <v>2102</v>
      </c>
      <c r="E512" t="s">
        <v>1303</v>
      </c>
      <c r="F512" t="s">
        <v>1304</v>
      </c>
      <c r="G512" t="s">
        <v>23148</v>
      </c>
      <c r="H512" t="s">
        <v>11549</v>
      </c>
      <c r="I512" t="s">
        <v>15391</v>
      </c>
    </row>
    <row r="513" spans="1:9">
      <c r="A513">
        <v>1</v>
      </c>
      <c r="B513" t="s">
        <v>0</v>
      </c>
      <c r="C513" t="s">
        <v>1</v>
      </c>
      <c r="D513">
        <v>2103</v>
      </c>
      <c r="E513" t="s">
        <v>1305</v>
      </c>
      <c r="F513" t="s">
        <v>1306</v>
      </c>
      <c r="I513" t="s">
        <v>15392</v>
      </c>
    </row>
    <row r="514" spans="1:9">
      <c r="A514">
        <v>1</v>
      </c>
      <c r="B514" t="s">
        <v>0</v>
      </c>
      <c r="C514" t="s">
        <v>1</v>
      </c>
      <c r="D514">
        <v>2104</v>
      </c>
      <c r="E514" t="s">
        <v>1307</v>
      </c>
      <c r="F514" t="s">
        <v>1308</v>
      </c>
      <c r="I514" t="s">
        <v>15393</v>
      </c>
    </row>
    <row r="515" spans="1:9">
      <c r="A515">
        <v>1</v>
      </c>
      <c r="B515" t="s">
        <v>0</v>
      </c>
      <c r="C515" t="s">
        <v>1</v>
      </c>
      <c r="D515">
        <v>2105</v>
      </c>
      <c r="E515" t="s">
        <v>1309</v>
      </c>
      <c r="F515" t="s">
        <v>1310</v>
      </c>
    </row>
    <row r="516" spans="1:9">
      <c r="A516">
        <v>1</v>
      </c>
      <c r="B516" t="s">
        <v>0</v>
      </c>
      <c r="C516" t="s">
        <v>1</v>
      </c>
      <c r="D516">
        <v>2106</v>
      </c>
      <c r="E516" t="s">
        <v>1311</v>
      </c>
      <c r="F516" t="s">
        <v>1312</v>
      </c>
    </row>
    <row r="517" spans="1:9">
      <c r="A517">
        <v>1</v>
      </c>
      <c r="B517" t="s">
        <v>0</v>
      </c>
      <c r="C517" t="s">
        <v>1</v>
      </c>
      <c r="D517">
        <v>2107</v>
      </c>
      <c r="E517" t="s">
        <v>1313</v>
      </c>
      <c r="F517" t="s">
        <v>1314</v>
      </c>
    </row>
    <row r="518" spans="1:9">
      <c r="A518">
        <v>1</v>
      </c>
      <c r="B518" t="s">
        <v>0</v>
      </c>
      <c r="C518" t="s">
        <v>1</v>
      </c>
      <c r="D518">
        <v>2108</v>
      </c>
      <c r="E518" t="s">
        <v>1315</v>
      </c>
      <c r="F518" t="s">
        <v>1316</v>
      </c>
    </row>
    <row r="519" spans="1:9">
      <c r="A519">
        <v>1</v>
      </c>
      <c r="B519" t="s">
        <v>0</v>
      </c>
      <c r="C519" t="s">
        <v>1</v>
      </c>
      <c r="D519">
        <v>2109</v>
      </c>
      <c r="E519" t="s">
        <v>1317</v>
      </c>
      <c r="F519" t="s">
        <v>1318</v>
      </c>
      <c r="G519" t="s">
        <v>7140</v>
      </c>
      <c r="H519" t="s">
        <v>11550</v>
      </c>
      <c r="I519" t="s">
        <v>15394</v>
      </c>
    </row>
    <row r="520" spans="1:9">
      <c r="A520">
        <v>1</v>
      </c>
      <c r="B520" t="s">
        <v>0</v>
      </c>
      <c r="C520" t="s">
        <v>1</v>
      </c>
      <c r="D520">
        <v>2110</v>
      </c>
      <c r="E520" t="s">
        <v>1319</v>
      </c>
      <c r="F520" t="s">
        <v>1320</v>
      </c>
      <c r="G520" t="s">
        <v>7140</v>
      </c>
      <c r="H520" t="s">
        <v>11551</v>
      </c>
      <c r="I520" t="s">
        <v>15395</v>
      </c>
    </row>
    <row r="521" spans="1:9">
      <c r="A521">
        <v>1</v>
      </c>
      <c r="B521" t="s">
        <v>0</v>
      </c>
      <c r="C521" t="s">
        <v>1</v>
      </c>
      <c r="D521">
        <v>2111</v>
      </c>
      <c r="E521" t="s">
        <v>1321</v>
      </c>
      <c r="F521" t="s">
        <v>1322</v>
      </c>
    </row>
    <row r="522" spans="1:9">
      <c r="A522">
        <v>1</v>
      </c>
      <c r="B522" t="s">
        <v>0</v>
      </c>
      <c r="C522" t="s">
        <v>1</v>
      </c>
      <c r="D522">
        <v>2112</v>
      </c>
      <c r="E522" t="s">
        <v>1323</v>
      </c>
      <c r="F522" t="s">
        <v>1324</v>
      </c>
      <c r="G522" t="s">
        <v>7140</v>
      </c>
      <c r="H522" t="s">
        <v>11552</v>
      </c>
      <c r="I522" t="s">
        <v>15396</v>
      </c>
    </row>
    <row r="523" spans="1:9">
      <c r="A523">
        <v>1</v>
      </c>
      <c r="B523" t="s">
        <v>0</v>
      </c>
      <c r="C523" t="s">
        <v>1</v>
      </c>
      <c r="D523">
        <v>2113</v>
      </c>
      <c r="E523" t="s">
        <v>1325</v>
      </c>
      <c r="F523" t="s">
        <v>11553</v>
      </c>
      <c r="G523" t="s">
        <v>23149</v>
      </c>
      <c r="H523" t="s">
        <v>11554</v>
      </c>
      <c r="I523" t="s">
        <v>15397</v>
      </c>
    </row>
    <row r="524" spans="1:9">
      <c r="A524">
        <v>1</v>
      </c>
      <c r="B524" t="s">
        <v>0</v>
      </c>
      <c r="C524" t="s">
        <v>1</v>
      </c>
      <c r="D524">
        <v>2114</v>
      </c>
      <c r="E524" t="s">
        <v>1326</v>
      </c>
      <c r="F524" t="s">
        <v>1327</v>
      </c>
    </row>
    <row r="525" spans="1:9">
      <c r="A525">
        <v>1</v>
      </c>
      <c r="B525" t="s">
        <v>0</v>
      </c>
      <c r="C525" t="s">
        <v>1</v>
      </c>
      <c r="D525">
        <v>2115</v>
      </c>
      <c r="E525" t="s">
        <v>1328</v>
      </c>
      <c r="F525" t="s">
        <v>1329</v>
      </c>
      <c r="I525" t="s">
        <v>15398</v>
      </c>
    </row>
    <row r="526" spans="1:9">
      <c r="A526">
        <v>1</v>
      </c>
      <c r="B526" t="s">
        <v>0</v>
      </c>
      <c r="C526" t="s">
        <v>1</v>
      </c>
      <c r="D526">
        <v>2116</v>
      </c>
      <c r="E526" t="s">
        <v>1330</v>
      </c>
      <c r="F526" t="s">
        <v>1331</v>
      </c>
      <c r="I526" t="s">
        <v>15399</v>
      </c>
    </row>
    <row r="527" spans="1:9">
      <c r="A527">
        <v>1</v>
      </c>
      <c r="B527" t="s">
        <v>0</v>
      </c>
      <c r="C527" t="s">
        <v>1</v>
      </c>
      <c r="D527">
        <v>2117</v>
      </c>
      <c r="E527" t="s">
        <v>1332</v>
      </c>
      <c r="F527" t="s">
        <v>1333</v>
      </c>
      <c r="I527" t="s">
        <v>15400</v>
      </c>
    </row>
    <row r="528" spans="1:9">
      <c r="A528">
        <v>1</v>
      </c>
      <c r="B528" t="s">
        <v>0</v>
      </c>
      <c r="C528" t="s">
        <v>1</v>
      </c>
      <c r="D528">
        <v>2118</v>
      </c>
      <c r="E528" t="s">
        <v>1334</v>
      </c>
      <c r="F528" t="s">
        <v>1335</v>
      </c>
    </row>
    <row r="529" spans="1:9">
      <c r="A529">
        <v>1</v>
      </c>
      <c r="B529" t="s">
        <v>0</v>
      </c>
      <c r="C529" t="s">
        <v>1</v>
      </c>
      <c r="D529">
        <v>2119</v>
      </c>
      <c r="E529" t="s">
        <v>1336</v>
      </c>
      <c r="F529" t="s">
        <v>1337</v>
      </c>
      <c r="I529" t="s">
        <v>15401</v>
      </c>
    </row>
    <row r="530" spans="1:9">
      <c r="A530">
        <v>1</v>
      </c>
      <c r="B530" t="s">
        <v>0</v>
      </c>
      <c r="C530" t="s">
        <v>1</v>
      </c>
      <c r="D530">
        <v>2120</v>
      </c>
      <c r="E530" t="s">
        <v>1338</v>
      </c>
      <c r="F530" t="s">
        <v>1339</v>
      </c>
      <c r="I530" t="s">
        <v>15402</v>
      </c>
    </row>
    <row r="531" spans="1:9">
      <c r="A531">
        <v>1</v>
      </c>
      <c r="B531" t="s">
        <v>0</v>
      </c>
      <c r="C531" t="s">
        <v>1</v>
      </c>
      <c r="D531">
        <v>2121</v>
      </c>
      <c r="E531" t="s">
        <v>1340</v>
      </c>
      <c r="F531" t="s">
        <v>1341</v>
      </c>
      <c r="I531" t="s">
        <v>15403</v>
      </c>
    </row>
    <row r="532" spans="1:9">
      <c r="A532">
        <v>1</v>
      </c>
      <c r="B532" t="s">
        <v>0</v>
      </c>
      <c r="C532" t="s">
        <v>1</v>
      </c>
      <c r="D532">
        <v>3000</v>
      </c>
      <c r="E532" t="s">
        <v>1342</v>
      </c>
      <c r="F532" t="s">
        <v>1343</v>
      </c>
      <c r="I532" t="s">
        <v>15404</v>
      </c>
    </row>
    <row r="533" spans="1:9">
      <c r="A533">
        <v>1</v>
      </c>
      <c r="B533" t="s">
        <v>0</v>
      </c>
      <c r="C533" t="s">
        <v>1</v>
      </c>
      <c r="D533">
        <v>3001</v>
      </c>
      <c r="E533" t="s">
        <v>1344</v>
      </c>
      <c r="F533" t="s">
        <v>1345</v>
      </c>
      <c r="I533" t="s">
        <v>15405</v>
      </c>
    </row>
    <row r="534" spans="1:9">
      <c r="A534">
        <v>1</v>
      </c>
      <c r="B534" t="s">
        <v>0</v>
      </c>
      <c r="C534" t="s">
        <v>1</v>
      </c>
      <c r="D534">
        <v>3002</v>
      </c>
      <c r="E534" t="s">
        <v>1346</v>
      </c>
      <c r="F534" t="s">
        <v>1347</v>
      </c>
      <c r="I534" t="s">
        <v>15406</v>
      </c>
    </row>
    <row r="535" spans="1:9">
      <c r="A535">
        <v>1</v>
      </c>
      <c r="B535" t="s">
        <v>0</v>
      </c>
      <c r="C535" t="s">
        <v>1</v>
      </c>
      <c r="D535">
        <v>3003</v>
      </c>
      <c r="E535" t="s">
        <v>1348</v>
      </c>
      <c r="F535" t="s">
        <v>1349</v>
      </c>
      <c r="I535" t="s">
        <v>15407</v>
      </c>
    </row>
    <row r="536" spans="1:9">
      <c r="A536">
        <v>1</v>
      </c>
      <c r="B536" t="s">
        <v>0</v>
      </c>
      <c r="C536" t="s">
        <v>1</v>
      </c>
      <c r="D536">
        <v>3004</v>
      </c>
      <c r="E536" t="s">
        <v>1350</v>
      </c>
      <c r="F536" t="s">
        <v>1351</v>
      </c>
      <c r="I536" t="s">
        <v>15408</v>
      </c>
    </row>
    <row r="537" spans="1:9">
      <c r="A537">
        <v>1</v>
      </c>
      <c r="B537" t="s">
        <v>0</v>
      </c>
      <c r="C537" t="s">
        <v>1</v>
      </c>
      <c r="D537">
        <v>3005</v>
      </c>
      <c r="E537" t="s">
        <v>1352</v>
      </c>
      <c r="F537" t="s">
        <v>1353</v>
      </c>
    </row>
    <row r="538" spans="1:9">
      <c r="A538">
        <v>1</v>
      </c>
      <c r="B538" t="s">
        <v>0</v>
      </c>
      <c r="C538" t="s">
        <v>1</v>
      </c>
      <c r="D538">
        <v>3006</v>
      </c>
      <c r="E538" t="s">
        <v>1354</v>
      </c>
      <c r="F538" t="s">
        <v>1355</v>
      </c>
      <c r="I538" t="s">
        <v>15409</v>
      </c>
    </row>
    <row r="539" spans="1:9">
      <c r="A539">
        <v>1</v>
      </c>
      <c r="B539" t="s">
        <v>0</v>
      </c>
      <c r="C539" t="s">
        <v>1</v>
      </c>
      <c r="D539">
        <v>3007</v>
      </c>
      <c r="E539" t="s">
        <v>1356</v>
      </c>
      <c r="F539" t="s">
        <v>1357</v>
      </c>
      <c r="I539" t="s">
        <v>15410</v>
      </c>
    </row>
    <row r="540" spans="1:9">
      <c r="A540">
        <v>1</v>
      </c>
      <c r="B540" t="s">
        <v>0</v>
      </c>
      <c r="C540" t="s">
        <v>1</v>
      </c>
      <c r="D540">
        <v>3008</v>
      </c>
      <c r="E540" t="s">
        <v>1358</v>
      </c>
      <c r="F540" t="s">
        <v>1359</v>
      </c>
      <c r="I540" t="s">
        <v>15411</v>
      </c>
    </row>
    <row r="541" spans="1:9">
      <c r="A541">
        <v>1</v>
      </c>
      <c r="B541" t="s">
        <v>0</v>
      </c>
      <c r="C541" t="s">
        <v>1</v>
      </c>
      <c r="D541">
        <v>3009</v>
      </c>
      <c r="E541" t="s">
        <v>1360</v>
      </c>
      <c r="F541" t="s">
        <v>1361</v>
      </c>
      <c r="I541" t="s">
        <v>15412</v>
      </c>
    </row>
    <row r="542" spans="1:9">
      <c r="A542">
        <v>1</v>
      </c>
      <c r="B542" t="s">
        <v>0</v>
      </c>
      <c r="C542" t="s">
        <v>1</v>
      </c>
      <c r="D542">
        <v>3010</v>
      </c>
      <c r="E542" t="s">
        <v>1362</v>
      </c>
      <c r="F542" t="s">
        <v>1363</v>
      </c>
      <c r="I542" t="s">
        <v>15413</v>
      </c>
    </row>
    <row r="543" spans="1:9">
      <c r="A543">
        <v>1</v>
      </c>
      <c r="B543" t="s">
        <v>0</v>
      </c>
      <c r="C543" t="s">
        <v>1</v>
      </c>
      <c r="D543">
        <v>3011</v>
      </c>
      <c r="E543" t="s">
        <v>1364</v>
      </c>
      <c r="F543" t="s">
        <v>1365</v>
      </c>
      <c r="I543" t="s">
        <v>15414</v>
      </c>
    </row>
    <row r="544" spans="1:9">
      <c r="A544">
        <v>1</v>
      </c>
      <c r="B544" t="s">
        <v>0</v>
      </c>
      <c r="C544" t="s">
        <v>1</v>
      </c>
      <c r="D544">
        <v>3012</v>
      </c>
      <c r="E544" t="s">
        <v>1366</v>
      </c>
      <c r="F544" t="s">
        <v>1367</v>
      </c>
      <c r="I544" t="s">
        <v>15415</v>
      </c>
    </row>
    <row r="545" spans="1:9">
      <c r="A545">
        <v>1</v>
      </c>
      <c r="B545" t="s">
        <v>0</v>
      </c>
      <c r="C545" t="s">
        <v>1</v>
      </c>
      <c r="D545">
        <v>3013</v>
      </c>
      <c r="E545" t="s">
        <v>1368</v>
      </c>
      <c r="F545" t="s">
        <v>1369</v>
      </c>
      <c r="I545" t="s">
        <v>15416</v>
      </c>
    </row>
    <row r="546" spans="1:9">
      <c r="A546">
        <v>1</v>
      </c>
      <c r="B546" t="s">
        <v>0</v>
      </c>
      <c r="C546" t="s">
        <v>1</v>
      </c>
      <c r="D546">
        <v>3014</v>
      </c>
      <c r="E546" t="s">
        <v>1370</v>
      </c>
      <c r="F546" t="s">
        <v>1371</v>
      </c>
      <c r="I546" t="s">
        <v>15417</v>
      </c>
    </row>
    <row r="547" spans="1:9">
      <c r="A547">
        <v>1</v>
      </c>
      <c r="B547" t="s">
        <v>0</v>
      </c>
      <c r="C547" t="s">
        <v>1</v>
      </c>
      <c r="D547">
        <v>3015</v>
      </c>
      <c r="E547" t="s">
        <v>1372</v>
      </c>
      <c r="F547" t="s">
        <v>1373</v>
      </c>
      <c r="I547" t="s">
        <v>15418</v>
      </c>
    </row>
    <row r="548" spans="1:9">
      <c r="A548">
        <v>1</v>
      </c>
      <c r="B548" t="s">
        <v>0</v>
      </c>
      <c r="C548" t="s">
        <v>1</v>
      </c>
      <c r="D548">
        <v>3016</v>
      </c>
      <c r="E548" t="s">
        <v>1374</v>
      </c>
      <c r="F548" t="s">
        <v>1374</v>
      </c>
      <c r="I548" t="s">
        <v>15419</v>
      </c>
    </row>
    <row r="549" spans="1:9">
      <c r="A549">
        <v>1</v>
      </c>
      <c r="B549" t="s">
        <v>0</v>
      </c>
      <c r="C549" t="s">
        <v>1</v>
      </c>
      <c r="D549">
        <v>3017</v>
      </c>
      <c r="E549" t="s">
        <v>1375</v>
      </c>
      <c r="F549" t="s">
        <v>1375</v>
      </c>
      <c r="I549" t="s">
        <v>15420</v>
      </c>
    </row>
    <row r="550" spans="1:9">
      <c r="A550">
        <v>1</v>
      </c>
      <c r="B550" t="s">
        <v>0</v>
      </c>
      <c r="C550" t="s">
        <v>1</v>
      </c>
      <c r="D550">
        <v>3018</v>
      </c>
      <c r="E550" t="s">
        <v>1376</v>
      </c>
      <c r="F550" t="s">
        <v>1376</v>
      </c>
      <c r="I550" t="s">
        <v>15421</v>
      </c>
    </row>
    <row r="551" spans="1:9">
      <c r="A551">
        <v>1</v>
      </c>
      <c r="B551" t="s">
        <v>0</v>
      </c>
      <c r="C551" t="s">
        <v>1</v>
      </c>
      <c r="D551">
        <v>3019</v>
      </c>
      <c r="E551" t="s">
        <v>1377</v>
      </c>
      <c r="F551" t="s">
        <v>1377</v>
      </c>
      <c r="I551" t="s">
        <v>15422</v>
      </c>
    </row>
    <row r="552" spans="1:9">
      <c r="A552">
        <v>1</v>
      </c>
      <c r="B552" t="s">
        <v>0</v>
      </c>
      <c r="C552" t="s">
        <v>1</v>
      </c>
      <c r="D552">
        <v>3020</v>
      </c>
      <c r="E552" t="s">
        <v>1378</v>
      </c>
      <c r="F552" t="s">
        <v>1378</v>
      </c>
      <c r="I552" t="s">
        <v>15423</v>
      </c>
    </row>
    <row r="553" spans="1:9">
      <c r="A553">
        <v>1</v>
      </c>
      <c r="B553" t="s">
        <v>0</v>
      </c>
      <c r="C553" t="s">
        <v>1</v>
      </c>
      <c r="D553">
        <v>3021</v>
      </c>
      <c r="E553" t="s">
        <v>1379</v>
      </c>
      <c r="F553" t="s">
        <v>1379</v>
      </c>
      <c r="G553" t="s">
        <v>1379</v>
      </c>
      <c r="I553" t="s">
        <v>15424</v>
      </c>
    </row>
    <row r="554" spans="1:9">
      <c r="A554">
        <v>1</v>
      </c>
      <c r="B554" t="s">
        <v>0</v>
      </c>
      <c r="C554" t="s">
        <v>1</v>
      </c>
      <c r="D554">
        <v>3022</v>
      </c>
      <c r="E554" t="s">
        <v>1380</v>
      </c>
      <c r="F554" t="s">
        <v>1380</v>
      </c>
      <c r="G554" t="s">
        <v>1380</v>
      </c>
      <c r="I554" t="s">
        <v>15425</v>
      </c>
    </row>
    <row r="555" spans="1:9">
      <c r="A555">
        <v>1</v>
      </c>
      <c r="B555" t="s">
        <v>0</v>
      </c>
      <c r="C555" t="s">
        <v>1</v>
      </c>
      <c r="D555">
        <v>3023</v>
      </c>
      <c r="E555" t="s">
        <v>1381</v>
      </c>
      <c r="F555" t="s">
        <v>1381</v>
      </c>
      <c r="I555" t="s">
        <v>15426</v>
      </c>
    </row>
    <row r="556" spans="1:9">
      <c r="A556">
        <v>1</v>
      </c>
      <c r="B556" t="s">
        <v>0</v>
      </c>
      <c r="C556" t="s">
        <v>1</v>
      </c>
      <c r="D556">
        <v>3024</v>
      </c>
      <c r="E556" t="s">
        <v>1382</v>
      </c>
      <c r="F556" t="s">
        <v>1382</v>
      </c>
      <c r="I556" t="s">
        <v>15427</v>
      </c>
    </row>
    <row r="557" spans="1:9">
      <c r="A557">
        <v>1</v>
      </c>
      <c r="B557" t="s">
        <v>0</v>
      </c>
      <c r="C557" t="s">
        <v>1</v>
      </c>
      <c r="D557">
        <v>3025</v>
      </c>
      <c r="E557" t="s">
        <v>1383</v>
      </c>
      <c r="F557" t="s">
        <v>1383</v>
      </c>
      <c r="I557" t="s">
        <v>15428</v>
      </c>
    </row>
    <row r="558" spans="1:9">
      <c r="A558">
        <v>1</v>
      </c>
      <c r="B558" t="s">
        <v>0</v>
      </c>
      <c r="C558" t="s">
        <v>1</v>
      </c>
      <c r="D558">
        <v>3026</v>
      </c>
      <c r="E558" t="s">
        <v>1384</v>
      </c>
      <c r="F558" t="s">
        <v>1384</v>
      </c>
      <c r="I558" t="s">
        <v>15429</v>
      </c>
    </row>
    <row r="559" spans="1:9">
      <c r="A559">
        <v>1</v>
      </c>
      <c r="B559" t="s">
        <v>0</v>
      </c>
      <c r="C559" t="s">
        <v>1</v>
      </c>
      <c r="D559">
        <v>3027</v>
      </c>
      <c r="E559" t="s">
        <v>1385</v>
      </c>
      <c r="F559" t="s">
        <v>1385</v>
      </c>
      <c r="I559" t="s">
        <v>15430</v>
      </c>
    </row>
    <row r="560" spans="1:9">
      <c r="A560">
        <v>1</v>
      </c>
      <c r="B560" t="s">
        <v>0</v>
      </c>
      <c r="C560" t="s">
        <v>1</v>
      </c>
      <c r="D560">
        <v>3100</v>
      </c>
      <c r="E560" t="s">
        <v>1386</v>
      </c>
      <c r="F560" t="s">
        <v>1387</v>
      </c>
      <c r="G560" t="s">
        <v>11555</v>
      </c>
      <c r="H560" t="s">
        <v>11556</v>
      </c>
      <c r="I560" t="s">
        <v>15431</v>
      </c>
    </row>
    <row r="561" spans="1:9">
      <c r="A561">
        <v>1</v>
      </c>
      <c r="B561" t="s">
        <v>0</v>
      </c>
      <c r="C561" t="s">
        <v>1</v>
      </c>
      <c r="D561">
        <v>3101</v>
      </c>
      <c r="E561" t="s">
        <v>1388</v>
      </c>
      <c r="F561" t="s">
        <v>1204</v>
      </c>
      <c r="G561" t="s">
        <v>7140</v>
      </c>
      <c r="H561" t="s">
        <v>11459</v>
      </c>
      <c r="I561" t="s">
        <v>15342</v>
      </c>
    </row>
    <row r="562" spans="1:9">
      <c r="A562">
        <v>1</v>
      </c>
      <c r="B562" t="s">
        <v>0</v>
      </c>
      <c r="C562" t="s">
        <v>1</v>
      </c>
      <c r="D562">
        <v>3102</v>
      </c>
      <c r="E562" t="s">
        <v>1389</v>
      </c>
      <c r="F562" t="s">
        <v>1390</v>
      </c>
      <c r="G562" t="s">
        <v>7140</v>
      </c>
      <c r="H562" t="s">
        <v>11557</v>
      </c>
      <c r="I562" t="s">
        <v>15432</v>
      </c>
    </row>
    <row r="563" spans="1:9">
      <c r="A563">
        <v>1</v>
      </c>
      <c r="B563" t="s">
        <v>0</v>
      </c>
      <c r="C563" t="s">
        <v>1</v>
      </c>
      <c r="D563">
        <v>3103</v>
      </c>
      <c r="E563" t="s">
        <v>1391</v>
      </c>
      <c r="F563" t="s">
        <v>11558</v>
      </c>
      <c r="G563" t="s">
        <v>7140</v>
      </c>
      <c r="H563" t="s">
        <v>11559</v>
      </c>
      <c r="I563" t="s">
        <v>15433</v>
      </c>
    </row>
    <row r="564" spans="1:9">
      <c r="A564">
        <v>1</v>
      </c>
      <c r="B564" t="s">
        <v>0</v>
      </c>
      <c r="C564" t="s">
        <v>1</v>
      </c>
      <c r="D564">
        <v>3104</v>
      </c>
      <c r="E564" t="s">
        <v>1392</v>
      </c>
      <c r="F564" t="s">
        <v>1393</v>
      </c>
      <c r="G564" t="s">
        <v>11560</v>
      </c>
      <c r="H564" t="s">
        <v>11561</v>
      </c>
      <c r="I564" t="s">
        <v>15434</v>
      </c>
    </row>
    <row r="565" spans="1:9">
      <c r="A565">
        <v>1</v>
      </c>
      <c r="B565" t="s">
        <v>0</v>
      </c>
      <c r="C565" t="s">
        <v>1</v>
      </c>
      <c r="D565">
        <v>3105</v>
      </c>
      <c r="E565" t="s">
        <v>1394</v>
      </c>
      <c r="F565" t="s">
        <v>1395</v>
      </c>
      <c r="I565" t="s">
        <v>15435</v>
      </c>
    </row>
    <row r="566" spans="1:9">
      <c r="A566">
        <v>1</v>
      </c>
      <c r="B566" t="s">
        <v>0</v>
      </c>
      <c r="C566" t="s">
        <v>1</v>
      </c>
      <c r="D566">
        <v>3150</v>
      </c>
      <c r="E566" t="s">
        <v>1396</v>
      </c>
      <c r="F566" t="s">
        <v>1397</v>
      </c>
      <c r="G566" t="s">
        <v>7140</v>
      </c>
      <c r="H566" t="s">
        <v>11562</v>
      </c>
      <c r="I566" t="s">
        <v>15436</v>
      </c>
    </row>
    <row r="567" spans="1:9">
      <c r="A567">
        <v>1</v>
      </c>
      <c r="B567" t="s">
        <v>0</v>
      </c>
      <c r="C567" t="s">
        <v>1</v>
      </c>
      <c r="D567">
        <v>3151</v>
      </c>
      <c r="E567" t="s">
        <v>1398</v>
      </c>
      <c r="F567" t="s">
        <v>1399</v>
      </c>
      <c r="G567" t="s">
        <v>7140</v>
      </c>
      <c r="H567" t="s">
        <v>11563</v>
      </c>
      <c r="I567" t="s">
        <v>15437</v>
      </c>
    </row>
    <row r="568" spans="1:9">
      <c r="A568">
        <v>1</v>
      </c>
      <c r="B568" t="s">
        <v>0</v>
      </c>
      <c r="C568" t="s">
        <v>1</v>
      </c>
      <c r="D568">
        <v>3152</v>
      </c>
      <c r="E568" t="s">
        <v>1317</v>
      </c>
      <c r="F568" t="s">
        <v>1317</v>
      </c>
      <c r="G568" t="s">
        <v>7140</v>
      </c>
      <c r="H568" t="s">
        <v>11550</v>
      </c>
      <c r="I568" t="s">
        <v>15394</v>
      </c>
    </row>
    <row r="569" spans="1:9">
      <c r="A569">
        <v>1</v>
      </c>
      <c r="B569" t="s">
        <v>0</v>
      </c>
      <c r="C569" t="s">
        <v>1</v>
      </c>
      <c r="D569">
        <v>3200</v>
      </c>
      <c r="E569" t="s">
        <v>1400</v>
      </c>
      <c r="F569" t="s">
        <v>1401</v>
      </c>
      <c r="G569" t="s">
        <v>7140</v>
      </c>
      <c r="H569" t="s">
        <v>11564</v>
      </c>
      <c r="I569" t="s">
        <v>15438</v>
      </c>
    </row>
    <row r="570" spans="1:9">
      <c r="A570">
        <v>1</v>
      </c>
      <c r="B570" t="s">
        <v>0</v>
      </c>
      <c r="C570" t="s">
        <v>1</v>
      </c>
      <c r="D570">
        <v>3201</v>
      </c>
      <c r="E570" t="s">
        <v>1402</v>
      </c>
      <c r="F570" t="s">
        <v>1403</v>
      </c>
      <c r="I570" t="s">
        <v>15439</v>
      </c>
    </row>
    <row r="571" spans="1:9">
      <c r="A571">
        <v>1</v>
      </c>
      <c r="B571" t="s">
        <v>0</v>
      </c>
      <c r="C571" t="s">
        <v>1</v>
      </c>
      <c r="D571">
        <v>3202</v>
      </c>
      <c r="E571" t="s">
        <v>1404</v>
      </c>
      <c r="F571" t="s">
        <v>1405</v>
      </c>
      <c r="G571" t="s">
        <v>7140</v>
      </c>
      <c r="H571" t="s">
        <v>11565</v>
      </c>
      <c r="I571" t="s">
        <v>15440</v>
      </c>
    </row>
    <row r="572" spans="1:9">
      <c r="A572">
        <v>1</v>
      </c>
      <c r="B572" t="s">
        <v>0</v>
      </c>
      <c r="C572" t="s">
        <v>1</v>
      </c>
      <c r="D572">
        <v>3203</v>
      </c>
      <c r="E572" t="s">
        <v>1406</v>
      </c>
      <c r="F572" t="s">
        <v>1407</v>
      </c>
      <c r="G572" t="s">
        <v>7140</v>
      </c>
      <c r="H572" t="s">
        <v>11566</v>
      </c>
      <c r="I572" t="s">
        <v>15441</v>
      </c>
    </row>
    <row r="573" spans="1:9">
      <c r="A573">
        <v>1</v>
      </c>
      <c r="B573" t="s">
        <v>0</v>
      </c>
      <c r="C573" t="s">
        <v>1</v>
      </c>
      <c r="D573">
        <v>3204</v>
      </c>
      <c r="E573" t="s">
        <v>1754</v>
      </c>
      <c r="F573" t="s">
        <v>1408</v>
      </c>
      <c r="H573" t="s">
        <v>11632</v>
      </c>
      <c r="I573" t="s">
        <v>15442</v>
      </c>
    </row>
    <row r="574" spans="1:9">
      <c r="A574">
        <v>1</v>
      </c>
      <c r="B574" t="s">
        <v>0</v>
      </c>
      <c r="C574" t="s">
        <v>1</v>
      </c>
      <c r="D574">
        <v>3205</v>
      </c>
      <c r="E574" t="s">
        <v>1409</v>
      </c>
      <c r="F574" t="s">
        <v>1410</v>
      </c>
      <c r="G574" t="s">
        <v>7140</v>
      </c>
      <c r="H574" t="s">
        <v>11567</v>
      </c>
      <c r="I574" t="s">
        <v>15443</v>
      </c>
    </row>
    <row r="575" spans="1:9">
      <c r="A575">
        <v>1</v>
      </c>
      <c r="B575" t="s">
        <v>0</v>
      </c>
      <c r="C575" t="s">
        <v>1</v>
      </c>
      <c r="D575">
        <v>3206</v>
      </c>
      <c r="E575" t="s">
        <v>1411</v>
      </c>
      <c r="F575" t="s">
        <v>1412</v>
      </c>
      <c r="G575" t="s">
        <v>7140</v>
      </c>
      <c r="H575" t="s">
        <v>11568</v>
      </c>
      <c r="I575" t="s">
        <v>15444</v>
      </c>
    </row>
    <row r="576" spans="1:9">
      <c r="A576">
        <v>1</v>
      </c>
      <c r="B576" t="s">
        <v>0</v>
      </c>
      <c r="C576" t="s">
        <v>1</v>
      </c>
      <c r="D576">
        <v>3207</v>
      </c>
      <c r="E576" t="s">
        <v>1413</v>
      </c>
      <c r="F576" t="s">
        <v>1414</v>
      </c>
      <c r="I576" t="s">
        <v>15445</v>
      </c>
    </row>
    <row r="577" spans="1:9">
      <c r="A577">
        <v>1</v>
      </c>
      <c r="B577" t="s">
        <v>0</v>
      </c>
      <c r="C577" t="s">
        <v>1</v>
      </c>
      <c r="D577">
        <v>3208</v>
      </c>
      <c r="E577" t="s">
        <v>1415</v>
      </c>
      <c r="F577" t="s">
        <v>1416</v>
      </c>
    </row>
    <row r="578" spans="1:9">
      <c r="A578">
        <v>1</v>
      </c>
      <c r="B578" t="s">
        <v>0</v>
      </c>
      <c r="C578" t="s">
        <v>1</v>
      </c>
      <c r="D578">
        <v>3209</v>
      </c>
      <c r="E578" t="s">
        <v>1417</v>
      </c>
      <c r="F578" t="s">
        <v>1418</v>
      </c>
    </row>
    <row r="579" spans="1:9">
      <c r="A579">
        <v>1</v>
      </c>
      <c r="B579" t="s">
        <v>0</v>
      </c>
      <c r="C579" t="s">
        <v>1</v>
      </c>
      <c r="D579">
        <v>3210</v>
      </c>
      <c r="E579" t="s">
        <v>1419</v>
      </c>
      <c r="F579" t="s">
        <v>1420</v>
      </c>
      <c r="G579" t="s">
        <v>7140</v>
      </c>
      <c r="H579" t="s">
        <v>11569</v>
      </c>
      <c r="I579" t="s">
        <v>15446</v>
      </c>
    </row>
    <row r="580" spans="1:9">
      <c r="A580">
        <v>1</v>
      </c>
      <c r="B580" t="s">
        <v>0</v>
      </c>
      <c r="C580" t="s">
        <v>1</v>
      </c>
      <c r="D580">
        <v>3211</v>
      </c>
      <c r="E580" t="s">
        <v>1421</v>
      </c>
      <c r="F580" t="s">
        <v>1422</v>
      </c>
      <c r="I580" t="s">
        <v>15447</v>
      </c>
    </row>
    <row r="581" spans="1:9">
      <c r="A581">
        <v>1</v>
      </c>
      <c r="B581" t="s">
        <v>0</v>
      </c>
      <c r="C581" t="s">
        <v>1</v>
      </c>
      <c r="D581">
        <v>3212</v>
      </c>
      <c r="E581" t="s">
        <v>1423</v>
      </c>
      <c r="F581" t="s">
        <v>1424</v>
      </c>
      <c r="I581" t="s">
        <v>15448</v>
      </c>
    </row>
    <row r="582" spans="1:9">
      <c r="A582">
        <v>1</v>
      </c>
      <c r="B582" t="s">
        <v>0</v>
      </c>
      <c r="C582" t="s">
        <v>1</v>
      </c>
      <c r="D582">
        <v>3213</v>
      </c>
      <c r="E582" t="s">
        <v>1425</v>
      </c>
      <c r="F582" t="s">
        <v>1426</v>
      </c>
      <c r="I582" t="s">
        <v>15449</v>
      </c>
    </row>
    <row r="583" spans="1:9">
      <c r="A583">
        <v>1</v>
      </c>
      <c r="B583" t="s">
        <v>0</v>
      </c>
      <c r="C583" t="s">
        <v>1</v>
      </c>
      <c r="D583">
        <v>3214</v>
      </c>
      <c r="E583" t="s">
        <v>1427</v>
      </c>
      <c r="F583" t="s">
        <v>1428</v>
      </c>
    </row>
    <row r="584" spans="1:9">
      <c r="A584">
        <v>1</v>
      </c>
      <c r="B584" t="s">
        <v>0</v>
      </c>
      <c r="C584" t="s">
        <v>1</v>
      </c>
      <c r="D584">
        <v>3215</v>
      </c>
      <c r="E584" t="s">
        <v>1429</v>
      </c>
      <c r="F584" t="s">
        <v>1430</v>
      </c>
      <c r="G584" t="s">
        <v>7140</v>
      </c>
      <c r="H584" t="s">
        <v>11570</v>
      </c>
      <c r="I584" t="s">
        <v>15450</v>
      </c>
    </row>
    <row r="585" spans="1:9">
      <c r="A585">
        <v>1</v>
      </c>
      <c r="B585" t="s">
        <v>0</v>
      </c>
      <c r="C585" t="s">
        <v>1</v>
      </c>
      <c r="D585">
        <v>3216</v>
      </c>
      <c r="E585" t="s">
        <v>1431</v>
      </c>
      <c r="F585" t="s">
        <v>1432</v>
      </c>
      <c r="I585" t="s">
        <v>15451</v>
      </c>
    </row>
    <row r="586" spans="1:9">
      <c r="A586">
        <v>1</v>
      </c>
      <c r="B586" t="s">
        <v>0</v>
      </c>
      <c r="C586" t="s">
        <v>1</v>
      </c>
      <c r="D586">
        <v>3217</v>
      </c>
      <c r="E586" t="s">
        <v>1433</v>
      </c>
      <c r="F586" t="s">
        <v>1434</v>
      </c>
      <c r="G586" t="s">
        <v>7140</v>
      </c>
      <c r="H586" t="s">
        <v>11571</v>
      </c>
      <c r="I586" t="s">
        <v>15452</v>
      </c>
    </row>
    <row r="587" spans="1:9">
      <c r="A587">
        <v>1</v>
      </c>
      <c r="B587" t="s">
        <v>0</v>
      </c>
      <c r="C587" t="s">
        <v>1</v>
      </c>
      <c r="D587">
        <v>3218</v>
      </c>
      <c r="E587" t="s">
        <v>1435</v>
      </c>
      <c r="F587" t="s">
        <v>1436</v>
      </c>
    </row>
    <row r="588" spans="1:9">
      <c r="A588">
        <v>1</v>
      </c>
      <c r="B588" t="s">
        <v>0</v>
      </c>
      <c r="C588" t="s">
        <v>1</v>
      </c>
      <c r="D588">
        <v>3219</v>
      </c>
      <c r="E588" t="s">
        <v>12491</v>
      </c>
      <c r="F588" t="s">
        <v>1437</v>
      </c>
      <c r="H588" t="s">
        <v>12492</v>
      </c>
      <c r="I588" t="s">
        <v>15453</v>
      </c>
    </row>
    <row r="589" spans="1:9">
      <c r="A589">
        <v>1</v>
      </c>
      <c r="B589" t="s">
        <v>0</v>
      </c>
      <c r="C589" t="s">
        <v>1</v>
      </c>
      <c r="D589">
        <v>3220</v>
      </c>
      <c r="E589" t="s">
        <v>15166</v>
      </c>
      <c r="F589" t="s">
        <v>1438</v>
      </c>
      <c r="H589" t="s">
        <v>15167</v>
      </c>
      <c r="I589" t="s">
        <v>15454</v>
      </c>
    </row>
    <row r="590" spans="1:9">
      <c r="A590">
        <v>1</v>
      </c>
      <c r="B590" t="s">
        <v>0</v>
      </c>
      <c r="C590" t="s">
        <v>1</v>
      </c>
      <c r="D590">
        <v>3221</v>
      </c>
      <c r="E590" t="s">
        <v>1439</v>
      </c>
      <c r="F590" t="s">
        <v>1440</v>
      </c>
      <c r="I590" t="s">
        <v>15455</v>
      </c>
    </row>
    <row r="591" spans="1:9">
      <c r="A591">
        <v>1</v>
      </c>
      <c r="B591" t="s">
        <v>0</v>
      </c>
      <c r="C591" t="s">
        <v>1</v>
      </c>
      <c r="D591">
        <v>3222</v>
      </c>
      <c r="E591" t="s">
        <v>1441</v>
      </c>
      <c r="F591" t="s">
        <v>1442</v>
      </c>
      <c r="I591" t="s">
        <v>15456</v>
      </c>
    </row>
    <row r="592" spans="1:9">
      <c r="A592">
        <v>1</v>
      </c>
      <c r="B592" t="s">
        <v>0</v>
      </c>
      <c r="C592" t="s">
        <v>1</v>
      </c>
      <c r="D592">
        <v>3223</v>
      </c>
      <c r="E592" t="s">
        <v>1443</v>
      </c>
      <c r="F592" t="s">
        <v>1444</v>
      </c>
      <c r="G592" t="s">
        <v>7140</v>
      </c>
      <c r="H592" t="s">
        <v>11572</v>
      </c>
      <c r="I592" t="s">
        <v>15457</v>
      </c>
    </row>
    <row r="593" spans="1:9">
      <c r="A593">
        <v>1</v>
      </c>
      <c r="B593" t="s">
        <v>0</v>
      </c>
      <c r="C593" t="s">
        <v>1</v>
      </c>
      <c r="D593">
        <v>3224</v>
      </c>
      <c r="E593" t="s">
        <v>1445</v>
      </c>
      <c r="F593" t="s">
        <v>1446</v>
      </c>
      <c r="G593" t="s">
        <v>7140</v>
      </c>
      <c r="H593" t="s">
        <v>11573</v>
      </c>
      <c r="I593" t="s">
        <v>15458</v>
      </c>
    </row>
    <row r="594" spans="1:9">
      <c r="A594">
        <v>1</v>
      </c>
      <c r="B594" t="s">
        <v>0</v>
      </c>
      <c r="C594" t="s">
        <v>1</v>
      </c>
      <c r="D594">
        <v>3225</v>
      </c>
      <c r="E594" t="s">
        <v>15168</v>
      </c>
      <c r="F594" t="s">
        <v>1447</v>
      </c>
      <c r="H594" t="s">
        <v>15169</v>
      </c>
      <c r="I594" t="s">
        <v>15459</v>
      </c>
    </row>
    <row r="595" spans="1:9">
      <c r="A595">
        <v>1</v>
      </c>
      <c r="B595" t="s">
        <v>0</v>
      </c>
      <c r="C595" t="s">
        <v>1</v>
      </c>
      <c r="D595">
        <v>3226</v>
      </c>
      <c r="E595" t="s">
        <v>1448</v>
      </c>
      <c r="F595" t="s">
        <v>1449</v>
      </c>
      <c r="I595" t="s">
        <v>15460</v>
      </c>
    </row>
    <row r="596" spans="1:9">
      <c r="A596">
        <v>1</v>
      </c>
      <c r="B596" t="s">
        <v>0</v>
      </c>
      <c r="C596" t="s">
        <v>1</v>
      </c>
      <c r="D596">
        <v>3300</v>
      </c>
      <c r="E596" t="s">
        <v>1450</v>
      </c>
      <c r="F596" t="s">
        <v>1451</v>
      </c>
      <c r="I596" t="s">
        <v>15461</v>
      </c>
    </row>
    <row r="597" spans="1:9">
      <c r="A597">
        <v>1</v>
      </c>
      <c r="B597" t="s">
        <v>0</v>
      </c>
      <c r="C597" t="s">
        <v>1</v>
      </c>
      <c r="D597">
        <v>3301</v>
      </c>
      <c r="E597" t="s">
        <v>1452</v>
      </c>
      <c r="F597" t="s">
        <v>1453</v>
      </c>
      <c r="I597" t="s">
        <v>15462</v>
      </c>
    </row>
    <row r="598" spans="1:9">
      <c r="A598">
        <v>1</v>
      </c>
      <c r="B598" t="s">
        <v>0</v>
      </c>
      <c r="C598" t="s">
        <v>1</v>
      </c>
      <c r="D598">
        <v>3302</v>
      </c>
      <c r="E598" t="s">
        <v>1454</v>
      </c>
      <c r="F598" t="s">
        <v>1455</v>
      </c>
      <c r="I598" t="s">
        <v>15463</v>
      </c>
    </row>
    <row r="599" spans="1:9">
      <c r="A599">
        <v>1</v>
      </c>
      <c r="B599" t="s">
        <v>0</v>
      </c>
      <c r="C599" t="s">
        <v>1</v>
      </c>
      <c r="D599">
        <v>3303</v>
      </c>
      <c r="E599" t="s">
        <v>15170</v>
      </c>
      <c r="F599" t="s">
        <v>15170</v>
      </c>
      <c r="H599" t="s">
        <v>15171</v>
      </c>
      <c r="I599" t="s">
        <v>15464</v>
      </c>
    </row>
    <row r="600" spans="1:9">
      <c r="A600">
        <v>1</v>
      </c>
      <c r="B600" t="s">
        <v>0</v>
      </c>
      <c r="C600" t="s">
        <v>1</v>
      </c>
      <c r="D600">
        <v>3350</v>
      </c>
      <c r="E600" t="s">
        <v>1456</v>
      </c>
      <c r="F600" t="s">
        <v>1457</v>
      </c>
      <c r="I600" t="s">
        <v>15465</v>
      </c>
    </row>
    <row r="601" spans="1:9">
      <c r="A601">
        <v>1</v>
      </c>
      <c r="B601" t="s">
        <v>0</v>
      </c>
      <c r="C601" t="s">
        <v>1</v>
      </c>
      <c r="D601">
        <v>3351</v>
      </c>
      <c r="E601" t="s">
        <v>1458</v>
      </c>
      <c r="F601" t="s">
        <v>1459</v>
      </c>
      <c r="H601" t="s">
        <v>15172</v>
      </c>
      <c r="I601" t="s">
        <v>15466</v>
      </c>
    </row>
    <row r="602" spans="1:9">
      <c r="A602">
        <v>1</v>
      </c>
      <c r="B602" t="s">
        <v>0</v>
      </c>
      <c r="C602" t="s">
        <v>1</v>
      </c>
      <c r="D602">
        <v>3352</v>
      </c>
      <c r="E602" t="s">
        <v>1460</v>
      </c>
      <c r="F602" t="s">
        <v>1461</v>
      </c>
      <c r="I602" t="s">
        <v>15467</v>
      </c>
    </row>
    <row r="603" spans="1:9">
      <c r="A603">
        <v>1</v>
      </c>
      <c r="B603" t="s">
        <v>0</v>
      </c>
      <c r="C603" t="s">
        <v>1</v>
      </c>
      <c r="D603">
        <v>3353</v>
      </c>
      <c r="E603" t="s">
        <v>1462</v>
      </c>
      <c r="F603" t="s">
        <v>1463</v>
      </c>
      <c r="I603" t="s">
        <v>15468</v>
      </c>
    </row>
    <row r="604" spans="1:9">
      <c r="A604">
        <v>1</v>
      </c>
      <c r="B604" t="s">
        <v>0</v>
      </c>
      <c r="C604" t="s">
        <v>1</v>
      </c>
      <c r="D604">
        <v>3354</v>
      </c>
      <c r="E604" t="s">
        <v>1464</v>
      </c>
      <c r="F604" t="s">
        <v>1465</v>
      </c>
      <c r="I604" t="s">
        <v>15469</v>
      </c>
    </row>
    <row r="605" spans="1:9">
      <c r="A605">
        <v>1</v>
      </c>
      <c r="B605" t="s">
        <v>0</v>
      </c>
      <c r="C605" t="s">
        <v>1</v>
      </c>
      <c r="D605">
        <v>3355</v>
      </c>
      <c r="E605" t="s">
        <v>1466</v>
      </c>
      <c r="F605" t="s">
        <v>1467</v>
      </c>
      <c r="I605" t="s">
        <v>15470</v>
      </c>
    </row>
    <row r="606" spans="1:9">
      <c r="A606">
        <v>1</v>
      </c>
      <c r="B606" t="s">
        <v>0</v>
      </c>
      <c r="C606" t="s">
        <v>1</v>
      </c>
      <c r="D606">
        <v>3356</v>
      </c>
      <c r="E606" t="s">
        <v>1468</v>
      </c>
      <c r="F606" t="s">
        <v>1469</v>
      </c>
      <c r="H606" t="s">
        <v>15173</v>
      </c>
      <c r="I606" t="s">
        <v>15471</v>
      </c>
    </row>
    <row r="607" spans="1:9">
      <c r="A607">
        <v>1</v>
      </c>
      <c r="B607" t="s">
        <v>0</v>
      </c>
      <c r="C607" t="s">
        <v>1</v>
      </c>
      <c r="D607">
        <v>3357</v>
      </c>
      <c r="E607" t="s">
        <v>1470</v>
      </c>
      <c r="F607" t="s">
        <v>1471</v>
      </c>
      <c r="I607" t="s">
        <v>15472</v>
      </c>
    </row>
    <row r="608" spans="1:9">
      <c r="A608">
        <v>1</v>
      </c>
      <c r="B608" t="s">
        <v>0</v>
      </c>
      <c r="C608" t="s">
        <v>1</v>
      </c>
      <c r="D608">
        <v>3358</v>
      </c>
      <c r="E608" t="s">
        <v>1472</v>
      </c>
      <c r="F608" t="s">
        <v>1473</v>
      </c>
      <c r="I608" t="s">
        <v>15473</v>
      </c>
    </row>
    <row r="609" spans="1:9">
      <c r="A609">
        <v>1</v>
      </c>
      <c r="B609" t="s">
        <v>0</v>
      </c>
      <c r="C609" t="s">
        <v>1</v>
      </c>
      <c r="D609">
        <v>3359</v>
      </c>
      <c r="E609" t="s">
        <v>1474</v>
      </c>
      <c r="F609" t="s">
        <v>1475</v>
      </c>
      <c r="H609" t="s">
        <v>15174</v>
      </c>
      <c r="I609" t="s">
        <v>15474</v>
      </c>
    </row>
    <row r="610" spans="1:9">
      <c r="A610">
        <v>1</v>
      </c>
      <c r="B610" t="s">
        <v>0</v>
      </c>
      <c r="C610" t="s">
        <v>1</v>
      </c>
      <c r="D610">
        <v>3360</v>
      </c>
      <c r="E610" t="s">
        <v>1476</v>
      </c>
      <c r="F610" t="s">
        <v>1476</v>
      </c>
      <c r="G610" t="s">
        <v>1476</v>
      </c>
      <c r="H610" t="s">
        <v>1476</v>
      </c>
      <c r="I610" t="s">
        <v>15475</v>
      </c>
    </row>
    <row r="611" spans="1:9">
      <c r="A611">
        <v>1</v>
      </c>
      <c r="B611" t="s">
        <v>0</v>
      </c>
      <c r="C611" t="s">
        <v>1</v>
      </c>
      <c r="D611">
        <v>3400</v>
      </c>
      <c r="E611" t="s">
        <v>1477</v>
      </c>
      <c r="F611" t="s">
        <v>1478</v>
      </c>
      <c r="I611" t="s">
        <v>15476</v>
      </c>
    </row>
    <row r="612" spans="1:9">
      <c r="A612">
        <v>1</v>
      </c>
      <c r="B612" t="s">
        <v>0</v>
      </c>
      <c r="C612" t="s">
        <v>1</v>
      </c>
      <c r="D612">
        <v>3401</v>
      </c>
      <c r="E612" t="s">
        <v>1479</v>
      </c>
      <c r="F612" t="s">
        <v>1480</v>
      </c>
      <c r="I612" t="s">
        <v>15477</v>
      </c>
    </row>
    <row r="613" spans="1:9">
      <c r="A613">
        <v>1</v>
      </c>
      <c r="B613" t="s">
        <v>0</v>
      </c>
      <c r="C613" t="s">
        <v>1</v>
      </c>
      <c r="D613">
        <v>3402</v>
      </c>
      <c r="E613" t="s">
        <v>12636</v>
      </c>
      <c r="F613" t="s">
        <v>1481</v>
      </c>
      <c r="H613" t="s">
        <v>12638</v>
      </c>
      <c r="I613" t="s">
        <v>15478</v>
      </c>
    </row>
    <row r="614" spans="1:9">
      <c r="A614">
        <v>1</v>
      </c>
      <c r="B614" t="s">
        <v>0</v>
      </c>
      <c r="C614" t="s">
        <v>1</v>
      </c>
      <c r="D614">
        <v>3403</v>
      </c>
      <c r="E614" t="s">
        <v>1482</v>
      </c>
      <c r="F614" t="s">
        <v>1483</v>
      </c>
      <c r="I614" t="s">
        <v>15479</v>
      </c>
    </row>
    <row r="615" spans="1:9">
      <c r="A615">
        <v>1</v>
      </c>
      <c r="B615" t="s">
        <v>0</v>
      </c>
      <c r="C615" t="s">
        <v>1</v>
      </c>
      <c r="D615">
        <v>3404</v>
      </c>
      <c r="E615" t="s">
        <v>1484</v>
      </c>
      <c r="F615" t="s">
        <v>1485</v>
      </c>
      <c r="I615" t="s">
        <v>15480</v>
      </c>
    </row>
    <row r="616" spans="1:9">
      <c r="A616">
        <v>1</v>
      </c>
      <c r="B616" t="s">
        <v>0</v>
      </c>
      <c r="C616" t="s">
        <v>1</v>
      </c>
      <c r="D616">
        <v>3405</v>
      </c>
      <c r="E616" t="s">
        <v>1486</v>
      </c>
      <c r="F616" t="s">
        <v>1486</v>
      </c>
      <c r="I616" t="s">
        <v>15481</v>
      </c>
    </row>
    <row r="617" spans="1:9">
      <c r="A617">
        <v>1</v>
      </c>
      <c r="B617" t="s">
        <v>0</v>
      </c>
      <c r="C617" t="s">
        <v>1</v>
      </c>
      <c r="D617">
        <v>3406</v>
      </c>
      <c r="E617" t="s">
        <v>1487</v>
      </c>
      <c r="F617" t="s">
        <v>1487</v>
      </c>
      <c r="I617" t="s">
        <v>15482</v>
      </c>
    </row>
    <row r="618" spans="1:9">
      <c r="A618">
        <v>1</v>
      </c>
      <c r="B618" t="s">
        <v>0</v>
      </c>
      <c r="C618" t="s">
        <v>1</v>
      </c>
      <c r="D618">
        <v>3500</v>
      </c>
      <c r="E618" t="s">
        <v>1488</v>
      </c>
      <c r="F618" t="s">
        <v>1489</v>
      </c>
      <c r="I618" t="s">
        <v>15483</v>
      </c>
    </row>
    <row r="619" spans="1:9">
      <c r="A619">
        <v>1</v>
      </c>
      <c r="B619" t="s">
        <v>0</v>
      </c>
      <c r="C619" t="s">
        <v>1</v>
      </c>
      <c r="D619">
        <v>3501</v>
      </c>
      <c r="E619" t="s">
        <v>1490</v>
      </c>
      <c r="F619" t="s">
        <v>1491</v>
      </c>
      <c r="I619" t="s">
        <v>15484</v>
      </c>
    </row>
    <row r="620" spans="1:9">
      <c r="A620">
        <v>1</v>
      </c>
      <c r="B620" t="s">
        <v>0</v>
      </c>
      <c r="C620" t="s">
        <v>1</v>
      </c>
      <c r="D620">
        <v>3502</v>
      </c>
      <c r="E620" t="s">
        <v>1492</v>
      </c>
      <c r="F620" t="s">
        <v>11574</v>
      </c>
      <c r="G620" t="s">
        <v>7140</v>
      </c>
      <c r="H620" t="s">
        <v>14020</v>
      </c>
      <c r="I620" t="s">
        <v>15485</v>
      </c>
    </row>
    <row r="621" spans="1:9">
      <c r="A621">
        <v>1</v>
      </c>
      <c r="B621" t="s">
        <v>0</v>
      </c>
      <c r="C621" t="s">
        <v>1</v>
      </c>
      <c r="D621">
        <v>3503</v>
      </c>
      <c r="E621" t="s">
        <v>1493</v>
      </c>
      <c r="F621" t="s">
        <v>1494</v>
      </c>
      <c r="I621" t="s">
        <v>15486</v>
      </c>
    </row>
    <row r="622" spans="1:9">
      <c r="A622">
        <v>1</v>
      </c>
      <c r="B622" t="s">
        <v>0</v>
      </c>
      <c r="C622" t="s">
        <v>1</v>
      </c>
      <c r="D622">
        <v>3504</v>
      </c>
      <c r="E622" t="s">
        <v>1495</v>
      </c>
      <c r="F622" t="s">
        <v>1496</v>
      </c>
      <c r="G622" t="s">
        <v>7140</v>
      </c>
      <c r="H622" t="s">
        <v>11575</v>
      </c>
      <c r="I622" t="s">
        <v>15487</v>
      </c>
    </row>
    <row r="623" spans="1:9">
      <c r="A623">
        <v>1</v>
      </c>
      <c r="B623" t="s">
        <v>0</v>
      </c>
      <c r="C623" t="s">
        <v>1</v>
      </c>
      <c r="D623">
        <v>3505</v>
      </c>
      <c r="E623" t="s">
        <v>1497</v>
      </c>
      <c r="F623" t="s">
        <v>1498</v>
      </c>
      <c r="G623" t="s">
        <v>7140</v>
      </c>
      <c r="H623" t="s">
        <v>11576</v>
      </c>
      <c r="I623" t="s">
        <v>15488</v>
      </c>
    </row>
    <row r="624" spans="1:9">
      <c r="A624">
        <v>1</v>
      </c>
      <c r="B624" t="s">
        <v>0</v>
      </c>
      <c r="C624" t="s">
        <v>1</v>
      </c>
      <c r="D624">
        <v>3506</v>
      </c>
      <c r="E624" t="s">
        <v>1499</v>
      </c>
      <c r="F624" t="s">
        <v>1499</v>
      </c>
      <c r="I624" t="s">
        <v>15489</v>
      </c>
    </row>
    <row r="625" spans="1:9">
      <c r="A625">
        <v>1</v>
      </c>
      <c r="B625" t="s">
        <v>0</v>
      </c>
      <c r="C625" t="s">
        <v>1</v>
      </c>
      <c r="D625">
        <v>3507</v>
      </c>
      <c r="E625" t="s">
        <v>1500</v>
      </c>
      <c r="F625" t="s">
        <v>1500</v>
      </c>
      <c r="G625" t="s">
        <v>7140</v>
      </c>
      <c r="H625" t="s">
        <v>11577</v>
      </c>
      <c r="I625" t="s">
        <v>15490</v>
      </c>
    </row>
    <row r="626" spans="1:9">
      <c r="A626">
        <v>1</v>
      </c>
      <c r="B626" t="s">
        <v>0</v>
      </c>
      <c r="C626" t="s">
        <v>1</v>
      </c>
      <c r="D626">
        <v>3508</v>
      </c>
      <c r="E626" t="s">
        <v>1501</v>
      </c>
      <c r="F626" t="s">
        <v>1501</v>
      </c>
      <c r="I626" t="s">
        <v>15491</v>
      </c>
    </row>
    <row r="627" spans="1:9">
      <c r="A627">
        <v>1</v>
      </c>
      <c r="B627" t="s">
        <v>0</v>
      </c>
      <c r="C627" t="s">
        <v>1</v>
      </c>
      <c r="D627">
        <v>3509</v>
      </c>
      <c r="E627" t="s">
        <v>1502</v>
      </c>
      <c r="F627" t="s">
        <v>1502</v>
      </c>
      <c r="I627" t="s">
        <v>15492</v>
      </c>
    </row>
    <row r="628" spans="1:9">
      <c r="A628">
        <v>1</v>
      </c>
      <c r="B628" t="s">
        <v>0</v>
      </c>
      <c r="C628" t="s">
        <v>1</v>
      </c>
      <c r="D628">
        <v>3510</v>
      </c>
      <c r="E628" t="s">
        <v>1503</v>
      </c>
      <c r="F628" t="s">
        <v>1503</v>
      </c>
      <c r="G628" t="s">
        <v>7140</v>
      </c>
      <c r="H628" t="s">
        <v>11578</v>
      </c>
      <c r="I628" t="s">
        <v>15493</v>
      </c>
    </row>
    <row r="629" spans="1:9">
      <c r="A629">
        <v>1</v>
      </c>
      <c r="B629" t="s">
        <v>0</v>
      </c>
      <c r="C629" t="s">
        <v>1</v>
      </c>
      <c r="D629">
        <v>3511</v>
      </c>
      <c r="E629" t="s">
        <v>1504</v>
      </c>
      <c r="F629" t="s">
        <v>1504</v>
      </c>
      <c r="I629" t="s">
        <v>15494</v>
      </c>
    </row>
    <row r="630" spans="1:9">
      <c r="A630">
        <v>1</v>
      </c>
      <c r="B630" t="s">
        <v>0</v>
      </c>
      <c r="C630" t="s">
        <v>1</v>
      </c>
      <c r="D630">
        <v>3512</v>
      </c>
      <c r="E630" t="s">
        <v>1505</v>
      </c>
      <c r="F630" t="s">
        <v>1505</v>
      </c>
      <c r="G630" t="s">
        <v>7140</v>
      </c>
      <c r="H630" t="s">
        <v>11579</v>
      </c>
      <c r="I630" t="s">
        <v>15495</v>
      </c>
    </row>
    <row r="631" spans="1:9">
      <c r="A631">
        <v>1</v>
      </c>
      <c r="B631" t="s">
        <v>0</v>
      </c>
      <c r="C631" t="s">
        <v>1</v>
      </c>
      <c r="D631">
        <v>3513</v>
      </c>
      <c r="E631" t="s">
        <v>1506</v>
      </c>
      <c r="F631" t="s">
        <v>1506</v>
      </c>
      <c r="G631" t="s">
        <v>7140</v>
      </c>
      <c r="H631" t="s">
        <v>11580</v>
      </c>
      <c r="I631" t="s">
        <v>15496</v>
      </c>
    </row>
    <row r="632" spans="1:9">
      <c r="A632">
        <v>1</v>
      </c>
      <c r="B632" t="s">
        <v>0</v>
      </c>
      <c r="C632" t="s">
        <v>1</v>
      </c>
      <c r="D632">
        <v>3514</v>
      </c>
      <c r="E632" t="s">
        <v>1507</v>
      </c>
      <c r="F632" t="s">
        <v>1507</v>
      </c>
      <c r="G632" t="s">
        <v>7140</v>
      </c>
      <c r="H632" t="s">
        <v>11581</v>
      </c>
      <c r="I632" t="s">
        <v>15497</v>
      </c>
    </row>
    <row r="633" spans="1:9">
      <c r="A633">
        <v>1</v>
      </c>
      <c r="B633" t="s">
        <v>0</v>
      </c>
      <c r="C633" t="s">
        <v>1</v>
      </c>
      <c r="D633">
        <v>3515</v>
      </c>
      <c r="E633" t="s">
        <v>1508</v>
      </c>
      <c r="F633" t="s">
        <v>1508</v>
      </c>
      <c r="G633" t="s">
        <v>7140</v>
      </c>
      <c r="H633" t="s">
        <v>11582</v>
      </c>
      <c r="I633" t="s">
        <v>15498</v>
      </c>
    </row>
    <row r="634" spans="1:9">
      <c r="A634">
        <v>1</v>
      </c>
      <c r="B634" t="s">
        <v>0</v>
      </c>
      <c r="C634" t="s">
        <v>1</v>
      </c>
      <c r="D634">
        <v>3516</v>
      </c>
      <c r="E634" t="s">
        <v>1509</v>
      </c>
      <c r="F634" t="s">
        <v>1509</v>
      </c>
      <c r="I634" t="s">
        <v>15499</v>
      </c>
    </row>
    <row r="635" spans="1:9">
      <c r="A635">
        <v>1</v>
      </c>
      <c r="B635" t="s">
        <v>0</v>
      </c>
      <c r="C635" t="s">
        <v>1</v>
      </c>
      <c r="D635">
        <v>3517</v>
      </c>
      <c r="E635" t="s">
        <v>1510</v>
      </c>
      <c r="F635" t="s">
        <v>1510</v>
      </c>
      <c r="I635" t="s">
        <v>15500</v>
      </c>
    </row>
    <row r="636" spans="1:9">
      <c r="A636">
        <v>1</v>
      </c>
      <c r="B636" t="s">
        <v>0</v>
      </c>
      <c r="C636" t="s">
        <v>1</v>
      </c>
      <c r="D636">
        <v>3518</v>
      </c>
      <c r="E636" t="s">
        <v>1511</v>
      </c>
      <c r="F636" t="s">
        <v>1511</v>
      </c>
      <c r="G636" t="s">
        <v>7140</v>
      </c>
      <c r="H636" t="s">
        <v>11583</v>
      </c>
      <c r="I636" t="s">
        <v>15501</v>
      </c>
    </row>
    <row r="637" spans="1:9">
      <c r="A637">
        <v>1</v>
      </c>
      <c r="B637" t="s">
        <v>0</v>
      </c>
      <c r="C637" t="s">
        <v>1</v>
      </c>
      <c r="D637">
        <v>3519</v>
      </c>
      <c r="E637" t="s">
        <v>1512</v>
      </c>
      <c r="F637" t="s">
        <v>11584</v>
      </c>
      <c r="G637" t="s">
        <v>7140</v>
      </c>
      <c r="H637" t="s">
        <v>11585</v>
      </c>
      <c r="I637" t="s">
        <v>15502</v>
      </c>
    </row>
    <row r="638" spans="1:9">
      <c r="A638">
        <v>1</v>
      </c>
      <c r="B638" t="s">
        <v>0</v>
      </c>
      <c r="C638" t="s">
        <v>1</v>
      </c>
      <c r="D638">
        <v>3520</v>
      </c>
      <c r="E638" t="s">
        <v>1513</v>
      </c>
      <c r="F638" t="s">
        <v>1513</v>
      </c>
      <c r="I638" t="s">
        <v>15503</v>
      </c>
    </row>
    <row r="639" spans="1:9">
      <c r="A639">
        <v>1</v>
      </c>
      <c r="B639" t="s">
        <v>0</v>
      </c>
      <c r="C639" t="s">
        <v>1</v>
      </c>
      <c r="D639">
        <v>3521</v>
      </c>
      <c r="E639" t="s">
        <v>1514</v>
      </c>
      <c r="F639" t="s">
        <v>1514</v>
      </c>
      <c r="I639" t="s">
        <v>15504</v>
      </c>
    </row>
    <row r="640" spans="1:9">
      <c r="A640">
        <v>1</v>
      </c>
      <c r="B640" t="s">
        <v>0</v>
      </c>
      <c r="C640" t="s">
        <v>1</v>
      </c>
      <c r="D640">
        <v>3522</v>
      </c>
      <c r="E640" t="s">
        <v>1515</v>
      </c>
      <c r="F640" t="s">
        <v>11586</v>
      </c>
      <c r="G640" t="s">
        <v>7140</v>
      </c>
      <c r="H640" t="s">
        <v>11587</v>
      </c>
      <c r="I640" t="s">
        <v>15505</v>
      </c>
    </row>
    <row r="641" spans="1:9">
      <c r="A641">
        <v>1</v>
      </c>
      <c r="B641" t="s">
        <v>0</v>
      </c>
      <c r="C641" t="s">
        <v>1</v>
      </c>
      <c r="D641">
        <v>3523</v>
      </c>
      <c r="E641" t="s">
        <v>1516</v>
      </c>
      <c r="F641" t="s">
        <v>11588</v>
      </c>
      <c r="G641" t="s">
        <v>7140</v>
      </c>
      <c r="H641" t="s">
        <v>11589</v>
      </c>
      <c r="I641" t="s">
        <v>15506</v>
      </c>
    </row>
    <row r="642" spans="1:9">
      <c r="A642">
        <v>1</v>
      </c>
      <c r="B642" t="s">
        <v>0</v>
      </c>
      <c r="C642" t="s">
        <v>1</v>
      </c>
      <c r="D642">
        <v>3524</v>
      </c>
      <c r="E642" t="s">
        <v>1517</v>
      </c>
      <c r="F642" t="s">
        <v>1517</v>
      </c>
      <c r="G642" t="s">
        <v>7140</v>
      </c>
      <c r="H642" t="s">
        <v>11590</v>
      </c>
      <c r="I642" t="s">
        <v>15507</v>
      </c>
    </row>
    <row r="643" spans="1:9">
      <c r="A643">
        <v>1</v>
      </c>
      <c r="B643" t="s">
        <v>0</v>
      </c>
      <c r="C643" t="s">
        <v>1</v>
      </c>
      <c r="D643">
        <v>3525</v>
      </c>
      <c r="E643" t="s">
        <v>1518</v>
      </c>
      <c r="F643" t="s">
        <v>1518</v>
      </c>
      <c r="I643" t="s">
        <v>15508</v>
      </c>
    </row>
    <row r="644" spans="1:9">
      <c r="A644">
        <v>1</v>
      </c>
      <c r="B644" t="s">
        <v>0</v>
      </c>
      <c r="C644" t="s">
        <v>1</v>
      </c>
      <c r="D644">
        <v>3526</v>
      </c>
      <c r="E644" t="s">
        <v>1519</v>
      </c>
      <c r="F644" t="s">
        <v>1519</v>
      </c>
      <c r="G644" t="s">
        <v>7140</v>
      </c>
      <c r="H644" t="s">
        <v>11591</v>
      </c>
      <c r="I644" t="s">
        <v>15509</v>
      </c>
    </row>
    <row r="645" spans="1:9">
      <c r="A645">
        <v>1</v>
      </c>
      <c r="B645" t="s">
        <v>0</v>
      </c>
      <c r="C645" t="s">
        <v>1</v>
      </c>
      <c r="D645">
        <v>3527</v>
      </c>
      <c r="E645" t="s">
        <v>1520</v>
      </c>
      <c r="F645" t="s">
        <v>1520</v>
      </c>
      <c r="G645" t="s">
        <v>7140</v>
      </c>
      <c r="H645" t="s">
        <v>11592</v>
      </c>
      <c r="I645" t="s">
        <v>15510</v>
      </c>
    </row>
    <row r="646" spans="1:9">
      <c r="A646">
        <v>1</v>
      </c>
      <c r="B646" t="s">
        <v>0</v>
      </c>
      <c r="C646" t="s">
        <v>1</v>
      </c>
      <c r="D646">
        <v>3528</v>
      </c>
      <c r="E646" t="s">
        <v>1521</v>
      </c>
      <c r="F646" t="s">
        <v>11593</v>
      </c>
      <c r="G646" t="s">
        <v>7140</v>
      </c>
      <c r="H646" t="s">
        <v>11594</v>
      </c>
      <c r="I646" t="s">
        <v>15511</v>
      </c>
    </row>
    <row r="647" spans="1:9">
      <c r="A647">
        <v>1</v>
      </c>
      <c r="B647" t="s">
        <v>0</v>
      </c>
      <c r="C647" t="s">
        <v>1</v>
      </c>
      <c r="D647">
        <v>3529</v>
      </c>
      <c r="E647" t="s">
        <v>1522</v>
      </c>
      <c r="F647" t="s">
        <v>1522</v>
      </c>
      <c r="I647" t="s">
        <v>15512</v>
      </c>
    </row>
    <row r="648" spans="1:9">
      <c r="A648">
        <v>1</v>
      </c>
      <c r="B648" t="s">
        <v>0</v>
      </c>
      <c r="C648" t="s">
        <v>1</v>
      </c>
      <c r="D648">
        <v>3530</v>
      </c>
      <c r="E648" t="s">
        <v>1523</v>
      </c>
      <c r="F648" t="s">
        <v>1523</v>
      </c>
      <c r="G648" t="s">
        <v>7140</v>
      </c>
      <c r="H648" t="s">
        <v>11595</v>
      </c>
      <c r="I648" t="s">
        <v>15513</v>
      </c>
    </row>
    <row r="649" spans="1:9">
      <c r="A649">
        <v>1</v>
      </c>
      <c r="B649" t="s">
        <v>0</v>
      </c>
      <c r="C649" t="s">
        <v>1</v>
      </c>
      <c r="D649">
        <v>3531</v>
      </c>
      <c r="E649" t="s">
        <v>1524</v>
      </c>
      <c r="F649" t="s">
        <v>1524</v>
      </c>
      <c r="I649" t="s">
        <v>15514</v>
      </c>
    </row>
    <row r="650" spans="1:9">
      <c r="A650">
        <v>1</v>
      </c>
      <c r="B650" t="s">
        <v>0</v>
      </c>
      <c r="C650" t="s">
        <v>1</v>
      </c>
      <c r="D650">
        <v>3532</v>
      </c>
      <c r="E650" t="s">
        <v>1525</v>
      </c>
      <c r="F650" t="s">
        <v>1525</v>
      </c>
      <c r="I650" t="s">
        <v>15515</v>
      </c>
    </row>
    <row r="651" spans="1:9">
      <c r="A651">
        <v>1</v>
      </c>
      <c r="B651" t="s">
        <v>0</v>
      </c>
      <c r="C651" t="s">
        <v>1</v>
      </c>
      <c r="D651">
        <v>3533</v>
      </c>
      <c r="E651" t="s">
        <v>1526</v>
      </c>
      <c r="F651" t="s">
        <v>1526</v>
      </c>
      <c r="G651" t="s">
        <v>7140</v>
      </c>
      <c r="H651" t="s">
        <v>11596</v>
      </c>
      <c r="I651" t="s">
        <v>15516</v>
      </c>
    </row>
    <row r="652" spans="1:9">
      <c r="A652">
        <v>1</v>
      </c>
      <c r="B652" t="s">
        <v>0</v>
      </c>
      <c r="C652" t="s">
        <v>1</v>
      </c>
      <c r="D652">
        <v>3534</v>
      </c>
      <c r="E652" t="s">
        <v>1527</v>
      </c>
      <c r="F652" t="s">
        <v>1527</v>
      </c>
      <c r="I652" t="s">
        <v>15517</v>
      </c>
    </row>
    <row r="653" spans="1:9">
      <c r="A653">
        <v>1</v>
      </c>
      <c r="B653" t="s">
        <v>0</v>
      </c>
      <c r="C653" t="s">
        <v>1</v>
      </c>
      <c r="D653">
        <v>3535</v>
      </c>
      <c r="E653" t="s">
        <v>1528</v>
      </c>
      <c r="F653" t="s">
        <v>1528</v>
      </c>
      <c r="G653" t="s">
        <v>7140</v>
      </c>
      <c r="H653" t="s">
        <v>11597</v>
      </c>
      <c r="I653" t="s">
        <v>15518</v>
      </c>
    </row>
    <row r="654" spans="1:9">
      <c r="A654">
        <v>1</v>
      </c>
      <c r="B654" t="s">
        <v>0</v>
      </c>
      <c r="C654" t="s">
        <v>1</v>
      </c>
      <c r="D654">
        <v>3536</v>
      </c>
      <c r="E654" t="s">
        <v>1529</v>
      </c>
      <c r="F654" t="s">
        <v>1529</v>
      </c>
      <c r="I654" t="s">
        <v>15519</v>
      </c>
    </row>
    <row r="655" spans="1:9">
      <c r="A655">
        <v>1</v>
      </c>
      <c r="B655" t="s">
        <v>0</v>
      </c>
      <c r="C655" t="s">
        <v>1</v>
      </c>
      <c r="D655">
        <v>3537</v>
      </c>
      <c r="E655" t="s">
        <v>1530</v>
      </c>
      <c r="F655" t="s">
        <v>1530</v>
      </c>
      <c r="G655" t="s">
        <v>7140</v>
      </c>
      <c r="H655" t="s">
        <v>11598</v>
      </c>
      <c r="I655" t="s">
        <v>15520</v>
      </c>
    </row>
    <row r="656" spans="1:9">
      <c r="A656">
        <v>1</v>
      </c>
      <c r="B656" t="s">
        <v>0</v>
      </c>
      <c r="C656" t="s">
        <v>1</v>
      </c>
      <c r="D656">
        <v>3538</v>
      </c>
      <c r="E656" t="s">
        <v>1531</v>
      </c>
      <c r="F656" t="s">
        <v>1531</v>
      </c>
      <c r="I656" t="s">
        <v>15521</v>
      </c>
    </row>
    <row r="657" spans="1:9">
      <c r="A657">
        <v>1</v>
      </c>
      <c r="B657" t="s">
        <v>0</v>
      </c>
      <c r="C657" t="s">
        <v>1</v>
      </c>
      <c r="D657">
        <v>3539</v>
      </c>
      <c r="E657" t="s">
        <v>1532</v>
      </c>
      <c r="F657" t="s">
        <v>1532</v>
      </c>
      <c r="G657" t="s">
        <v>7140</v>
      </c>
      <c r="H657" t="s">
        <v>11599</v>
      </c>
      <c r="I657" t="s">
        <v>15522</v>
      </c>
    </row>
    <row r="658" spans="1:9">
      <c r="A658">
        <v>1</v>
      </c>
      <c r="B658" t="s">
        <v>0</v>
      </c>
      <c r="C658" t="s">
        <v>1</v>
      </c>
      <c r="D658">
        <v>3540</v>
      </c>
      <c r="E658" t="s">
        <v>1533</v>
      </c>
      <c r="F658" t="s">
        <v>1533</v>
      </c>
      <c r="G658" t="s">
        <v>7140</v>
      </c>
      <c r="H658" t="s">
        <v>11600</v>
      </c>
      <c r="I658" t="s">
        <v>15523</v>
      </c>
    </row>
    <row r="659" spans="1:9">
      <c r="A659">
        <v>1</v>
      </c>
      <c r="B659" t="s">
        <v>0</v>
      </c>
      <c r="C659" t="s">
        <v>1</v>
      </c>
      <c r="D659">
        <v>3541</v>
      </c>
      <c r="E659" t="s">
        <v>1534</v>
      </c>
      <c r="F659" t="s">
        <v>1534</v>
      </c>
      <c r="G659" t="s">
        <v>7140</v>
      </c>
      <c r="H659" t="s">
        <v>11601</v>
      </c>
      <c r="I659" t="s">
        <v>15524</v>
      </c>
    </row>
    <row r="660" spans="1:9">
      <c r="A660">
        <v>1</v>
      </c>
      <c r="B660" t="s">
        <v>0</v>
      </c>
      <c r="C660" t="s">
        <v>1</v>
      </c>
      <c r="D660">
        <v>3542</v>
      </c>
      <c r="E660" t="s">
        <v>1535</v>
      </c>
      <c r="F660" t="s">
        <v>1535</v>
      </c>
      <c r="I660" t="s">
        <v>15525</v>
      </c>
    </row>
    <row r="661" spans="1:9">
      <c r="A661">
        <v>1</v>
      </c>
      <c r="B661" t="s">
        <v>0</v>
      </c>
      <c r="C661" t="s">
        <v>1</v>
      </c>
      <c r="D661">
        <v>3543</v>
      </c>
      <c r="E661" t="s">
        <v>1536</v>
      </c>
      <c r="F661" t="s">
        <v>1536</v>
      </c>
      <c r="I661" t="s">
        <v>15526</v>
      </c>
    </row>
    <row r="662" spans="1:9">
      <c r="A662">
        <v>1</v>
      </c>
      <c r="B662" t="s">
        <v>0</v>
      </c>
      <c r="C662" t="s">
        <v>1</v>
      </c>
      <c r="D662">
        <v>3544</v>
      </c>
      <c r="E662" t="s">
        <v>1537</v>
      </c>
      <c r="F662" t="s">
        <v>1537</v>
      </c>
      <c r="G662" t="s">
        <v>7140</v>
      </c>
      <c r="H662" t="s">
        <v>11602</v>
      </c>
      <c r="I662" t="s">
        <v>15527</v>
      </c>
    </row>
    <row r="663" spans="1:9">
      <c r="A663">
        <v>1</v>
      </c>
      <c r="B663" t="s">
        <v>0</v>
      </c>
      <c r="C663" t="s">
        <v>1</v>
      </c>
      <c r="D663">
        <v>3545</v>
      </c>
      <c r="E663" t="s">
        <v>1538</v>
      </c>
      <c r="F663" t="s">
        <v>1538</v>
      </c>
      <c r="I663" t="s">
        <v>15528</v>
      </c>
    </row>
    <row r="664" spans="1:9">
      <c r="A664">
        <v>1</v>
      </c>
      <c r="B664" t="s">
        <v>0</v>
      </c>
      <c r="C664" t="s">
        <v>1</v>
      </c>
      <c r="D664">
        <v>3546</v>
      </c>
      <c r="E664" t="s">
        <v>1539</v>
      </c>
      <c r="F664" t="s">
        <v>1539</v>
      </c>
      <c r="I664" t="s">
        <v>15529</v>
      </c>
    </row>
    <row r="665" spans="1:9">
      <c r="A665">
        <v>1</v>
      </c>
      <c r="B665" t="s">
        <v>0</v>
      </c>
      <c r="C665" t="s">
        <v>1</v>
      </c>
      <c r="D665">
        <v>3547</v>
      </c>
      <c r="E665" t="s">
        <v>1540</v>
      </c>
      <c r="F665" t="s">
        <v>1540</v>
      </c>
      <c r="G665" t="s">
        <v>7140</v>
      </c>
      <c r="H665" t="s">
        <v>11603</v>
      </c>
      <c r="I665" t="s">
        <v>15530</v>
      </c>
    </row>
    <row r="666" spans="1:9">
      <c r="A666">
        <v>1</v>
      </c>
      <c r="B666" t="s">
        <v>0</v>
      </c>
      <c r="C666" t="s">
        <v>1</v>
      </c>
      <c r="D666">
        <v>3548</v>
      </c>
      <c r="E666" t="s">
        <v>1541</v>
      </c>
      <c r="F666" t="s">
        <v>1541</v>
      </c>
      <c r="G666" t="s">
        <v>7140</v>
      </c>
      <c r="H666" t="s">
        <v>11604</v>
      </c>
      <c r="I666" t="s">
        <v>15531</v>
      </c>
    </row>
    <row r="667" spans="1:9">
      <c r="A667">
        <v>1</v>
      </c>
      <c r="B667" t="s">
        <v>0</v>
      </c>
      <c r="C667" t="s">
        <v>1</v>
      </c>
      <c r="D667">
        <v>3549</v>
      </c>
      <c r="E667" t="s">
        <v>1542</v>
      </c>
      <c r="F667" t="s">
        <v>1542</v>
      </c>
      <c r="I667" t="s">
        <v>15532</v>
      </c>
    </row>
    <row r="668" spans="1:9">
      <c r="A668">
        <v>1</v>
      </c>
      <c r="B668" t="s">
        <v>0</v>
      </c>
      <c r="C668" t="s">
        <v>1</v>
      </c>
      <c r="D668">
        <v>3550</v>
      </c>
      <c r="E668" t="s">
        <v>15175</v>
      </c>
      <c r="F668" t="s">
        <v>15175</v>
      </c>
      <c r="H668" t="s">
        <v>15176</v>
      </c>
      <c r="I668" t="s">
        <v>15533</v>
      </c>
    </row>
    <row r="669" spans="1:9">
      <c r="A669">
        <v>1</v>
      </c>
      <c r="B669" t="s">
        <v>0</v>
      </c>
      <c r="C669" t="s">
        <v>1</v>
      </c>
      <c r="D669">
        <v>3551</v>
      </c>
      <c r="E669" t="s">
        <v>1543</v>
      </c>
      <c r="F669" t="s">
        <v>1543</v>
      </c>
      <c r="G669" t="s">
        <v>7140</v>
      </c>
      <c r="H669" t="s">
        <v>11605</v>
      </c>
      <c r="I669" t="s">
        <v>15534</v>
      </c>
    </row>
    <row r="670" spans="1:9">
      <c r="A670">
        <v>1</v>
      </c>
      <c r="B670" t="s">
        <v>0</v>
      </c>
      <c r="C670" t="s">
        <v>1</v>
      </c>
      <c r="D670">
        <v>3552</v>
      </c>
      <c r="E670" t="s">
        <v>1544</v>
      </c>
      <c r="F670" t="s">
        <v>1544</v>
      </c>
      <c r="I670" t="s">
        <v>15535</v>
      </c>
    </row>
    <row r="671" spans="1:9">
      <c r="A671">
        <v>1</v>
      </c>
      <c r="B671" t="s">
        <v>0</v>
      </c>
      <c r="C671" t="s">
        <v>1</v>
      </c>
      <c r="D671">
        <v>3553</v>
      </c>
      <c r="E671" t="s">
        <v>1545</v>
      </c>
      <c r="F671" t="s">
        <v>1545</v>
      </c>
      <c r="G671" t="s">
        <v>7140</v>
      </c>
      <c r="H671" t="s">
        <v>11606</v>
      </c>
      <c r="I671" t="s">
        <v>15536</v>
      </c>
    </row>
    <row r="672" spans="1:9">
      <c r="A672">
        <v>1</v>
      </c>
      <c r="B672" t="s">
        <v>0</v>
      </c>
      <c r="C672" t="s">
        <v>1</v>
      </c>
      <c r="D672">
        <v>3554</v>
      </c>
      <c r="E672" t="s">
        <v>1546</v>
      </c>
      <c r="F672" t="s">
        <v>1546</v>
      </c>
      <c r="I672" t="s">
        <v>15537</v>
      </c>
    </row>
    <row r="673" spans="1:9">
      <c r="A673">
        <v>1</v>
      </c>
      <c r="B673" t="s">
        <v>0</v>
      </c>
      <c r="C673" t="s">
        <v>1</v>
      </c>
      <c r="D673">
        <v>3555</v>
      </c>
      <c r="E673" t="s">
        <v>1547</v>
      </c>
      <c r="F673" t="s">
        <v>1547</v>
      </c>
      <c r="I673" t="s">
        <v>15538</v>
      </c>
    </row>
    <row r="674" spans="1:9">
      <c r="A674">
        <v>1</v>
      </c>
      <c r="B674" t="s">
        <v>0</v>
      </c>
      <c r="C674" t="s">
        <v>1</v>
      </c>
      <c r="D674">
        <v>3556</v>
      </c>
      <c r="E674" t="s">
        <v>1548</v>
      </c>
      <c r="F674" t="s">
        <v>1548</v>
      </c>
      <c r="I674" t="s">
        <v>15539</v>
      </c>
    </row>
    <row r="675" spans="1:9">
      <c r="A675">
        <v>1</v>
      </c>
      <c r="B675" t="s">
        <v>0</v>
      </c>
      <c r="C675" t="s">
        <v>1</v>
      </c>
      <c r="D675">
        <v>3557</v>
      </c>
      <c r="E675" t="s">
        <v>1549</v>
      </c>
      <c r="F675" t="s">
        <v>1549</v>
      </c>
      <c r="I675" t="s">
        <v>15540</v>
      </c>
    </row>
    <row r="676" spans="1:9">
      <c r="A676">
        <v>1</v>
      </c>
      <c r="B676" t="s">
        <v>0</v>
      </c>
      <c r="C676" t="s">
        <v>1</v>
      </c>
      <c r="D676">
        <v>3558</v>
      </c>
      <c r="E676" t="s">
        <v>1550</v>
      </c>
      <c r="F676" t="s">
        <v>1550</v>
      </c>
      <c r="I676" t="s">
        <v>15541</v>
      </c>
    </row>
    <row r="677" spans="1:9">
      <c r="A677">
        <v>1</v>
      </c>
      <c r="B677" t="s">
        <v>0</v>
      </c>
      <c r="C677" t="s">
        <v>1</v>
      </c>
      <c r="D677">
        <v>3559</v>
      </c>
      <c r="E677" t="s">
        <v>1551</v>
      </c>
      <c r="F677" t="s">
        <v>1551</v>
      </c>
      <c r="I677" t="s">
        <v>15542</v>
      </c>
    </row>
    <row r="678" spans="1:9">
      <c r="A678">
        <v>1</v>
      </c>
      <c r="B678" t="s">
        <v>0</v>
      </c>
      <c r="C678" t="s">
        <v>1</v>
      </c>
      <c r="D678">
        <v>3560</v>
      </c>
      <c r="E678" t="s">
        <v>1552</v>
      </c>
      <c r="F678" t="s">
        <v>1552</v>
      </c>
      <c r="I678" t="s">
        <v>15543</v>
      </c>
    </row>
    <row r="679" spans="1:9">
      <c r="A679">
        <v>1</v>
      </c>
      <c r="B679" t="s">
        <v>0</v>
      </c>
      <c r="C679" t="s">
        <v>1</v>
      </c>
      <c r="D679">
        <v>3561</v>
      </c>
      <c r="E679" t="s">
        <v>1553</v>
      </c>
      <c r="F679" t="s">
        <v>1553</v>
      </c>
      <c r="G679" t="s">
        <v>7140</v>
      </c>
      <c r="H679" t="s">
        <v>11607</v>
      </c>
      <c r="I679" t="s">
        <v>15544</v>
      </c>
    </row>
    <row r="680" spans="1:9">
      <c r="A680">
        <v>1</v>
      </c>
      <c r="B680" t="s">
        <v>0</v>
      </c>
      <c r="C680" t="s">
        <v>1</v>
      </c>
      <c r="D680">
        <v>3562</v>
      </c>
      <c r="E680" t="s">
        <v>1554</v>
      </c>
      <c r="F680" t="s">
        <v>1554</v>
      </c>
      <c r="I680" t="s">
        <v>15545</v>
      </c>
    </row>
    <row r="681" spans="1:9">
      <c r="A681">
        <v>1</v>
      </c>
      <c r="B681" t="s">
        <v>0</v>
      </c>
      <c r="C681" t="s">
        <v>1</v>
      </c>
      <c r="D681">
        <v>3563</v>
      </c>
      <c r="E681" t="s">
        <v>1555</v>
      </c>
      <c r="F681" t="s">
        <v>1555</v>
      </c>
      <c r="G681" t="s">
        <v>7140</v>
      </c>
      <c r="H681" t="s">
        <v>11608</v>
      </c>
      <c r="I681" t="s">
        <v>15546</v>
      </c>
    </row>
    <row r="682" spans="1:9">
      <c r="A682">
        <v>1</v>
      </c>
      <c r="B682" t="s">
        <v>0</v>
      </c>
      <c r="C682" t="s">
        <v>1</v>
      </c>
      <c r="D682">
        <v>3564</v>
      </c>
      <c r="E682" t="s">
        <v>1556</v>
      </c>
      <c r="F682" t="s">
        <v>1556</v>
      </c>
      <c r="I682" t="s">
        <v>15547</v>
      </c>
    </row>
    <row r="683" spans="1:9">
      <c r="A683">
        <v>1</v>
      </c>
      <c r="B683" t="s">
        <v>0</v>
      </c>
      <c r="C683" t="s">
        <v>1</v>
      </c>
      <c r="D683">
        <v>3565</v>
      </c>
      <c r="E683" t="s">
        <v>1557</v>
      </c>
      <c r="F683" t="s">
        <v>1557</v>
      </c>
      <c r="G683" t="s">
        <v>7140</v>
      </c>
      <c r="H683" t="s">
        <v>11609</v>
      </c>
      <c r="I683" t="s">
        <v>15548</v>
      </c>
    </row>
    <row r="684" spans="1:9">
      <c r="A684">
        <v>1</v>
      </c>
      <c r="B684" t="s">
        <v>0</v>
      </c>
      <c r="C684" t="s">
        <v>1</v>
      </c>
      <c r="D684">
        <v>3566</v>
      </c>
      <c r="E684" t="s">
        <v>1558</v>
      </c>
      <c r="F684" t="s">
        <v>1558</v>
      </c>
      <c r="I684" t="s">
        <v>15549</v>
      </c>
    </row>
    <row r="685" spans="1:9">
      <c r="A685">
        <v>1</v>
      </c>
      <c r="B685" t="s">
        <v>0</v>
      </c>
      <c r="C685" t="s">
        <v>1</v>
      </c>
      <c r="D685">
        <v>3567</v>
      </c>
      <c r="E685" t="s">
        <v>1559</v>
      </c>
      <c r="F685" t="s">
        <v>1559</v>
      </c>
      <c r="G685" t="s">
        <v>7140</v>
      </c>
      <c r="H685" t="s">
        <v>11610</v>
      </c>
      <c r="I685" t="s">
        <v>15550</v>
      </c>
    </row>
    <row r="686" spans="1:9">
      <c r="A686">
        <v>1</v>
      </c>
      <c r="B686" t="s">
        <v>0</v>
      </c>
      <c r="C686" t="s">
        <v>1</v>
      </c>
      <c r="D686">
        <v>3568</v>
      </c>
      <c r="E686" t="s">
        <v>1560</v>
      </c>
      <c r="F686" t="s">
        <v>1560</v>
      </c>
      <c r="I686" t="s">
        <v>15551</v>
      </c>
    </row>
    <row r="687" spans="1:9">
      <c r="A687">
        <v>1</v>
      </c>
      <c r="B687" t="s">
        <v>0</v>
      </c>
      <c r="C687" t="s">
        <v>1</v>
      </c>
      <c r="D687">
        <v>3569</v>
      </c>
      <c r="E687" t="s">
        <v>1561</v>
      </c>
      <c r="F687" t="s">
        <v>1561</v>
      </c>
      <c r="I687" t="s">
        <v>15552</v>
      </c>
    </row>
    <row r="688" spans="1:9">
      <c r="A688">
        <v>1</v>
      </c>
      <c r="B688" t="s">
        <v>0</v>
      </c>
      <c r="C688" t="s">
        <v>1</v>
      </c>
      <c r="D688">
        <v>3570</v>
      </c>
      <c r="E688" t="s">
        <v>1562</v>
      </c>
      <c r="F688" t="s">
        <v>11611</v>
      </c>
      <c r="G688" t="s">
        <v>7140</v>
      </c>
      <c r="H688" t="s">
        <v>11612</v>
      </c>
      <c r="I688" t="s">
        <v>15553</v>
      </c>
    </row>
    <row r="689" spans="1:9">
      <c r="A689">
        <v>1</v>
      </c>
      <c r="B689" t="s">
        <v>0</v>
      </c>
      <c r="C689" t="s">
        <v>1</v>
      </c>
      <c r="D689">
        <v>3571</v>
      </c>
      <c r="E689" t="s">
        <v>1563</v>
      </c>
      <c r="F689" t="s">
        <v>1563</v>
      </c>
      <c r="I689" t="s">
        <v>15554</v>
      </c>
    </row>
    <row r="690" spans="1:9">
      <c r="A690">
        <v>1</v>
      </c>
      <c r="B690" t="s">
        <v>0</v>
      </c>
      <c r="C690" t="s">
        <v>1</v>
      </c>
      <c r="D690">
        <v>3572</v>
      </c>
      <c r="E690" t="s">
        <v>1564</v>
      </c>
      <c r="F690" t="s">
        <v>1564</v>
      </c>
      <c r="I690" t="s">
        <v>15555</v>
      </c>
    </row>
    <row r="691" spans="1:9">
      <c r="A691">
        <v>1</v>
      </c>
      <c r="B691" t="s">
        <v>0</v>
      </c>
      <c r="C691" t="s">
        <v>1</v>
      </c>
      <c r="D691">
        <v>3573</v>
      </c>
      <c r="E691" t="s">
        <v>1565</v>
      </c>
      <c r="F691" t="s">
        <v>1565</v>
      </c>
      <c r="G691" t="s">
        <v>7140</v>
      </c>
      <c r="H691" t="s">
        <v>11613</v>
      </c>
      <c r="I691" t="s">
        <v>15556</v>
      </c>
    </row>
    <row r="692" spans="1:9">
      <c r="A692">
        <v>1</v>
      </c>
      <c r="B692" t="s">
        <v>0</v>
      </c>
      <c r="C692" t="s">
        <v>1</v>
      </c>
      <c r="D692">
        <v>3574</v>
      </c>
      <c r="E692" t="s">
        <v>1566</v>
      </c>
      <c r="F692" t="s">
        <v>1566</v>
      </c>
      <c r="I692" t="s">
        <v>15557</v>
      </c>
    </row>
    <row r="693" spans="1:9">
      <c r="A693">
        <v>1</v>
      </c>
      <c r="B693" t="s">
        <v>0</v>
      </c>
      <c r="C693" t="s">
        <v>1</v>
      </c>
      <c r="D693">
        <v>3575</v>
      </c>
      <c r="E693" t="s">
        <v>1567</v>
      </c>
      <c r="F693" t="s">
        <v>1567</v>
      </c>
      <c r="G693" t="s">
        <v>1567</v>
      </c>
      <c r="H693" t="s">
        <v>1567</v>
      </c>
      <c r="I693" t="s">
        <v>15558</v>
      </c>
    </row>
    <row r="694" spans="1:9">
      <c r="A694">
        <v>1</v>
      </c>
      <c r="B694" t="s">
        <v>0</v>
      </c>
      <c r="C694" t="s">
        <v>1</v>
      </c>
      <c r="D694">
        <v>3576</v>
      </c>
      <c r="E694" t="s">
        <v>1568</v>
      </c>
      <c r="F694" t="s">
        <v>1568</v>
      </c>
      <c r="G694" t="s">
        <v>1568</v>
      </c>
      <c r="H694" t="s">
        <v>1568</v>
      </c>
      <c r="I694" t="s">
        <v>15559</v>
      </c>
    </row>
    <row r="695" spans="1:9">
      <c r="A695">
        <v>1</v>
      </c>
      <c r="B695" t="s">
        <v>0</v>
      </c>
      <c r="C695" t="s">
        <v>1</v>
      </c>
      <c r="D695">
        <v>3577</v>
      </c>
      <c r="E695" t="s">
        <v>1569</v>
      </c>
      <c r="F695" t="s">
        <v>1569</v>
      </c>
      <c r="G695" t="s">
        <v>1569</v>
      </c>
      <c r="H695" t="s">
        <v>1569</v>
      </c>
      <c r="I695" t="s">
        <v>15560</v>
      </c>
    </row>
    <row r="696" spans="1:9">
      <c r="A696">
        <v>1</v>
      </c>
      <c r="B696" t="s">
        <v>0</v>
      </c>
      <c r="C696" t="s">
        <v>1</v>
      </c>
      <c r="D696">
        <v>3578</v>
      </c>
      <c r="E696" t="s">
        <v>1570</v>
      </c>
      <c r="F696" t="s">
        <v>1570</v>
      </c>
      <c r="I696" t="s">
        <v>15561</v>
      </c>
    </row>
    <row r="697" spans="1:9">
      <c r="A697">
        <v>1</v>
      </c>
      <c r="B697" t="s">
        <v>0</v>
      </c>
      <c r="C697" t="s">
        <v>1</v>
      </c>
      <c r="D697">
        <v>3579</v>
      </c>
      <c r="E697" t="s">
        <v>1571</v>
      </c>
      <c r="F697" t="s">
        <v>1571</v>
      </c>
      <c r="G697" t="s">
        <v>1571</v>
      </c>
      <c r="H697" t="s">
        <v>1571</v>
      </c>
      <c r="I697" t="s">
        <v>15562</v>
      </c>
    </row>
    <row r="698" spans="1:9">
      <c r="A698">
        <v>1</v>
      </c>
      <c r="B698" t="s">
        <v>0</v>
      </c>
      <c r="C698" t="s">
        <v>1</v>
      </c>
      <c r="D698">
        <v>3580</v>
      </c>
      <c r="E698" t="s">
        <v>1572</v>
      </c>
      <c r="F698" t="s">
        <v>1572</v>
      </c>
      <c r="G698" t="s">
        <v>1572</v>
      </c>
      <c r="H698" t="s">
        <v>1572</v>
      </c>
      <c r="I698" t="s">
        <v>15563</v>
      </c>
    </row>
    <row r="699" spans="1:9">
      <c r="A699">
        <v>1</v>
      </c>
      <c r="B699" t="s">
        <v>0</v>
      </c>
      <c r="C699" t="s">
        <v>1</v>
      </c>
      <c r="D699">
        <v>3581</v>
      </c>
      <c r="E699" t="s">
        <v>1573</v>
      </c>
      <c r="F699" t="s">
        <v>1573</v>
      </c>
      <c r="G699" t="s">
        <v>1573</v>
      </c>
      <c r="H699" t="s">
        <v>1573</v>
      </c>
      <c r="I699" t="s">
        <v>15564</v>
      </c>
    </row>
    <row r="700" spans="1:9">
      <c r="A700">
        <v>1</v>
      </c>
      <c r="B700" t="s">
        <v>0</v>
      </c>
      <c r="C700" t="s">
        <v>1</v>
      </c>
      <c r="D700">
        <v>3582</v>
      </c>
      <c r="E700" t="s">
        <v>1574</v>
      </c>
      <c r="F700" t="s">
        <v>1574</v>
      </c>
      <c r="G700" t="s">
        <v>1574</v>
      </c>
      <c r="H700" t="s">
        <v>1574</v>
      </c>
      <c r="I700" t="s">
        <v>15565</v>
      </c>
    </row>
    <row r="701" spans="1:9">
      <c r="A701">
        <v>1</v>
      </c>
      <c r="B701" t="s">
        <v>0</v>
      </c>
      <c r="C701" t="s">
        <v>1</v>
      </c>
      <c r="D701">
        <v>3583</v>
      </c>
      <c r="E701" t="s">
        <v>1575</v>
      </c>
      <c r="F701" t="s">
        <v>1575</v>
      </c>
      <c r="G701" t="s">
        <v>1575</v>
      </c>
      <c r="H701" t="s">
        <v>1575</v>
      </c>
      <c r="I701" t="s">
        <v>15566</v>
      </c>
    </row>
    <row r="702" spans="1:9">
      <c r="A702">
        <v>1</v>
      </c>
      <c r="B702" t="s">
        <v>0</v>
      </c>
      <c r="C702" t="s">
        <v>1</v>
      </c>
      <c r="D702">
        <v>3584</v>
      </c>
      <c r="E702" t="s">
        <v>1576</v>
      </c>
      <c r="F702" t="s">
        <v>1576</v>
      </c>
      <c r="G702" t="s">
        <v>1576</v>
      </c>
      <c r="H702" t="s">
        <v>1576</v>
      </c>
      <c r="I702" t="s">
        <v>15567</v>
      </c>
    </row>
    <row r="703" spans="1:9">
      <c r="A703">
        <v>1</v>
      </c>
      <c r="B703" t="s">
        <v>0</v>
      </c>
      <c r="C703" t="s">
        <v>1</v>
      </c>
      <c r="D703">
        <v>3585</v>
      </c>
      <c r="E703" t="s">
        <v>1577</v>
      </c>
      <c r="F703" t="s">
        <v>1577</v>
      </c>
      <c r="G703" t="s">
        <v>1577</v>
      </c>
      <c r="H703" t="s">
        <v>1577</v>
      </c>
      <c r="I703" t="s">
        <v>15568</v>
      </c>
    </row>
    <row r="704" spans="1:9">
      <c r="A704">
        <v>1</v>
      </c>
      <c r="B704" t="s">
        <v>0</v>
      </c>
      <c r="C704" t="s">
        <v>1</v>
      </c>
      <c r="D704">
        <v>3586</v>
      </c>
      <c r="E704" t="s">
        <v>1578</v>
      </c>
      <c r="F704" t="s">
        <v>1578</v>
      </c>
      <c r="G704" t="s">
        <v>7140</v>
      </c>
      <c r="H704" t="s">
        <v>11614</v>
      </c>
      <c r="I704" t="s">
        <v>15569</v>
      </c>
    </row>
    <row r="705" spans="1:9">
      <c r="A705">
        <v>1</v>
      </c>
      <c r="B705" t="s">
        <v>0</v>
      </c>
      <c r="C705" t="s">
        <v>1</v>
      </c>
      <c r="D705">
        <v>3587</v>
      </c>
      <c r="E705" t="s">
        <v>1579</v>
      </c>
      <c r="F705" t="s">
        <v>11615</v>
      </c>
      <c r="G705" t="s">
        <v>7140</v>
      </c>
      <c r="H705" t="s">
        <v>11616</v>
      </c>
      <c r="I705" t="s">
        <v>15570</v>
      </c>
    </row>
    <row r="706" spans="1:9">
      <c r="A706">
        <v>1</v>
      </c>
      <c r="B706" t="s">
        <v>0</v>
      </c>
      <c r="C706" t="s">
        <v>1</v>
      </c>
      <c r="D706">
        <v>3588</v>
      </c>
      <c r="E706" t="s">
        <v>1580</v>
      </c>
      <c r="F706" t="s">
        <v>1580</v>
      </c>
      <c r="H706" t="s">
        <v>15177</v>
      </c>
      <c r="I706" t="s">
        <v>15571</v>
      </c>
    </row>
    <row r="707" spans="1:9">
      <c r="A707">
        <v>1</v>
      </c>
      <c r="B707" t="s">
        <v>0</v>
      </c>
      <c r="C707" t="s">
        <v>1</v>
      </c>
      <c r="D707">
        <v>3589</v>
      </c>
      <c r="E707" t="s">
        <v>1581</v>
      </c>
      <c r="F707" t="s">
        <v>1581</v>
      </c>
      <c r="I707" t="s">
        <v>15572</v>
      </c>
    </row>
    <row r="708" spans="1:9">
      <c r="A708">
        <v>1</v>
      </c>
      <c r="B708" t="s">
        <v>0</v>
      </c>
      <c r="C708" t="s">
        <v>1</v>
      </c>
      <c r="D708">
        <v>3590</v>
      </c>
      <c r="E708" t="s">
        <v>1582</v>
      </c>
      <c r="F708" t="s">
        <v>1582</v>
      </c>
      <c r="G708" t="s">
        <v>7140</v>
      </c>
      <c r="H708" t="s">
        <v>11617</v>
      </c>
      <c r="I708" t="s">
        <v>15573</v>
      </c>
    </row>
    <row r="709" spans="1:9">
      <c r="A709">
        <v>1</v>
      </c>
      <c r="B709" t="s">
        <v>0</v>
      </c>
      <c r="C709" t="s">
        <v>1</v>
      </c>
      <c r="D709">
        <v>3591</v>
      </c>
      <c r="E709" t="s">
        <v>1583</v>
      </c>
      <c r="F709" t="s">
        <v>1583</v>
      </c>
      <c r="I709" t="s">
        <v>15574</v>
      </c>
    </row>
    <row r="710" spans="1:9">
      <c r="A710">
        <v>1</v>
      </c>
      <c r="B710" t="s">
        <v>0</v>
      </c>
      <c r="C710" t="s">
        <v>1</v>
      </c>
      <c r="D710">
        <v>3592</v>
      </c>
      <c r="E710" t="s">
        <v>1584</v>
      </c>
      <c r="F710" t="s">
        <v>1584</v>
      </c>
      <c r="I710" t="s">
        <v>15575</v>
      </c>
    </row>
    <row r="711" spans="1:9">
      <c r="A711">
        <v>1</v>
      </c>
      <c r="B711" t="s">
        <v>0</v>
      </c>
      <c r="C711" t="s">
        <v>1</v>
      </c>
      <c r="D711">
        <v>3593</v>
      </c>
      <c r="E711" t="s">
        <v>1585</v>
      </c>
      <c r="F711" t="s">
        <v>1585</v>
      </c>
      <c r="I711" t="s">
        <v>15576</v>
      </c>
    </row>
    <row r="712" spans="1:9">
      <c r="A712">
        <v>1</v>
      </c>
      <c r="B712" t="s">
        <v>0</v>
      </c>
      <c r="C712" t="s">
        <v>1</v>
      </c>
      <c r="D712">
        <v>3594</v>
      </c>
      <c r="E712" t="s">
        <v>1586</v>
      </c>
      <c r="F712" t="s">
        <v>1586</v>
      </c>
      <c r="I712" t="s">
        <v>15577</v>
      </c>
    </row>
    <row r="713" spans="1:9">
      <c r="A713">
        <v>1</v>
      </c>
      <c r="B713" t="s">
        <v>0</v>
      </c>
      <c r="C713" t="s">
        <v>1</v>
      </c>
      <c r="D713">
        <v>3595</v>
      </c>
      <c r="E713" t="s">
        <v>1587</v>
      </c>
      <c r="F713" t="s">
        <v>1587</v>
      </c>
      <c r="I713" t="s">
        <v>15578</v>
      </c>
    </row>
    <row r="714" spans="1:9">
      <c r="A714">
        <v>1</v>
      </c>
      <c r="B714" t="s">
        <v>0</v>
      </c>
      <c r="C714" t="s">
        <v>1</v>
      </c>
      <c r="D714">
        <v>3596</v>
      </c>
      <c r="E714" t="s">
        <v>1588</v>
      </c>
      <c r="F714" t="s">
        <v>1588</v>
      </c>
      <c r="I714" t="s">
        <v>15579</v>
      </c>
    </row>
    <row r="715" spans="1:9">
      <c r="A715">
        <v>1</v>
      </c>
      <c r="B715" t="s">
        <v>0</v>
      </c>
      <c r="C715" t="s">
        <v>1</v>
      </c>
      <c r="D715">
        <v>3597</v>
      </c>
      <c r="E715" t="s">
        <v>1589</v>
      </c>
      <c r="F715" t="s">
        <v>1589</v>
      </c>
      <c r="I715" t="s">
        <v>15580</v>
      </c>
    </row>
    <row r="716" spans="1:9">
      <c r="A716">
        <v>1</v>
      </c>
      <c r="B716" t="s">
        <v>0</v>
      </c>
      <c r="C716" t="s">
        <v>1</v>
      </c>
      <c r="D716">
        <v>3598</v>
      </c>
      <c r="E716" t="s">
        <v>1590</v>
      </c>
      <c r="F716" t="s">
        <v>1590</v>
      </c>
      <c r="I716" t="s">
        <v>15581</v>
      </c>
    </row>
    <row r="717" spans="1:9">
      <c r="A717">
        <v>1</v>
      </c>
      <c r="B717" t="s">
        <v>0</v>
      </c>
      <c r="C717" t="s">
        <v>1</v>
      </c>
      <c r="D717">
        <v>3599</v>
      </c>
      <c r="E717" t="s">
        <v>1591</v>
      </c>
      <c r="F717" t="s">
        <v>1591</v>
      </c>
      <c r="I717" t="s">
        <v>15582</v>
      </c>
    </row>
    <row r="718" spans="1:9">
      <c r="A718">
        <v>1</v>
      </c>
      <c r="B718" t="s">
        <v>0</v>
      </c>
      <c r="C718" t="s">
        <v>1</v>
      </c>
      <c r="D718">
        <v>3600</v>
      </c>
      <c r="E718" t="s">
        <v>1592</v>
      </c>
      <c r="F718" t="s">
        <v>1592</v>
      </c>
      <c r="I718" t="s">
        <v>15583</v>
      </c>
    </row>
    <row r="719" spans="1:9">
      <c r="A719">
        <v>1</v>
      </c>
      <c r="B719" t="s">
        <v>0</v>
      </c>
      <c r="C719" t="s">
        <v>1</v>
      </c>
      <c r="D719">
        <v>3601</v>
      </c>
      <c r="E719" t="s">
        <v>1593</v>
      </c>
      <c r="F719" t="s">
        <v>1593</v>
      </c>
      <c r="I719" t="s">
        <v>15584</v>
      </c>
    </row>
    <row r="720" spans="1:9">
      <c r="A720">
        <v>1</v>
      </c>
      <c r="B720" t="s">
        <v>0</v>
      </c>
      <c r="C720" t="s">
        <v>1</v>
      </c>
      <c r="D720">
        <v>3602</v>
      </c>
      <c r="E720" t="s">
        <v>1594</v>
      </c>
      <c r="F720" t="s">
        <v>1594</v>
      </c>
      <c r="I720" t="s">
        <v>15585</v>
      </c>
    </row>
    <row r="721" spans="1:9">
      <c r="A721">
        <v>1</v>
      </c>
      <c r="B721" t="s">
        <v>0</v>
      </c>
      <c r="C721" t="s">
        <v>1</v>
      </c>
      <c r="D721">
        <v>3603</v>
      </c>
      <c r="E721" t="s">
        <v>1595</v>
      </c>
      <c r="F721" t="s">
        <v>1595</v>
      </c>
      <c r="I721" t="s">
        <v>15586</v>
      </c>
    </row>
    <row r="722" spans="1:9">
      <c r="A722">
        <v>1</v>
      </c>
      <c r="B722" t="s">
        <v>0</v>
      </c>
      <c r="C722" t="s">
        <v>1</v>
      </c>
      <c r="D722">
        <v>3604</v>
      </c>
      <c r="E722" t="s">
        <v>1596</v>
      </c>
      <c r="F722" t="s">
        <v>1596</v>
      </c>
      <c r="I722" t="s">
        <v>15587</v>
      </c>
    </row>
    <row r="723" spans="1:9">
      <c r="A723">
        <v>1</v>
      </c>
      <c r="B723" t="s">
        <v>0</v>
      </c>
      <c r="C723" t="s">
        <v>1</v>
      </c>
      <c r="D723">
        <v>3605</v>
      </c>
      <c r="E723" t="s">
        <v>1597</v>
      </c>
      <c r="F723" t="s">
        <v>1597</v>
      </c>
      <c r="I723" t="s">
        <v>15588</v>
      </c>
    </row>
    <row r="724" spans="1:9">
      <c r="A724">
        <v>1</v>
      </c>
      <c r="B724" t="s">
        <v>0</v>
      </c>
      <c r="C724" t="s">
        <v>1</v>
      </c>
      <c r="D724">
        <v>3606</v>
      </c>
      <c r="E724" t="s">
        <v>1598</v>
      </c>
      <c r="F724" t="s">
        <v>1598</v>
      </c>
      <c r="I724" t="s">
        <v>15589</v>
      </c>
    </row>
    <row r="725" spans="1:9">
      <c r="A725">
        <v>1</v>
      </c>
      <c r="B725" t="s">
        <v>0</v>
      </c>
      <c r="C725" t="s">
        <v>1</v>
      </c>
      <c r="D725">
        <v>3607</v>
      </c>
      <c r="E725" t="s">
        <v>1599</v>
      </c>
      <c r="F725" t="s">
        <v>1599</v>
      </c>
      <c r="I725" t="s">
        <v>15590</v>
      </c>
    </row>
    <row r="726" spans="1:9">
      <c r="A726">
        <v>1</v>
      </c>
      <c r="B726" t="s">
        <v>0</v>
      </c>
      <c r="C726" t="s">
        <v>1</v>
      </c>
      <c r="D726">
        <v>3608</v>
      </c>
      <c r="E726" t="s">
        <v>1600</v>
      </c>
      <c r="F726" t="s">
        <v>1600</v>
      </c>
      <c r="I726" t="s">
        <v>15591</v>
      </c>
    </row>
    <row r="727" spans="1:9">
      <c r="A727">
        <v>1</v>
      </c>
      <c r="B727" t="s">
        <v>0</v>
      </c>
      <c r="C727" t="s">
        <v>1</v>
      </c>
      <c r="D727">
        <v>3609</v>
      </c>
      <c r="E727" t="s">
        <v>1601</v>
      </c>
      <c r="F727" t="s">
        <v>1601</v>
      </c>
      <c r="I727" t="s">
        <v>15592</v>
      </c>
    </row>
    <row r="728" spans="1:9">
      <c r="A728">
        <v>1</v>
      </c>
      <c r="B728" t="s">
        <v>0</v>
      </c>
      <c r="C728" t="s">
        <v>1</v>
      </c>
      <c r="D728">
        <v>3610</v>
      </c>
      <c r="E728" t="s">
        <v>1602</v>
      </c>
      <c r="F728" t="s">
        <v>1602</v>
      </c>
      <c r="I728" t="s">
        <v>15593</v>
      </c>
    </row>
    <row r="729" spans="1:9">
      <c r="A729">
        <v>1</v>
      </c>
      <c r="B729" t="s">
        <v>0</v>
      </c>
      <c r="C729" t="s">
        <v>1</v>
      </c>
      <c r="D729">
        <v>3611</v>
      </c>
      <c r="E729" t="s">
        <v>1603</v>
      </c>
      <c r="F729" t="s">
        <v>1603</v>
      </c>
      <c r="I729" t="s">
        <v>15594</v>
      </c>
    </row>
    <row r="730" spans="1:9">
      <c r="A730">
        <v>1</v>
      </c>
      <c r="B730" t="s">
        <v>0</v>
      </c>
      <c r="C730" t="s">
        <v>1</v>
      </c>
      <c r="D730">
        <v>3612</v>
      </c>
      <c r="E730" t="s">
        <v>1604</v>
      </c>
      <c r="F730" t="s">
        <v>1604</v>
      </c>
      <c r="I730" t="s">
        <v>15595</v>
      </c>
    </row>
    <row r="731" spans="1:9">
      <c r="A731">
        <v>1</v>
      </c>
      <c r="B731" t="s">
        <v>0</v>
      </c>
      <c r="C731" t="s">
        <v>1</v>
      </c>
      <c r="D731">
        <v>3613</v>
      </c>
      <c r="E731" t="s">
        <v>1605</v>
      </c>
      <c r="F731" t="s">
        <v>1605</v>
      </c>
      <c r="I731" t="s">
        <v>15596</v>
      </c>
    </row>
    <row r="732" spans="1:9">
      <c r="A732">
        <v>1</v>
      </c>
      <c r="B732" t="s">
        <v>0</v>
      </c>
      <c r="C732" t="s">
        <v>1</v>
      </c>
      <c r="D732">
        <v>3614</v>
      </c>
      <c r="E732" t="s">
        <v>1606</v>
      </c>
      <c r="F732" t="s">
        <v>1606</v>
      </c>
      <c r="I732" t="s">
        <v>15597</v>
      </c>
    </row>
    <row r="733" spans="1:9">
      <c r="A733">
        <v>1</v>
      </c>
      <c r="B733" t="s">
        <v>0</v>
      </c>
      <c r="C733" t="s">
        <v>1</v>
      </c>
      <c r="D733">
        <v>3615</v>
      </c>
      <c r="E733" t="s">
        <v>1607</v>
      </c>
      <c r="F733" t="s">
        <v>1607</v>
      </c>
      <c r="I733" t="s">
        <v>15598</v>
      </c>
    </row>
    <row r="734" spans="1:9">
      <c r="A734">
        <v>1</v>
      </c>
      <c r="B734" t="s">
        <v>0</v>
      </c>
      <c r="C734" t="s">
        <v>1</v>
      </c>
      <c r="D734">
        <v>3616</v>
      </c>
      <c r="E734" t="s">
        <v>1608</v>
      </c>
      <c r="F734" t="s">
        <v>1608</v>
      </c>
      <c r="I734" t="s">
        <v>15599</v>
      </c>
    </row>
    <row r="735" spans="1:9">
      <c r="A735">
        <v>1</v>
      </c>
      <c r="B735" t="s">
        <v>0</v>
      </c>
      <c r="C735" t="s">
        <v>1</v>
      </c>
      <c r="D735">
        <v>3617</v>
      </c>
      <c r="E735" t="s">
        <v>1609</v>
      </c>
      <c r="F735" t="s">
        <v>1609</v>
      </c>
      <c r="I735" t="s">
        <v>15600</v>
      </c>
    </row>
    <row r="736" spans="1:9">
      <c r="A736">
        <v>1</v>
      </c>
      <c r="B736" t="s">
        <v>0</v>
      </c>
      <c r="C736" t="s">
        <v>1</v>
      </c>
      <c r="D736">
        <v>3618</v>
      </c>
      <c r="E736" t="s">
        <v>1610</v>
      </c>
      <c r="F736" t="s">
        <v>1610</v>
      </c>
      <c r="I736" t="s">
        <v>15601</v>
      </c>
    </row>
    <row r="737" spans="1:9">
      <c r="A737">
        <v>1</v>
      </c>
      <c r="B737" t="s">
        <v>0</v>
      </c>
      <c r="C737" t="s">
        <v>1</v>
      </c>
      <c r="D737">
        <v>3619</v>
      </c>
      <c r="E737" t="s">
        <v>1611</v>
      </c>
      <c r="F737" t="s">
        <v>1611</v>
      </c>
      <c r="I737" t="s">
        <v>15602</v>
      </c>
    </row>
    <row r="738" spans="1:9">
      <c r="A738">
        <v>1</v>
      </c>
      <c r="B738" t="s">
        <v>0</v>
      </c>
      <c r="C738" t="s">
        <v>1</v>
      </c>
      <c r="D738">
        <v>3620</v>
      </c>
      <c r="E738" t="s">
        <v>1612</v>
      </c>
      <c r="F738" t="s">
        <v>1612</v>
      </c>
      <c r="I738" t="s">
        <v>15603</v>
      </c>
    </row>
    <row r="739" spans="1:9">
      <c r="A739">
        <v>1</v>
      </c>
      <c r="B739" t="s">
        <v>0</v>
      </c>
      <c r="C739" t="s">
        <v>1</v>
      </c>
      <c r="D739">
        <v>3621</v>
      </c>
      <c r="E739" t="s">
        <v>1613</v>
      </c>
      <c r="F739" t="s">
        <v>1613</v>
      </c>
      <c r="G739" t="s">
        <v>1613</v>
      </c>
      <c r="H739" t="s">
        <v>1613</v>
      </c>
      <c r="I739" t="s">
        <v>15604</v>
      </c>
    </row>
    <row r="740" spans="1:9">
      <c r="A740">
        <v>1</v>
      </c>
      <c r="B740" t="s">
        <v>0</v>
      </c>
      <c r="C740" t="s">
        <v>1</v>
      </c>
      <c r="D740">
        <v>3622</v>
      </c>
      <c r="E740" t="s">
        <v>1614</v>
      </c>
      <c r="F740" t="s">
        <v>1614</v>
      </c>
      <c r="I740" t="s">
        <v>15605</v>
      </c>
    </row>
    <row r="741" spans="1:9">
      <c r="A741">
        <v>1</v>
      </c>
      <c r="B741" t="s">
        <v>0</v>
      </c>
      <c r="C741" t="s">
        <v>1</v>
      </c>
      <c r="D741">
        <v>3623</v>
      </c>
      <c r="E741" t="s">
        <v>1615</v>
      </c>
      <c r="F741" t="s">
        <v>1615</v>
      </c>
      <c r="I741" t="s">
        <v>15606</v>
      </c>
    </row>
    <row r="742" spans="1:9">
      <c r="A742">
        <v>1</v>
      </c>
      <c r="B742" t="s">
        <v>0</v>
      </c>
      <c r="C742" t="s">
        <v>1</v>
      </c>
      <c r="D742">
        <v>3624</v>
      </c>
      <c r="E742" t="s">
        <v>1616</v>
      </c>
      <c r="F742" t="s">
        <v>1616</v>
      </c>
      <c r="I742" t="s">
        <v>15607</v>
      </c>
    </row>
    <row r="743" spans="1:9">
      <c r="A743">
        <v>1</v>
      </c>
      <c r="B743" t="s">
        <v>0</v>
      </c>
      <c r="C743" t="s">
        <v>1</v>
      </c>
      <c r="D743">
        <v>3625</v>
      </c>
      <c r="E743" t="s">
        <v>1617</v>
      </c>
      <c r="F743" t="s">
        <v>1617</v>
      </c>
      <c r="I743" t="s">
        <v>15608</v>
      </c>
    </row>
    <row r="744" spans="1:9">
      <c r="A744">
        <v>1</v>
      </c>
      <c r="B744" t="s">
        <v>0</v>
      </c>
      <c r="C744" t="s">
        <v>1</v>
      </c>
      <c r="D744">
        <v>3626</v>
      </c>
      <c r="E744" t="s">
        <v>1618</v>
      </c>
      <c r="F744" t="s">
        <v>1618</v>
      </c>
      <c r="I744" t="s">
        <v>15609</v>
      </c>
    </row>
    <row r="745" spans="1:9">
      <c r="A745">
        <v>1</v>
      </c>
      <c r="B745" t="s">
        <v>0</v>
      </c>
      <c r="C745" t="s">
        <v>1</v>
      </c>
      <c r="D745">
        <v>3627</v>
      </c>
      <c r="E745" t="s">
        <v>1619</v>
      </c>
      <c r="F745" t="s">
        <v>1619</v>
      </c>
      <c r="G745" t="s">
        <v>7140</v>
      </c>
      <c r="H745" t="s">
        <v>11618</v>
      </c>
      <c r="I745" t="s">
        <v>15610</v>
      </c>
    </row>
    <row r="746" spans="1:9">
      <c r="A746">
        <v>1</v>
      </c>
      <c r="B746" t="s">
        <v>0</v>
      </c>
      <c r="C746" t="s">
        <v>1</v>
      </c>
      <c r="D746">
        <v>3628</v>
      </c>
      <c r="E746" t="s">
        <v>1620</v>
      </c>
      <c r="F746" t="s">
        <v>1620</v>
      </c>
      <c r="G746" t="s">
        <v>7140</v>
      </c>
      <c r="H746" t="s">
        <v>11619</v>
      </c>
      <c r="I746" t="s">
        <v>15611</v>
      </c>
    </row>
    <row r="747" spans="1:9">
      <c r="A747">
        <v>1</v>
      </c>
      <c r="B747" t="s">
        <v>0</v>
      </c>
      <c r="C747" t="s">
        <v>1</v>
      </c>
      <c r="D747">
        <v>3629</v>
      </c>
      <c r="E747" t="s">
        <v>1621</v>
      </c>
      <c r="F747" t="s">
        <v>1621</v>
      </c>
      <c r="G747" t="s">
        <v>1621</v>
      </c>
      <c r="H747" t="s">
        <v>1621</v>
      </c>
      <c r="I747" t="s">
        <v>15612</v>
      </c>
    </row>
    <row r="748" spans="1:9">
      <c r="A748">
        <v>1</v>
      </c>
      <c r="B748" t="s">
        <v>0</v>
      </c>
      <c r="C748" t="s">
        <v>1</v>
      </c>
      <c r="D748">
        <v>3630</v>
      </c>
      <c r="E748" t="s">
        <v>1622</v>
      </c>
      <c r="F748" t="s">
        <v>1622</v>
      </c>
      <c r="I748" t="s">
        <v>15613</v>
      </c>
    </row>
    <row r="749" spans="1:9">
      <c r="A749">
        <v>1</v>
      </c>
      <c r="B749" t="s">
        <v>0</v>
      </c>
      <c r="C749" t="s">
        <v>1</v>
      </c>
      <c r="D749">
        <v>3631</v>
      </c>
      <c r="E749" t="s">
        <v>1623</v>
      </c>
      <c r="F749" t="s">
        <v>1623</v>
      </c>
      <c r="I749" t="s">
        <v>15614</v>
      </c>
    </row>
    <row r="750" spans="1:9">
      <c r="A750">
        <v>1</v>
      </c>
      <c r="B750" t="s">
        <v>0</v>
      </c>
      <c r="C750" t="s">
        <v>1</v>
      </c>
      <c r="D750">
        <v>3632</v>
      </c>
      <c r="E750" t="s">
        <v>1624</v>
      </c>
      <c r="F750" t="s">
        <v>1624</v>
      </c>
      <c r="G750" t="s">
        <v>7140</v>
      </c>
      <c r="H750" t="s">
        <v>11620</v>
      </c>
      <c r="I750" t="s">
        <v>15615</v>
      </c>
    </row>
    <row r="751" spans="1:9">
      <c r="A751">
        <v>1</v>
      </c>
      <c r="B751" t="s">
        <v>0</v>
      </c>
      <c r="C751" t="s">
        <v>1</v>
      </c>
      <c r="D751">
        <v>3633</v>
      </c>
      <c r="E751" t="s">
        <v>1625</v>
      </c>
      <c r="F751" t="s">
        <v>1625</v>
      </c>
      <c r="I751" t="s">
        <v>15616</v>
      </c>
    </row>
    <row r="752" spans="1:9">
      <c r="A752">
        <v>1</v>
      </c>
      <c r="B752" t="s">
        <v>0</v>
      </c>
      <c r="C752" t="s">
        <v>1</v>
      </c>
      <c r="D752">
        <v>3634</v>
      </c>
      <c r="E752" t="s">
        <v>1626</v>
      </c>
      <c r="F752" t="s">
        <v>1626</v>
      </c>
      <c r="G752" t="s">
        <v>1626</v>
      </c>
      <c r="H752" t="s">
        <v>1626</v>
      </c>
      <c r="I752" t="s">
        <v>15617</v>
      </c>
    </row>
    <row r="753" spans="1:9">
      <c r="A753">
        <v>1</v>
      </c>
      <c r="B753" t="s">
        <v>0</v>
      </c>
      <c r="C753" t="s">
        <v>1</v>
      </c>
      <c r="D753">
        <v>3635</v>
      </c>
      <c r="E753" t="s">
        <v>1627</v>
      </c>
      <c r="F753" t="s">
        <v>1627</v>
      </c>
      <c r="H753" t="s">
        <v>15178</v>
      </c>
      <c r="I753" t="s">
        <v>15618</v>
      </c>
    </row>
    <row r="754" spans="1:9">
      <c r="A754">
        <v>1</v>
      </c>
      <c r="B754" t="s">
        <v>0</v>
      </c>
      <c r="C754" t="s">
        <v>1</v>
      </c>
      <c r="D754">
        <v>3636</v>
      </c>
      <c r="E754" t="s">
        <v>1628</v>
      </c>
      <c r="F754" t="s">
        <v>1628</v>
      </c>
      <c r="I754" t="s">
        <v>15619</v>
      </c>
    </row>
    <row r="755" spans="1:9">
      <c r="A755">
        <v>1</v>
      </c>
      <c r="B755" t="s">
        <v>0</v>
      </c>
      <c r="C755" t="s">
        <v>1</v>
      </c>
      <c r="D755">
        <v>3637</v>
      </c>
      <c r="E755" t="s">
        <v>1629</v>
      </c>
      <c r="F755" t="s">
        <v>1629</v>
      </c>
      <c r="I755" t="s">
        <v>15620</v>
      </c>
    </row>
    <row r="756" spans="1:9">
      <c r="A756">
        <v>1</v>
      </c>
      <c r="B756" t="s">
        <v>0</v>
      </c>
      <c r="C756" t="s">
        <v>1</v>
      </c>
      <c r="D756">
        <v>3638</v>
      </c>
      <c r="E756" t="s">
        <v>15179</v>
      </c>
      <c r="F756" t="s">
        <v>1630</v>
      </c>
      <c r="G756" t="s">
        <v>1630</v>
      </c>
      <c r="H756" t="s">
        <v>1630</v>
      </c>
      <c r="I756" t="s">
        <v>15621</v>
      </c>
    </row>
    <row r="757" spans="1:9">
      <c r="A757">
        <v>1</v>
      </c>
      <c r="B757" t="s">
        <v>0</v>
      </c>
      <c r="C757" t="s">
        <v>1</v>
      </c>
      <c r="D757">
        <v>3639</v>
      </c>
      <c r="E757" t="s">
        <v>1631</v>
      </c>
      <c r="F757" t="s">
        <v>1631</v>
      </c>
      <c r="I757" t="s">
        <v>15622</v>
      </c>
    </row>
    <row r="758" spans="1:9">
      <c r="A758">
        <v>1</v>
      </c>
      <c r="B758" t="s">
        <v>0</v>
      </c>
      <c r="C758" t="s">
        <v>1</v>
      </c>
      <c r="D758">
        <v>3640</v>
      </c>
      <c r="E758" t="s">
        <v>1632</v>
      </c>
      <c r="F758" t="s">
        <v>1632</v>
      </c>
      <c r="G758" t="s">
        <v>7140</v>
      </c>
      <c r="H758" t="s">
        <v>11621</v>
      </c>
      <c r="I758" t="s">
        <v>15623</v>
      </c>
    </row>
    <row r="759" spans="1:9">
      <c r="A759">
        <v>1</v>
      </c>
      <c r="B759" t="s">
        <v>0</v>
      </c>
      <c r="C759" t="s">
        <v>1</v>
      </c>
      <c r="D759">
        <v>3641</v>
      </c>
      <c r="E759" t="s">
        <v>1633</v>
      </c>
      <c r="F759" t="s">
        <v>1633</v>
      </c>
      <c r="I759" t="s">
        <v>15624</v>
      </c>
    </row>
    <row r="760" spans="1:9">
      <c r="A760">
        <v>1</v>
      </c>
      <c r="B760" t="s">
        <v>0</v>
      </c>
      <c r="C760" t="s">
        <v>1</v>
      </c>
      <c r="D760">
        <v>3642</v>
      </c>
      <c r="E760" t="s">
        <v>1634</v>
      </c>
      <c r="F760" t="s">
        <v>1634</v>
      </c>
      <c r="I760" t="s">
        <v>15625</v>
      </c>
    </row>
    <row r="761" spans="1:9">
      <c r="A761">
        <v>1</v>
      </c>
      <c r="B761" t="s">
        <v>0</v>
      </c>
      <c r="C761" t="s">
        <v>1</v>
      </c>
      <c r="D761">
        <v>3643</v>
      </c>
      <c r="E761" t="s">
        <v>1635</v>
      </c>
      <c r="F761" t="s">
        <v>1635</v>
      </c>
      <c r="I761" t="s">
        <v>15626</v>
      </c>
    </row>
    <row r="762" spans="1:9">
      <c r="A762">
        <v>1</v>
      </c>
      <c r="B762" t="s">
        <v>0</v>
      </c>
      <c r="C762" t="s">
        <v>1</v>
      </c>
      <c r="D762">
        <v>3644</v>
      </c>
      <c r="E762" t="s">
        <v>1636</v>
      </c>
      <c r="F762" t="s">
        <v>1636</v>
      </c>
      <c r="I762" t="s">
        <v>15627</v>
      </c>
    </row>
    <row r="763" spans="1:9">
      <c r="A763">
        <v>1</v>
      </c>
      <c r="B763" t="s">
        <v>0</v>
      </c>
      <c r="C763" t="s">
        <v>1</v>
      </c>
      <c r="D763">
        <v>3645</v>
      </c>
      <c r="E763" t="s">
        <v>1637</v>
      </c>
      <c r="F763" t="s">
        <v>1637</v>
      </c>
      <c r="I763" t="s">
        <v>15628</v>
      </c>
    </row>
    <row r="764" spans="1:9">
      <c r="A764">
        <v>1</v>
      </c>
      <c r="B764" t="s">
        <v>0</v>
      </c>
      <c r="C764" t="s">
        <v>1</v>
      </c>
      <c r="D764">
        <v>3646</v>
      </c>
      <c r="E764" t="s">
        <v>1638</v>
      </c>
      <c r="F764" t="s">
        <v>1638</v>
      </c>
      <c r="I764" t="s">
        <v>15629</v>
      </c>
    </row>
    <row r="765" spans="1:9">
      <c r="A765">
        <v>1</v>
      </c>
      <c r="B765" t="s">
        <v>0</v>
      </c>
      <c r="C765" t="s">
        <v>1</v>
      </c>
      <c r="D765">
        <v>3647</v>
      </c>
      <c r="E765" t="s">
        <v>1639</v>
      </c>
      <c r="F765" t="s">
        <v>1639</v>
      </c>
      <c r="I765" t="s">
        <v>15630</v>
      </c>
    </row>
    <row r="766" spans="1:9">
      <c r="A766">
        <v>1</v>
      </c>
      <c r="B766" t="s">
        <v>0</v>
      </c>
      <c r="C766" t="s">
        <v>1</v>
      </c>
      <c r="D766">
        <v>3648</v>
      </c>
      <c r="E766" t="s">
        <v>1640</v>
      </c>
      <c r="F766" t="s">
        <v>1640</v>
      </c>
      <c r="I766" t="s">
        <v>15631</v>
      </c>
    </row>
    <row r="767" spans="1:9">
      <c r="A767">
        <v>1</v>
      </c>
      <c r="B767" t="s">
        <v>0</v>
      </c>
      <c r="C767" t="s">
        <v>1</v>
      </c>
      <c r="D767">
        <v>3649</v>
      </c>
      <c r="E767" t="s">
        <v>1641</v>
      </c>
      <c r="F767" t="s">
        <v>1641</v>
      </c>
      <c r="I767" t="s">
        <v>15632</v>
      </c>
    </row>
    <row r="768" spans="1:9">
      <c r="A768">
        <v>1</v>
      </c>
      <c r="B768" t="s">
        <v>0</v>
      </c>
      <c r="C768" t="s">
        <v>1</v>
      </c>
      <c r="D768">
        <v>3650</v>
      </c>
      <c r="E768" t="s">
        <v>1642</v>
      </c>
      <c r="F768" t="s">
        <v>1642</v>
      </c>
      <c r="G768" t="s">
        <v>7140</v>
      </c>
      <c r="H768" t="s">
        <v>11622</v>
      </c>
      <c r="I768" t="s">
        <v>15633</v>
      </c>
    </row>
    <row r="769" spans="1:9">
      <c r="A769">
        <v>1</v>
      </c>
      <c r="B769" t="s">
        <v>0</v>
      </c>
      <c r="C769" t="s">
        <v>1</v>
      </c>
      <c r="D769">
        <v>3651</v>
      </c>
      <c r="E769" t="s">
        <v>1643</v>
      </c>
      <c r="F769" t="s">
        <v>1643</v>
      </c>
      <c r="I769" t="s">
        <v>15634</v>
      </c>
    </row>
    <row r="770" spans="1:9">
      <c r="A770">
        <v>1</v>
      </c>
      <c r="B770" t="s">
        <v>0</v>
      </c>
      <c r="C770" t="s">
        <v>1</v>
      </c>
      <c r="D770">
        <v>3652</v>
      </c>
      <c r="E770" t="s">
        <v>1644</v>
      </c>
      <c r="F770" t="s">
        <v>1644</v>
      </c>
      <c r="I770" t="s">
        <v>15635</v>
      </c>
    </row>
    <row r="771" spans="1:9">
      <c r="A771">
        <v>1</v>
      </c>
      <c r="B771" t="s">
        <v>0</v>
      </c>
      <c r="C771" t="s">
        <v>1</v>
      </c>
      <c r="D771">
        <v>3653</v>
      </c>
      <c r="E771" t="s">
        <v>1645</v>
      </c>
      <c r="F771" t="s">
        <v>1645</v>
      </c>
      <c r="H771" t="s">
        <v>15180</v>
      </c>
      <c r="I771" t="s">
        <v>15636</v>
      </c>
    </row>
    <row r="772" spans="1:9">
      <c r="A772">
        <v>1</v>
      </c>
      <c r="B772" t="s">
        <v>0</v>
      </c>
      <c r="C772" t="s">
        <v>1</v>
      </c>
      <c r="D772">
        <v>3654</v>
      </c>
      <c r="E772" t="s">
        <v>1646</v>
      </c>
      <c r="F772" t="s">
        <v>1646</v>
      </c>
      <c r="I772" t="s">
        <v>15637</v>
      </c>
    </row>
    <row r="773" spans="1:9">
      <c r="A773">
        <v>1</v>
      </c>
      <c r="B773" t="s">
        <v>0</v>
      </c>
      <c r="C773" t="s">
        <v>1</v>
      </c>
      <c r="D773">
        <v>3655</v>
      </c>
      <c r="E773" t="s">
        <v>1647</v>
      </c>
      <c r="F773" t="s">
        <v>1647</v>
      </c>
      <c r="I773" t="s">
        <v>15638</v>
      </c>
    </row>
    <row r="774" spans="1:9">
      <c r="A774">
        <v>1</v>
      </c>
      <c r="B774" t="s">
        <v>0</v>
      </c>
      <c r="C774" t="s">
        <v>1</v>
      </c>
      <c r="D774">
        <v>3656</v>
      </c>
      <c r="E774" t="s">
        <v>1648</v>
      </c>
      <c r="F774" t="s">
        <v>1648</v>
      </c>
      <c r="G774" t="s">
        <v>7140</v>
      </c>
      <c r="H774" t="s">
        <v>11623</v>
      </c>
      <c r="I774" t="s">
        <v>15639</v>
      </c>
    </row>
    <row r="775" spans="1:9">
      <c r="A775">
        <v>1</v>
      </c>
      <c r="B775" t="s">
        <v>0</v>
      </c>
      <c r="C775" t="s">
        <v>1</v>
      </c>
      <c r="D775">
        <v>3657</v>
      </c>
      <c r="E775" t="s">
        <v>1649</v>
      </c>
      <c r="F775" t="s">
        <v>1649</v>
      </c>
      <c r="I775" t="s">
        <v>15640</v>
      </c>
    </row>
    <row r="776" spans="1:9">
      <c r="A776">
        <v>1</v>
      </c>
      <c r="B776" t="s">
        <v>0</v>
      </c>
      <c r="C776" t="s">
        <v>1</v>
      </c>
      <c r="D776">
        <v>3658</v>
      </c>
      <c r="E776" t="s">
        <v>1650</v>
      </c>
      <c r="F776" t="s">
        <v>1650</v>
      </c>
      <c r="I776" t="s">
        <v>15641</v>
      </c>
    </row>
    <row r="777" spans="1:9">
      <c r="A777">
        <v>1</v>
      </c>
      <c r="B777" t="s">
        <v>0</v>
      </c>
      <c r="C777" t="s">
        <v>1</v>
      </c>
      <c r="D777">
        <v>3659</v>
      </c>
      <c r="E777" t="s">
        <v>1651</v>
      </c>
      <c r="F777" t="s">
        <v>1651</v>
      </c>
      <c r="I777" t="s">
        <v>15642</v>
      </c>
    </row>
    <row r="778" spans="1:9">
      <c r="A778">
        <v>1</v>
      </c>
      <c r="B778" t="s">
        <v>0</v>
      </c>
      <c r="C778" t="s">
        <v>1</v>
      </c>
      <c r="D778">
        <v>3660</v>
      </c>
      <c r="E778" t="s">
        <v>1652</v>
      </c>
      <c r="F778" t="s">
        <v>1652</v>
      </c>
      <c r="H778" t="s">
        <v>15181</v>
      </c>
      <c r="I778" t="s">
        <v>15643</v>
      </c>
    </row>
    <row r="779" spans="1:9">
      <c r="A779">
        <v>1</v>
      </c>
      <c r="B779" t="s">
        <v>0</v>
      </c>
      <c r="C779" t="s">
        <v>1</v>
      </c>
      <c r="D779">
        <v>3661</v>
      </c>
      <c r="E779" t="s">
        <v>1653</v>
      </c>
      <c r="F779" t="s">
        <v>1653</v>
      </c>
      <c r="I779" t="s">
        <v>15644</v>
      </c>
    </row>
    <row r="780" spans="1:9">
      <c r="A780">
        <v>1</v>
      </c>
      <c r="B780" t="s">
        <v>0</v>
      </c>
      <c r="C780" t="s">
        <v>1</v>
      </c>
      <c r="D780">
        <v>3662</v>
      </c>
      <c r="E780" t="s">
        <v>1654</v>
      </c>
      <c r="F780" t="s">
        <v>1654</v>
      </c>
      <c r="I780" t="s">
        <v>15645</v>
      </c>
    </row>
    <row r="781" spans="1:9">
      <c r="A781">
        <v>1</v>
      </c>
      <c r="B781" t="s">
        <v>0</v>
      </c>
      <c r="C781" t="s">
        <v>1</v>
      </c>
      <c r="D781">
        <v>3663</v>
      </c>
      <c r="E781" t="s">
        <v>1655</v>
      </c>
      <c r="F781" t="s">
        <v>1655</v>
      </c>
      <c r="I781" t="s">
        <v>15646</v>
      </c>
    </row>
    <row r="782" spans="1:9">
      <c r="A782">
        <v>1</v>
      </c>
      <c r="B782" t="s">
        <v>0</v>
      </c>
      <c r="C782" t="s">
        <v>1</v>
      </c>
      <c r="D782">
        <v>3664</v>
      </c>
      <c r="E782" t="s">
        <v>1656</v>
      </c>
      <c r="F782" t="s">
        <v>1656</v>
      </c>
      <c r="I782" t="s">
        <v>15647</v>
      </c>
    </row>
    <row r="783" spans="1:9">
      <c r="A783">
        <v>1</v>
      </c>
      <c r="B783" t="s">
        <v>0</v>
      </c>
      <c r="C783" t="s">
        <v>1</v>
      </c>
      <c r="D783">
        <v>3665</v>
      </c>
      <c r="E783" t="s">
        <v>1657</v>
      </c>
      <c r="F783" t="s">
        <v>1657</v>
      </c>
      <c r="I783" t="s">
        <v>15648</v>
      </c>
    </row>
    <row r="784" spans="1:9">
      <c r="A784">
        <v>1</v>
      </c>
      <c r="B784" t="s">
        <v>0</v>
      </c>
      <c r="C784" t="s">
        <v>1</v>
      </c>
      <c r="D784">
        <v>3666</v>
      </c>
      <c r="E784" t="s">
        <v>1658</v>
      </c>
      <c r="F784" t="s">
        <v>1658</v>
      </c>
      <c r="I784" t="s">
        <v>15649</v>
      </c>
    </row>
    <row r="785" spans="1:9">
      <c r="A785">
        <v>1</v>
      </c>
      <c r="B785" t="s">
        <v>0</v>
      </c>
      <c r="C785" t="s">
        <v>1</v>
      </c>
      <c r="D785">
        <v>3667</v>
      </c>
      <c r="E785" t="s">
        <v>1659</v>
      </c>
      <c r="F785" t="s">
        <v>1659</v>
      </c>
      <c r="I785" t="s">
        <v>15650</v>
      </c>
    </row>
    <row r="786" spans="1:9">
      <c r="A786">
        <v>1</v>
      </c>
      <c r="B786" t="s">
        <v>0</v>
      </c>
      <c r="C786" t="s">
        <v>1</v>
      </c>
      <c r="D786">
        <v>3668</v>
      </c>
      <c r="E786" t="s">
        <v>1660</v>
      </c>
      <c r="F786" t="s">
        <v>1660</v>
      </c>
      <c r="I786" t="s">
        <v>15651</v>
      </c>
    </row>
    <row r="787" spans="1:9">
      <c r="A787">
        <v>1</v>
      </c>
      <c r="B787" t="s">
        <v>0</v>
      </c>
      <c r="C787" t="s">
        <v>1</v>
      </c>
      <c r="D787">
        <v>3669</v>
      </c>
      <c r="E787" t="s">
        <v>1661</v>
      </c>
      <c r="F787" t="s">
        <v>1661</v>
      </c>
      <c r="I787" t="s">
        <v>15652</v>
      </c>
    </row>
    <row r="788" spans="1:9">
      <c r="A788">
        <v>1</v>
      </c>
      <c r="B788" t="s">
        <v>0</v>
      </c>
      <c r="C788" t="s">
        <v>1</v>
      </c>
      <c r="D788">
        <v>3670</v>
      </c>
      <c r="E788" t="s">
        <v>1662</v>
      </c>
      <c r="F788" t="s">
        <v>1662</v>
      </c>
      <c r="I788" t="s">
        <v>15653</v>
      </c>
    </row>
    <row r="789" spans="1:9">
      <c r="A789">
        <v>1</v>
      </c>
      <c r="B789" t="s">
        <v>0</v>
      </c>
      <c r="C789" t="s">
        <v>1</v>
      </c>
      <c r="D789">
        <v>3671</v>
      </c>
      <c r="E789" t="s">
        <v>1663</v>
      </c>
      <c r="F789" t="s">
        <v>1663</v>
      </c>
      <c r="G789" t="s">
        <v>7140</v>
      </c>
      <c r="H789" t="s">
        <v>11624</v>
      </c>
      <c r="I789" t="s">
        <v>15654</v>
      </c>
    </row>
    <row r="790" spans="1:9">
      <c r="A790">
        <v>1</v>
      </c>
      <c r="B790" t="s">
        <v>0</v>
      </c>
      <c r="C790" t="s">
        <v>1</v>
      </c>
      <c r="D790">
        <v>3672</v>
      </c>
      <c r="E790" t="s">
        <v>1664</v>
      </c>
      <c r="F790" t="s">
        <v>1664</v>
      </c>
      <c r="G790" t="s">
        <v>7140</v>
      </c>
      <c r="H790" t="s">
        <v>11625</v>
      </c>
      <c r="I790" t="s">
        <v>15655</v>
      </c>
    </row>
    <row r="791" spans="1:9">
      <c r="A791">
        <v>1</v>
      </c>
      <c r="B791" t="s">
        <v>0</v>
      </c>
      <c r="C791" t="s">
        <v>1</v>
      </c>
      <c r="D791">
        <v>3673</v>
      </c>
      <c r="E791" t="s">
        <v>1665</v>
      </c>
      <c r="F791" t="s">
        <v>1665</v>
      </c>
      <c r="G791" t="s">
        <v>7140</v>
      </c>
      <c r="H791" t="s">
        <v>11626</v>
      </c>
      <c r="I791" t="s">
        <v>15656</v>
      </c>
    </row>
    <row r="792" spans="1:9">
      <c r="A792">
        <v>1</v>
      </c>
      <c r="B792" t="s">
        <v>0</v>
      </c>
      <c r="C792" t="s">
        <v>1</v>
      </c>
      <c r="D792">
        <v>3674</v>
      </c>
      <c r="E792" t="s">
        <v>1666</v>
      </c>
      <c r="F792" t="s">
        <v>1666</v>
      </c>
      <c r="G792" t="s">
        <v>1666</v>
      </c>
      <c r="H792" t="s">
        <v>1666</v>
      </c>
      <c r="I792" t="s">
        <v>15657</v>
      </c>
    </row>
    <row r="793" spans="1:9">
      <c r="A793">
        <v>1</v>
      </c>
      <c r="B793" t="s">
        <v>0</v>
      </c>
      <c r="C793" t="s">
        <v>1</v>
      </c>
      <c r="D793">
        <v>3675</v>
      </c>
      <c r="E793" t="s">
        <v>1667</v>
      </c>
      <c r="F793" t="s">
        <v>1667</v>
      </c>
      <c r="I793" t="s">
        <v>15658</v>
      </c>
    </row>
    <row r="794" spans="1:9">
      <c r="A794">
        <v>1</v>
      </c>
      <c r="B794" t="s">
        <v>0</v>
      </c>
      <c r="C794" t="s">
        <v>1</v>
      </c>
      <c r="D794">
        <v>3676</v>
      </c>
      <c r="E794" t="s">
        <v>1668</v>
      </c>
      <c r="F794" t="s">
        <v>1668</v>
      </c>
      <c r="I794" t="s">
        <v>15659</v>
      </c>
    </row>
    <row r="795" spans="1:9">
      <c r="A795">
        <v>1</v>
      </c>
      <c r="B795" t="s">
        <v>0</v>
      </c>
      <c r="C795" t="s">
        <v>1</v>
      </c>
      <c r="D795">
        <v>3677</v>
      </c>
      <c r="E795" t="s">
        <v>1669</v>
      </c>
      <c r="F795" t="s">
        <v>1669</v>
      </c>
      <c r="I795" t="s">
        <v>15660</v>
      </c>
    </row>
    <row r="796" spans="1:9">
      <c r="A796">
        <v>1</v>
      </c>
      <c r="B796" t="s">
        <v>0</v>
      </c>
      <c r="C796" t="s">
        <v>1</v>
      </c>
      <c r="D796">
        <v>3678</v>
      </c>
      <c r="E796" t="s">
        <v>1670</v>
      </c>
      <c r="F796" t="s">
        <v>1670</v>
      </c>
      <c r="G796" t="s">
        <v>7140</v>
      </c>
      <c r="H796" t="s">
        <v>11627</v>
      </c>
      <c r="I796" t="s">
        <v>15661</v>
      </c>
    </row>
    <row r="797" spans="1:9">
      <c r="A797">
        <v>1</v>
      </c>
      <c r="B797" t="s">
        <v>0</v>
      </c>
      <c r="C797" t="s">
        <v>1</v>
      </c>
      <c r="D797">
        <v>3679</v>
      </c>
      <c r="E797" t="s">
        <v>1671</v>
      </c>
      <c r="F797" t="s">
        <v>1671</v>
      </c>
      <c r="G797" t="s">
        <v>7140</v>
      </c>
      <c r="H797" t="s">
        <v>11628</v>
      </c>
      <c r="I797" t="s">
        <v>15662</v>
      </c>
    </row>
    <row r="798" spans="1:9">
      <c r="A798">
        <v>1</v>
      </c>
      <c r="B798" t="s">
        <v>0</v>
      </c>
      <c r="C798" t="s">
        <v>1</v>
      </c>
      <c r="D798">
        <v>3680</v>
      </c>
      <c r="E798" t="s">
        <v>1672</v>
      </c>
      <c r="F798" t="s">
        <v>1672</v>
      </c>
      <c r="I798" t="s">
        <v>15663</v>
      </c>
    </row>
    <row r="799" spans="1:9">
      <c r="A799">
        <v>1</v>
      </c>
      <c r="B799" t="s">
        <v>0</v>
      </c>
      <c r="C799" t="s">
        <v>1</v>
      </c>
      <c r="D799">
        <v>3681</v>
      </c>
      <c r="E799" t="s">
        <v>1673</v>
      </c>
      <c r="F799" t="s">
        <v>1673</v>
      </c>
      <c r="I799" t="s">
        <v>15664</v>
      </c>
    </row>
    <row r="800" spans="1:9">
      <c r="A800">
        <v>1</v>
      </c>
      <c r="B800" t="s">
        <v>0</v>
      </c>
      <c r="C800" t="s">
        <v>1</v>
      </c>
      <c r="D800">
        <v>3682</v>
      </c>
      <c r="E800" t="s">
        <v>1674</v>
      </c>
      <c r="F800" t="s">
        <v>1674</v>
      </c>
      <c r="I800" t="s">
        <v>15665</v>
      </c>
    </row>
    <row r="801" spans="1:9">
      <c r="A801">
        <v>1</v>
      </c>
      <c r="B801" t="s">
        <v>0</v>
      </c>
      <c r="C801" t="s">
        <v>1</v>
      </c>
      <c r="D801">
        <v>3683</v>
      </c>
      <c r="E801" t="s">
        <v>1675</v>
      </c>
      <c r="F801" t="s">
        <v>1675</v>
      </c>
      <c r="I801" t="s">
        <v>15666</v>
      </c>
    </row>
    <row r="802" spans="1:9">
      <c r="A802">
        <v>1</v>
      </c>
      <c r="B802" t="s">
        <v>0</v>
      </c>
      <c r="C802" t="s">
        <v>1</v>
      </c>
      <c r="D802">
        <v>3684</v>
      </c>
      <c r="E802" t="s">
        <v>1676</v>
      </c>
      <c r="F802" t="s">
        <v>1676</v>
      </c>
      <c r="I802" t="s">
        <v>15667</v>
      </c>
    </row>
    <row r="803" spans="1:9">
      <c r="A803">
        <v>1</v>
      </c>
      <c r="B803" t="s">
        <v>0</v>
      </c>
      <c r="C803" t="s">
        <v>1</v>
      </c>
      <c r="D803">
        <v>3685</v>
      </c>
      <c r="E803" t="s">
        <v>1677</v>
      </c>
      <c r="F803" t="s">
        <v>1677</v>
      </c>
      <c r="I803" t="s">
        <v>15668</v>
      </c>
    </row>
    <row r="804" spans="1:9">
      <c r="A804">
        <v>1</v>
      </c>
      <c r="B804" t="s">
        <v>0</v>
      </c>
      <c r="C804" t="s">
        <v>1</v>
      </c>
      <c r="D804">
        <v>3700</v>
      </c>
      <c r="E804" t="s">
        <v>1678</v>
      </c>
      <c r="F804" t="s">
        <v>1679</v>
      </c>
      <c r="I804" t="s">
        <v>15669</v>
      </c>
    </row>
    <row r="805" spans="1:9">
      <c r="A805">
        <v>1</v>
      </c>
      <c r="B805" t="s">
        <v>0</v>
      </c>
      <c r="C805" t="s">
        <v>1</v>
      </c>
      <c r="D805">
        <v>3701</v>
      </c>
      <c r="E805" t="s">
        <v>1680</v>
      </c>
      <c r="F805" t="s">
        <v>1681</v>
      </c>
      <c r="I805" t="s">
        <v>15670</v>
      </c>
    </row>
    <row r="806" spans="1:9">
      <c r="A806">
        <v>1</v>
      </c>
      <c r="B806" t="s">
        <v>0</v>
      </c>
      <c r="C806" t="s">
        <v>1</v>
      </c>
      <c r="D806">
        <v>3710</v>
      </c>
      <c r="E806" t="s">
        <v>1682</v>
      </c>
      <c r="F806" t="s">
        <v>1683</v>
      </c>
      <c r="I806" t="s">
        <v>15671</v>
      </c>
    </row>
    <row r="807" spans="1:9">
      <c r="A807">
        <v>1</v>
      </c>
      <c r="B807" t="s">
        <v>0</v>
      </c>
      <c r="C807" t="s">
        <v>1</v>
      </c>
      <c r="D807">
        <v>3711</v>
      </c>
      <c r="E807" t="s">
        <v>1684</v>
      </c>
      <c r="F807" t="s">
        <v>1684</v>
      </c>
      <c r="I807" t="s">
        <v>15672</v>
      </c>
    </row>
    <row r="808" spans="1:9">
      <c r="A808">
        <v>1</v>
      </c>
      <c r="B808" t="s">
        <v>0</v>
      </c>
      <c r="C808" t="s">
        <v>1</v>
      </c>
      <c r="D808">
        <v>3712</v>
      </c>
      <c r="E808" t="s">
        <v>1685</v>
      </c>
      <c r="F808" t="s">
        <v>1685</v>
      </c>
      <c r="I808" t="s">
        <v>15673</v>
      </c>
    </row>
    <row r="809" spans="1:9">
      <c r="A809">
        <v>1</v>
      </c>
      <c r="B809" t="s">
        <v>0</v>
      </c>
      <c r="C809" t="s">
        <v>1</v>
      </c>
      <c r="D809">
        <v>3713</v>
      </c>
      <c r="E809" t="s">
        <v>1686</v>
      </c>
      <c r="F809" t="s">
        <v>1686</v>
      </c>
      <c r="I809" t="s">
        <v>15674</v>
      </c>
    </row>
    <row r="810" spans="1:9">
      <c r="A810">
        <v>1</v>
      </c>
      <c r="B810" t="s">
        <v>0</v>
      </c>
      <c r="C810" t="s">
        <v>1</v>
      </c>
      <c r="D810">
        <v>3720</v>
      </c>
      <c r="E810" t="s">
        <v>15182</v>
      </c>
      <c r="F810" t="s">
        <v>1687</v>
      </c>
      <c r="H810" t="s">
        <v>15183</v>
      </c>
      <c r="I810" t="s">
        <v>15675</v>
      </c>
    </row>
    <row r="811" spans="1:9">
      <c r="A811">
        <v>1</v>
      </c>
      <c r="B811" t="s">
        <v>0</v>
      </c>
      <c r="C811" t="s">
        <v>1</v>
      </c>
      <c r="D811">
        <v>3730</v>
      </c>
      <c r="E811" t="s">
        <v>1688</v>
      </c>
      <c r="F811" t="s">
        <v>1689</v>
      </c>
      <c r="I811" t="s">
        <v>15676</v>
      </c>
    </row>
    <row r="812" spans="1:9">
      <c r="A812">
        <v>1</v>
      </c>
      <c r="B812" t="s">
        <v>0</v>
      </c>
      <c r="C812" t="s">
        <v>1</v>
      </c>
      <c r="D812">
        <v>3731</v>
      </c>
      <c r="E812" t="s">
        <v>1690</v>
      </c>
      <c r="F812" t="s">
        <v>1690</v>
      </c>
      <c r="I812" t="s">
        <v>15677</v>
      </c>
    </row>
    <row r="813" spans="1:9">
      <c r="A813">
        <v>1</v>
      </c>
      <c r="B813" t="s">
        <v>0</v>
      </c>
      <c r="C813" t="s">
        <v>1</v>
      </c>
      <c r="D813">
        <v>3732</v>
      </c>
      <c r="E813" t="s">
        <v>1691</v>
      </c>
      <c r="F813" t="s">
        <v>1691</v>
      </c>
      <c r="H813" t="s">
        <v>15184</v>
      </c>
      <c r="I813" t="s">
        <v>15678</v>
      </c>
    </row>
    <row r="814" spans="1:9">
      <c r="A814">
        <v>1</v>
      </c>
      <c r="B814" t="s">
        <v>0</v>
      </c>
      <c r="C814" t="s">
        <v>1</v>
      </c>
      <c r="D814">
        <v>3800</v>
      </c>
      <c r="E814" t="s">
        <v>1692</v>
      </c>
      <c r="F814" t="s">
        <v>1692</v>
      </c>
      <c r="I814" t="s">
        <v>15679</v>
      </c>
    </row>
    <row r="815" spans="1:9">
      <c r="A815">
        <v>1</v>
      </c>
      <c r="B815" t="s">
        <v>0</v>
      </c>
      <c r="C815" t="s">
        <v>1</v>
      </c>
      <c r="D815">
        <v>3801</v>
      </c>
      <c r="E815" t="s">
        <v>1693</v>
      </c>
      <c r="F815" t="s">
        <v>1693</v>
      </c>
      <c r="H815" t="s">
        <v>15185</v>
      </c>
      <c r="I815" t="s">
        <v>15680</v>
      </c>
    </row>
    <row r="816" spans="1:9">
      <c r="A816">
        <v>1</v>
      </c>
      <c r="B816" t="s">
        <v>0</v>
      </c>
      <c r="C816" t="s">
        <v>1</v>
      </c>
      <c r="D816">
        <v>3802</v>
      </c>
      <c r="E816" t="s">
        <v>1694</v>
      </c>
      <c r="F816" t="s">
        <v>1694</v>
      </c>
      <c r="I816" t="s">
        <v>15681</v>
      </c>
    </row>
    <row r="817" spans="1:9">
      <c r="A817">
        <v>1</v>
      </c>
      <c r="B817" t="s">
        <v>0</v>
      </c>
      <c r="C817" t="s">
        <v>1</v>
      </c>
      <c r="D817">
        <v>3803</v>
      </c>
      <c r="E817" t="s">
        <v>1695</v>
      </c>
      <c r="F817" t="s">
        <v>1695</v>
      </c>
      <c r="I817" t="s">
        <v>15682</v>
      </c>
    </row>
    <row r="818" spans="1:9">
      <c r="A818">
        <v>1</v>
      </c>
      <c r="B818" t="s">
        <v>0</v>
      </c>
      <c r="C818" t="s">
        <v>1</v>
      </c>
      <c r="D818">
        <v>3804</v>
      </c>
      <c r="E818" t="s">
        <v>1696</v>
      </c>
      <c r="F818" t="s">
        <v>1696</v>
      </c>
      <c r="I818" t="s">
        <v>15683</v>
      </c>
    </row>
    <row r="819" spans="1:9">
      <c r="A819">
        <v>1</v>
      </c>
      <c r="B819" t="s">
        <v>0</v>
      </c>
      <c r="C819" t="s">
        <v>1</v>
      </c>
      <c r="D819">
        <v>3900</v>
      </c>
      <c r="E819" t="s">
        <v>15186</v>
      </c>
      <c r="F819" t="s">
        <v>15186</v>
      </c>
      <c r="H819" t="s">
        <v>15187</v>
      </c>
      <c r="I819" t="s">
        <v>15684</v>
      </c>
    </row>
    <row r="820" spans="1:9">
      <c r="A820">
        <v>1</v>
      </c>
      <c r="B820" t="s">
        <v>0</v>
      </c>
      <c r="C820" t="s">
        <v>1</v>
      </c>
      <c r="D820">
        <v>3901</v>
      </c>
      <c r="E820" t="s">
        <v>15188</v>
      </c>
      <c r="F820" t="s">
        <v>15188</v>
      </c>
      <c r="H820" t="s">
        <v>15189</v>
      </c>
      <c r="I820" t="s">
        <v>15685</v>
      </c>
    </row>
    <row r="821" spans="1:9">
      <c r="A821">
        <v>1</v>
      </c>
      <c r="B821" t="s">
        <v>0</v>
      </c>
      <c r="C821" t="s">
        <v>1</v>
      </c>
      <c r="D821">
        <v>3950</v>
      </c>
      <c r="E821" t="s">
        <v>1697</v>
      </c>
      <c r="F821" t="s">
        <v>1698</v>
      </c>
    </row>
    <row r="822" spans="1:9">
      <c r="A822">
        <v>1</v>
      </c>
      <c r="B822" t="s">
        <v>0</v>
      </c>
      <c r="C822" t="s">
        <v>1</v>
      </c>
      <c r="D822">
        <v>3951</v>
      </c>
      <c r="E822" t="s">
        <v>1699</v>
      </c>
      <c r="F822" t="s">
        <v>1700</v>
      </c>
      <c r="I822" t="s">
        <v>15686</v>
      </c>
    </row>
    <row r="823" spans="1:9">
      <c r="A823">
        <v>1</v>
      </c>
      <c r="B823" t="s">
        <v>0</v>
      </c>
      <c r="C823" t="s">
        <v>1</v>
      </c>
      <c r="D823">
        <v>3952</v>
      </c>
      <c r="E823" t="s">
        <v>1701</v>
      </c>
      <c r="F823" t="s">
        <v>1702</v>
      </c>
      <c r="H823" t="s">
        <v>15190</v>
      </c>
      <c r="I823" t="s">
        <v>15687</v>
      </c>
    </row>
    <row r="824" spans="1:9">
      <c r="A824">
        <v>1</v>
      </c>
      <c r="B824" t="s">
        <v>0</v>
      </c>
      <c r="C824" t="s">
        <v>1</v>
      </c>
      <c r="D824">
        <v>3953</v>
      </c>
      <c r="E824" t="s">
        <v>1703</v>
      </c>
      <c r="F824" t="s">
        <v>1704</v>
      </c>
    </row>
    <row r="825" spans="1:9">
      <c r="A825">
        <v>1</v>
      </c>
      <c r="B825" t="s">
        <v>0</v>
      </c>
      <c r="C825" t="s">
        <v>1</v>
      </c>
      <c r="D825">
        <v>3954</v>
      </c>
      <c r="E825" t="s">
        <v>1705</v>
      </c>
      <c r="F825" t="s">
        <v>1706</v>
      </c>
      <c r="I825" t="s">
        <v>15688</v>
      </c>
    </row>
    <row r="826" spans="1:9">
      <c r="A826">
        <v>1</v>
      </c>
      <c r="B826" t="s">
        <v>0</v>
      </c>
      <c r="C826" t="s">
        <v>1</v>
      </c>
      <c r="D826">
        <v>3955</v>
      </c>
      <c r="E826" t="s">
        <v>1707</v>
      </c>
      <c r="F826" t="s">
        <v>1708</v>
      </c>
      <c r="I826" t="s">
        <v>15689</v>
      </c>
    </row>
    <row r="827" spans="1:9">
      <c r="A827">
        <v>1</v>
      </c>
      <c r="B827" t="s">
        <v>0</v>
      </c>
      <c r="C827" t="s">
        <v>1</v>
      </c>
      <c r="D827">
        <v>3956</v>
      </c>
      <c r="E827" t="s">
        <v>1709</v>
      </c>
      <c r="F827" t="s">
        <v>1710</v>
      </c>
      <c r="G827" t="s">
        <v>7140</v>
      </c>
      <c r="H827" t="s">
        <v>11629</v>
      </c>
      <c r="I827" t="s">
        <v>15690</v>
      </c>
    </row>
    <row r="828" spans="1:9">
      <c r="A828">
        <v>1</v>
      </c>
      <c r="B828" t="s">
        <v>0</v>
      </c>
      <c r="C828" t="s">
        <v>1</v>
      </c>
      <c r="D828">
        <v>3957</v>
      </c>
      <c r="E828" t="s">
        <v>1711</v>
      </c>
      <c r="F828" t="s">
        <v>1711</v>
      </c>
      <c r="G828" t="s">
        <v>7140</v>
      </c>
      <c r="H828" t="s">
        <v>11630</v>
      </c>
      <c r="I828" t="s">
        <v>15691</v>
      </c>
    </row>
    <row r="829" spans="1:9">
      <c r="A829">
        <v>1</v>
      </c>
      <c r="B829" t="s">
        <v>0</v>
      </c>
      <c r="C829" t="s">
        <v>1</v>
      </c>
      <c r="D829">
        <v>3970</v>
      </c>
      <c r="E829" t="s">
        <v>1712</v>
      </c>
      <c r="F829" t="s">
        <v>1713</v>
      </c>
      <c r="I829" t="s">
        <v>15692</v>
      </c>
    </row>
    <row r="830" spans="1:9">
      <c r="A830">
        <v>1</v>
      </c>
      <c r="B830" t="s">
        <v>0</v>
      </c>
      <c r="C830" t="s">
        <v>1</v>
      </c>
      <c r="D830">
        <v>3971</v>
      </c>
      <c r="E830" t="s">
        <v>1714</v>
      </c>
      <c r="F830" t="s">
        <v>1715</v>
      </c>
      <c r="I830" t="s">
        <v>15693</v>
      </c>
    </row>
    <row r="831" spans="1:9">
      <c r="A831">
        <v>1</v>
      </c>
      <c r="B831" t="s">
        <v>0</v>
      </c>
      <c r="C831" t="s">
        <v>1</v>
      </c>
      <c r="D831">
        <v>3972</v>
      </c>
      <c r="E831" t="s">
        <v>1716</v>
      </c>
      <c r="F831" t="s">
        <v>1717</v>
      </c>
      <c r="G831" t="s">
        <v>7140</v>
      </c>
      <c r="H831" t="s">
        <v>11631</v>
      </c>
      <c r="I831" t="s">
        <v>15694</v>
      </c>
    </row>
    <row r="832" spans="1:9">
      <c r="A832">
        <v>1</v>
      </c>
      <c r="B832" t="s">
        <v>0</v>
      </c>
      <c r="C832" t="s">
        <v>1</v>
      </c>
      <c r="D832">
        <v>3973</v>
      </c>
      <c r="E832" t="s">
        <v>1718</v>
      </c>
      <c r="F832" t="s">
        <v>1719</v>
      </c>
      <c r="I832" t="s">
        <v>15695</v>
      </c>
    </row>
    <row r="833" spans="1:9">
      <c r="A833">
        <v>1</v>
      </c>
      <c r="B833" t="s">
        <v>0</v>
      </c>
      <c r="C833" t="s">
        <v>1</v>
      </c>
      <c r="D833">
        <v>3974</v>
      </c>
      <c r="E833" t="s">
        <v>1720</v>
      </c>
      <c r="F833" t="s">
        <v>1721</v>
      </c>
      <c r="I833" t="s">
        <v>15696</v>
      </c>
    </row>
    <row r="834" spans="1:9">
      <c r="A834">
        <v>1</v>
      </c>
      <c r="B834" t="s">
        <v>0</v>
      </c>
      <c r="C834" t="s">
        <v>1</v>
      </c>
      <c r="D834">
        <v>3975</v>
      </c>
      <c r="E834" t="s">
        <v>1722</v>
      </c>
      <c r="F834" t="s">
        <v>1723</v>
      </c>
      <c r="I834" t="s">
        <v>15697</v>
      </c>
    </row>
    <row r="835" spans="1:9">
      <c r="A835">
        <v>1</v>
      </c>
      <c r="B835" t="s">
        <v>0</v>
      </c>
      <c r="C835" t="s">
        <v>1</v>
      </c>
      <c r="D835">
        <v>3976</v>
      </c>
      <c r="E835" t="s">
        <v>1724</v>
      </c>
      <c r="F835" t="s">
        <v>1724</v>
      </c>
      <c r="I835" t="s">
        <v>15698</v>
      </c>
    </row>
    <row r="836" spans="1:9">
      <c r="A836">
        <v>1</v>
      </c>
      <c r="B836" t="s">
        <v>0</v>
      </c>
      <c r="C836" t="s">
        <v>1</v>
      </c>
      <c r="D836">
        <v>3977</v>
      </c>
      <c r="E836" t="s">
        <v>1725</v>
      </c>
      <c r="F836" t="s">
        <v>1725</v>
      </c>
      <c r="I836" t="s">
        <v>15699</v>
      </c>
    </row>
    <row r="837" spans="1:9">
      <c r="A837">
        <v>1</v>
      </c>
      <c r="B837" t="s">
        <v>0</v>
      </c>
      <c r="C837" t="s">
        <v>1</v>
      </c>
      <c r="D837">
        <v>4000</v>
      </c>
      <c r="E837" t="s">
        <v>1726</v>
      </c>
      <c r="F837" t="s">
        <v>1726</v>
      </c>
      <c r="I837" t="s">
        <v>15700</v>
      </c>
    </row>
    <row r="838" spans="1:9">
      <c r="A838">
        <v>1</v>
      </c>
      <c r="B838" t="s">
        <v>0</v>
      </c>
      <c r="C838" t="s">
        <v>1</v>
      </c>
      <c r="D838">
        <v>4001</v>
      </c>
      <c r="E838" t="s">
        <v>1727</v>
      </c>
      <c r="F838" t="s">
        <v>1727</v>
      </c>
      <c r="I838" t="s">
        <v>15701</v>
      </c>
    </row>
    <row r="839" spans="1:9">
      <c r="A839">
        <v>1</v>
      </c>
      <c r="B839" t="s">
        <v>0</v>
      </c>
      <c r="C839" t="s">
        <v>1</v>
      </c>
      <c r="D839">
        <v>4002</v>
      </c>
      <c r="E839" t="s">
        <v>1728</v>
      </c>
      <c r="F839" t="s">
        <v>1728</v>
      </c>
      <c r="I839" t="s">
        <v>15702</v>
      </c>
    </row>
    <row r="840" spans="1:9">
      <c r="A840">
        <v>1</v>
      </c>
      <c r="B840" t="s">
        <v>0</v>
      </c>
      <c r="C840" t="s">
        <v>1</v>
      </c>
      <c r="D840">
        <v>4003</v>
      </c>
      <c r="E840" t="s">
        <v>1729</v>
      </c>
      <c r="F840" t="s">
        <v>1729</v>
      </c>
      <c r="I840" t="s">
        <v>15703</v>
      </c>
    </row>
    <row r="841" spans="1:9">
      <c r="A841">
        <v>1</v>
      </c>
      <c r="B841" t="s">
        <v>0</v>
      </c>
      <c r="C841" t="s">
        <v>1</v>
      </c>
      <c r="D841">
        <v>4004</v>
      </c>
      <c r="E841" t="s">
        <v>1730</v>
      </c>
      <c r="F841" t="s">
        <v>1730</v>
      </c>
      <c r="I841" t="s">
        <v>15704</v>
      </c>
    </row>
    <row r="842" spans="1:9">
      <c r="A842">
        <v>1</v>
      </c>
      <c r="B842" t="s">
        <v>0</v>
      </c>
      <c r="C842" t="s">
        <v>1</v>
      </c>
      <c r="D842">
        <v>4005</v>
      </c>
      <c r="E842" t="s">
        <v>1731</v>
      </c>
      <c r="F842" t="s">
        <v>1731</v>
      </c>
      <c r="I842" t="s">
        <v>15705</v>
      </c>
    </row>
    <row r="843" spans="1:9">
      <c r="A843">
        <v>1</v>
      </c>
      <c r="B843" t="s">
        <v>0</v>
      </c>
      <c r="C843" t="s">
        <v>1</v>
      </c>
      <c r="D843">
        <v>4006</v>
      </c>
      <c r="E843" t="s">
        <v>1732</v>
      </c>
      <c r="F843" t="s">
        <v>1732</v>
      </c>
      <c r="I843" t="s">
        <v>15706</v>
      </c>
    </row>
    <row r="844" spans="1:9">
      <c r="A844">
        <v>1</v>
      </c>
      <c r="B844" t="s">
        <v>0</v>
      </c>
      <c r="C844" t="s">
        <v>1</v>
      </c>
      <c r="D844">
        <v>4007</v>
      </c>
      <c r="E844" t="s">
        <v>1733</v>
      </c>
      <c r="F844" t="s">
        <v>1733</v>
      </c>
      <c r="I844" t="s">
        <v>15707</v>
      </c>
    </row>
    <row r="845" spans="1:9">
      <c r="A845">
        <v>1</v>
      </c>
      <c r="B845" t="s">
        <v>0</v>
      </c>
      <c r="C845" t="s">
        <v>1</v>
      </c>
      <c r="D845">
        <v>4008</v>
      </c>
      <c r="E845" t="s">
        <v>1734</v>
      </c>
      <c r="F845" t="s">
        <v>1734</v>
      </c>
      <c r="G845" t="s">
        <v>1734</v>
      </c>
      <c r="H845" t="s">
        <v>1734</v>
      </c>
      <c r="I845" t="s">
        <v>15708</v>
      </c>
    </row>
    <row r="846" spans="1:9">
      <c r="A846">
        <v>1</v>
      </c>
      <c r="B846" t="s">
        <v>0</v>
      </c>
      <c r="C846" t="s">
        <v>1</v>
      </c>
      <c r="D846">
        <v>4009</v>
      </c>
      <c r="E846" t="s">
        <v>1735</v>
      </c>
      <c r="F846" t="s">
        <v>1735</v>
      </c>
      <c r="I846" t="s">
        <v>15709</v>
      </c>
    </row>
    <row r="847" spans="1:9">
      <c r="A847">
        <v>1</v>
      </c>
      <c r="B847" t="s">
        <v>0</v>
      </c>
      <c r="C847" t="s">
        <v>1</v>
      </c>
      <c r="D847">
        <v>4010</v>
      </c>
      <c r="E847" t="s">
        <v>1736</v>
      </c>
      <c r="F847" t="s">
        <v>1736</v>
      </c>
      <c r="I847" t="s">
        <v>15710</v>
      </c>
    </row>
    <row r="848" spans="1:9">
      <c r="A848">
        <v>1</v>
      </c>
      <c r="B848" t="s">
        <v>0</v>
      </c>
      <c r="C848" t="s">
        <v>1</v>
      </c>
      <c r="D848">
        <v>4011</v>
      </c>
      <c r="E848" t="s">
        <v>1737</v>
      </c>
      <c r="F848" t="s">
        <v>1737</v>
      </c>
      <c r="I848" t="s">
        <v>15711</v>
      </c>
    </row>
    <row r="849" spans="1:9">
      <c r="A849">
        <v>1</v>
      </c>
      <c r="B849" t="s">
        <v>0</v>
      </c>
      <c r="C849" t="s">
        <v>1</v>
      </c>
      <c r="D849">
        <v>4012</v>
      </c>
      <c r="E849" t="s">
        <v>1738</v>
      </c>
      <c r="F849" t="s">
        <v>1738</v>
      </c>
      <c r="I849" t="s">
        <v>15712</v>
      </c>
    </row>
    <row r="850" spans="1:9">
      <c r="A850">
        <v>1</v>
      </c>
      <c r="B850" t="s">
        <v>0</v>
      </c>
      <c r="C850" t="s">
        <v>1</v>
      </c>
      <c r="D850">
        <v>4013</v>
      </c>
      <c r="E850" t="s">
        <v>1739</v>
      </c>
      <c r="F850" t="s">
        <v>1739</v>
      </c>
      <c r="I850" t="s">
        <v>15713</v>
      </c>
    </row>
    <row r="851" spans="1:9">
      <c r="A851">
        <v>1</v>
      </c>
      <c r="B851" t="s">
        <v>0</v>
      </c>
      <c r="C851" t="s">
        <v>1</v>
      </c>
      <c r="D851">
        <v>4014</v>
      </c>
      <c r="E851" t="s">
        <v>1740</v>
      </c>
      <c r="F851" t="s">
        <v>1740</v>
      </c>
      <c r="I851" t="s">
        <v>15714</v>
      </c>
    </row>
    <row r="852" spans="1:9">
      <c r="A852">
        <v>1</v>
      </c>
      <c r="B852" t="s">
        <v>0</v>
      </c>
      <c r="C852" t="s">
        <v>1</v>
      </c>
      <c r="D852">
        <v>4015</v>
      </c>
      <c r="E852" t="s">
        <v>1741</v>
      </c>
      <c r="F852" t="s">
        <v>1741</v>
      </c>
      <c r="I852" t="s">
        <v>15715</v>
      </c>
    </row>
    <row r="853" spans="1:9">
      <c r="A853">
        <v>1</v>
      </c>
      <c r="B853" t="s">
        <v>0</v>
      </c>
      <c r="C853" t="s">
        <v>1</v>
      </c>
      <c r="D853">
        <v>4016</v>
      </c>
      <c r="E853" t="s">
        <v>1742</v>
      </c>
      <c r="F853" t="s">
        <v>1742</v>
      </c>
      <c r="I853" t="s">
        <v>15716</v>
      </c>
    </row>
    <row r="854" spans="1:9">
      <c r="A854">
        <v>1</v>
      </c>
      <c r="B854" t="s">
        <v>0</v>
      </c>
      <c r="C854" t="s">
        <v>1</v>
      </c>
      <c r="D854">
        <v>4017</v>
      </c>
      <c r="E854" t="s">
        <v>1743</v>
      </c>
      <c r="F854" t="s">
        <v>1743</v>
      </c>
      <c r="I854" t="s">
        <v>15717</v>
      </c>
    </row>
    <row r="855" spans="1:9">
      <c r="A855">
        <v>1</v>
      </c>
      <c r="B855" t="s">
        <v>0</v>
      </c>
      <c r="C855" t="s">
        <v>1</v>
      </c>
      <c r="D855">
        <v>4018</v>
      </c>
      <c r="E855" t="s">
        <v>1744</v>
      </c>
      <c r="F855" t="s">
        <v>1744</v>
      </c>
      <c r="I855" t="s">
        <v>15718</v>
      </c>
    </row>
    <row r="856" spans="1:9">
      <c r="A856">
        <v>1</v>
      </c>
      <c r="B856" t="s">
        <v>0</v>
      </c>
      <c r="C856" t="s">
        <v>1</v>
      </c>
      <c r="D856">
        <v>4019</v>
      </c>
      <c r="E856" t="s">
        <v>1745</v>
      </c>
      <c r="F856" t="s">
        <v>1745</v>
      </c>
      <c r="I856" t="s">
        <v>15719</v>
      </c>
    </row>
    <row r="857" spans="1:9">
      <c r="A857">
        <v>1</v>
      </c>
      <c r="B857" t="s">
        <v>0</v>
      </c>
      <c r="C857" t="s">
        <v>1</v>
      </c>
      <c r="D857">
        <v>4020</v>
      </c>
      <c r="E857" t="s">
        <v>1746</v>
      </c>
      <c r="F857" t="s">
        <v>1746</v>
      </c>
      <c r="I857" t="s">
        <v>15720</v>
      </c>
    </row>
    <row r="858" spans="1:9">
      <c r="A858">
        <v>1</v>
      </c>
      <c r="B858" t="s">
        <v>0</v>
      </c>
      <c r="C858" t="s">
        <v>1</v>
      </c>
      <c r="D858">
        <v>4021</v>
      </c>
      <c r="E858" t="s">
        <v>1747</v>
      </c>
      <c r="F858" t="s">
        <v>1747</v>
      </c>
      <c r="I858" t="s">
        <v>15721</v>
      </c>
    </row>
    <row r="859" spans="1:9">
      <c r="A859">
        <v>1</v>
      </c>
      <c r="B859" t="s">
        <v>0</v>
      </c>
      <c r="C859" t="s">
        <v>1</v>
      </c>
      <c r="D859">
        <v>4022</v>
      </c>
      <c r="E859" t="s">
        <v>1748</v>
      </c>
      <c r="F859" t="s">
        <v>1748</v>
      </c>
      <c r="I859" t="s">
        <v>15722</v>
      </c>
    </row>
    <row r="860" spans="1:9">
      <c r="A860">
        <v>1</v>
      </c>
      <c r="B860" t="s">
        <v>0</v>
      </c>
      <c r="C860" t="s">
        <v>1</v>
      </c>
      <c r="D860">
        <v>4023</v>
      </c>
      <c r="E860" t="s">
        <v>1749</v>
      </c>
      <c r="F860" t="s">
        <v>1749</v>
      </c>
      <c r="I860" t="s">
        <v>15723</v>
      </c>
    </row>
    <row r="861" spans="1:9">
      <c r="A861">
        <v>1</v>
      </c>
      <c r="B861" t="s">
        <v>0</v>
      </c>
      <c r="C861" t="s">
        <v>1</v>
      </c>
      <c r="D861">
        <v>4024</v>
      </c>
      <c r="E861" t="s">
        <v>1750</v>
      </c>
      <c r="F861" t="s">
        <v>1750</v>
      </c>
      <c r="I861" t="s">
        <v>15724</v>
      </c>
    </row>
    <row r="862" spans="1:9">
      <c r="A862">
        <v>1</v>
      </c>
      <c r="B862" t="s">
        <v>0</v>
      </c>
      <c r="C862" t="s">
        <v>1</v>
      </c>
      <c r="D862">
        <v>4025</v>
      </c>
      <c r="E862" t="s">
        <v>1751</v>
      </c>
      <c r="F862" t="s">
        <v>1751</v>
      </c>
      <c r="I862" t="s">
        <v>15725</v>
      </c>
    </row>
    <row r="863" spans="1:9">
      <c r="A863">
        <v>1</v>
      </c>
      <c r="B863" t="s">
        <v>0</v>
      </c>
      <c r="C863" t="s">
        <v>1</v>
      </c>
      <c r="D863">
        <v>4026</v>
      </c>
      <c r="E863" t="s">
        <v>1752</v>
      </c>
      <c r="F863" t="s">
        <v>1752</v>
      </c>
      <c r="I863" t="s">
        <v>15726</v>
      </c>
    </row>
    <row r="864" spans="1:9">
      <c r="A864">
        <v>1</v>
      </c>
      <c r="B864" t="s">
        <v>0</v>
      </c>
      <c r="C864" t="s">
        <v>1</v>
      </c>
      <c r="D864">
        <v>4027</v>
      </c>
      <c r="E864" t="s">
        <v>1753</v>
      </c>
      <c r="F864" t="s">
        <v>1753</v>
      </c>
      <c r="I864" t="s">
        <v>15727</v>
      </c>
    </row>
    <row r="865" spans="1:9">
      <c r="A865">
        <v>1</v>
      </c>
      <c r="B865" t="s">
        <v>0</v>
      </c>
      <c r="C865" t="s">
        <v>1</v>
      </c>
      <c r="D865">
        <v>4028</v>
      </c>
      <c r="E865" t="s">
        <v>1754</v>
      </c>
      <c r="F865" t="s">
        <v>1754</v>
      </c>
      <c r="G865" t="s">
        <v>7140</v>
      </c>
      <c r="H865" t="s">
        <v>11632</v>
      </c>
      <c r="I865" t="s">
        <v>15442</v>
      </c>
    </row>
    <row r="866" spans="1:9">
      <c r="A866">
        <v>1</v>
      </c>
      <c r="B866" t="s">
        <v>0</v>
      </c>
      <c r="C866" t="s">
        <v>1</v>
      </c>
      <c r="D866">
        <v>4029</v>
      </c>
      <c r="E866" t="s">
        <v>1755</v>
      </c>
      <c r="F866" t="s">
        <v>1755</v>
      </c>
      <c r="I866" t="s">
        <v>15728</v>
      </c>
    </row>
    <row r="867" spans="1:9">
      <c r="A867">
        <v>1</v>
      </c>
      <c r="B867" t="s">
        <v>0</v>
      </c>
      <c r="C867" t="s">
        <v>1</v>
      </c>
      <c r="D867">
        <v>4030</v>
      </c>
      <c r="E867" t="s">
        <v>1756</v>
      </c>
      <c r="F867" t="s">
        <v>1756</v>
      </c>
      <c r="I867" t="s">
        <v>15729</v>
      </c>
    </row>
    <row r="868" spans="1:9">
      <c r="A868">
        <v>1</v>
      </c>
      <c r="B868" t="s">
        <v>0</v>
      </c>
      <c r="C868" t="s">
        <v>1</v>
      </c>
      <c r="D868">
        <v>4031</v>
      </c>
      <c r="E868" t="s">
        <v>1757</v>
      </c>
      <c r="F868" t="s">
        <v>1757</v>
      </c>
      <c r="I868" t="s">
        <v>15730</v>
      </c>
    </row>
    <row r="869" spans="1:9">
      <c r="A869">
        <v>1</v>
      </c>
      <c r="B869" t="s">
        <v>0</v>
      </c>
      <c r="C869" t="s">
        <v>1</v>
      </c>
      <c r="D869">
        <v>4032</v>
      </c>
      <c r="E869" t="s">
        <v>1758</v>
      </c>
      <c r="F869" t="s">
        <v>1758</v>
      </c>
      <c r="I869" t="s">
        <v>15731</v>
      </c>
    </row>
    <row r="870" spans="1:9">
      <c r="A870">
        <v>1</v>
      </c>
      <c r="B870" t="s">
        <v>0</v>
      </c>
      <c r="C870" t="s">
        <v>1</v>
      </c>
      <c r="D870">
        <v>4033</v>
      </c>
      <c r="E870" t="s">
        <v>1759</v>
      </c>
      <c r="F870" t="s">
        <v>1759</v>
      </c>
      <c r="I870" t="s">
        <v>15732</v>
      </c>
    </row>
    <row r="871" spans="1:9">
      <c r="A871">
        <v>1</v>
      </c>
      <c r="B871" t="s">
        <v>0</v>
      </c>
      <c r="C871" t="s">
        <v>1</v>
      </c>
      <c r="D871">
        <v>4034</v>
      </c>
      <c r="E871" t="s">
        <v>1760</v>
      </c>
      <c r="F871" t="s">
        <v>1760</v>
      </c>
      <c r="I871" t="s">
        <v>15733</v>
      </c>
    </row>
    <row r="872" spans="1:9">
      <c r="A872">
        <v>1</v>
      </c>
      <c r="B872" t="s">
        <v>0</v>
      </c>
      <c r="C872" t="s">
        <v>1</v>
      </c>
      <c r="D872">
        <v>4035</v>
      </c>
      <c r="E872" t="s">
        <v>1761</v>
      </c>
      <c r="F872" t="s">
        <v>1761</v>
      </c>
      <c r="I872" t="s">
        <v>15734</v>
      </c>
    </row>
    <row r="873" spans="1:9">
      <c r="A873">
        <v>1</v>
      </c>
      <c r="B873" t="s">
        <v>0</v>
      </c>
      <c r="C873" t="s">
        <v>1</v>
      </c>
      <c r="D873">
        <v>4036</v>
      </c>
      <c r="E873" t="s">
        <v>1762</v>
      </c>
      <c r="F873" t="s">
        <v>1762</v>
      </c>
      <c r="I873" t="s">
        <v>15735</v>
      </c>
    </row>
    <row r="874" spans="1:9">
      <c r="A874">
        <v>1</v>
      </c>
      <c r="B874" t="s">
        <v>0</v>
      </c>
      <c r="C874" t="s">
        <v>1</v>
      </c>
      <c r="D874">
        <v>4037</v>
      </c>
      <c r="E874" t="s">
        <v>1763</v>
      </c>
      <c r="F874" t="s">
        <v>1763</v>
      </c>
      <c r="I874" t="s">
        <v>15736</v>
      </c>
    </row>
    <row r="875" spans="1:9">
      <c r="A875">
        <v>1</v>
      </c>
      <c r="B875" t="s">
        <v>0</v>
      </c>
      <c r="C875" t="s">
        <v>1</v>
      </c>
      <c r="D875">
        <v>4038</v>
      </c>
      <c r="E875" t="s">
        <v>1764</v>
      </c>
      <c r="F875" t="s">
        <v>1764</v>
      </c>
      <c r="I875" t="s">
        <v>15737</v>
      </c>
    </row>
    <row r="876" spans="1:9">
      <c r="A876">
        <v>1</v>
      </c>
      <c r="B876" t="s">
        <v>0</v>
      </c>
      <c r="C876" t="s">
        <v>1</v>
      </c>
      <c r="D876">
        <v>4039</v>
      </c>
      <c r="E876" t="s">
        <v>1765</v>
      </c>
      <c r="F876" t="s">
        <v>1765</v>
      </c>
      <c r="I876" t="s">
        <v>15738</v>
      </c>
    </row>
    <row r="877" spans="1:9">
      <c r="A877">
        <v>1</v>
      </c>
      <c r="B877" t="s">
        <v>0</v>
      </c>
      <c r="C877" t="s">
        <v>1</v>
      </c>
      <c r="D877">
        <v>4040</v>
      </c>
      <c r="E877" t="s">
        <v>1766</v>
      </c>
      <c r="F877" t="s">
        <v>1766</v>
      </c>
      <c r="I877" t="s">
        <v>15739</v>
      </c>
    </row>
    <row r="878" spans="1:9">
      <c r="A878">
        <v>1</v>
      </c>
      <c r="B878" t="s">
        <v>0</v>
      </c>
      <c r="C878" t="s">
        <v>1</v>
      </c>
      <c r="D878">
        <v>4041</v>
      </c>
      <c r="E878" t="s">
        <v>1767</v>
      </c>
      <c r="F878" t="s">
        <v>1767</v>
      </c>
      <c r="I878" t="s">
        <v>15740</v>
      </c>
    </row>
    <row r="879" spans="1:9">
      <c r="A879">
        <v>1</v>
      </c>
      <c r="B879" t="s">
        <v>0</v>
      </c>
      <c r="C879" t="s">
        <v>1</v>
      </c>
      <c r="D879">
        <v>4042</v>
      </c>
      <c r="E879" t="s">
        <v>1768</v>
      </c>
      <c r="F879" t="s">
        <v>1768</v>
      </c>
      <c r="I879" t="s">
        <v>15741</v>
      </c>
    </row>
    <row r="880" spans="1:9">
      <c r="A880">
        <v>1</v>
      </c>
      <c r="B880" t="s">
        <v>0</v>
      </c>
      <c r="C880" t="s">
        <v>1</v>
      </c>
      <c r="D880">
        <v>4043</v>
      </c>
      <c r="E880" t="s">
        <v>1769</v>
      </c>
      <c r="F880" t="s">
        <v>1769</v>
      </c>
      <c r="I880" t="s">
        <v>15742</v>
      </c>
    </row>
    <row r="881" spans="1:9">
      <c r="A881">
        <v>1</v>
      </c>
      <c r="B881" t="s">
        <v>0</v>
      </c>
      <c r="C881" t="s">
        <v>1</v>
      </c>
      <c r="D881">
        <v>4044</v>
      </c>
      <c r="E881" t="s">
        <v>1770</v>
      </c>
      <c r="F881" t="s">
        <v>1770</v>
      </c>
      <c r="I881" t="s">
        <v>15743</v>
      </c>
    </row>
    <row r="882" spans="1:9">
      <c r="A882">
        <v>1</v>
      </c>
      <c r="B882" t="s">
        <v>0</v>
      </c>
      <c r="C882" t="s">
        <v>1</v>
      </c>
      <c r="D882">
        <v>4045</v>
      </c>
      <c r="E882" t="s">
        <v>1771</v>
      </c>
      <c r="F882" t="s">
        <v>1771</v>
      </c>
      <c r="I882" t="s">
        <v>15744</v>
      </c>
    </row>
    <row r="883" spans="1:9">
      <c r="A883">
        <v>1</v>
      </c>
      <c r="B883" t="s">
        <v>0</v>
      </c>
      <c r="C883" t="s">
        <v>1</v>
      </c>
      <c r="D883">
        <v>4046</v>
      </c>
      <c r="E883" t="s">
        <v>1772</v>
      </c>
      <c r="F883" t="s">
        <v>1772</v>
      </c>
      <c r="I883" t="s">
        <v>15745</v>
      </c>
    </row>
    <row r="884" spans="1:9">
      <c r="A884">
        <v>1</v>
      </c>
      <c r="B884" t="s">
        <v>0</v>
      </c>
      <c r="C884" t="s">
        <v>1</v>
      </c>
      <c r="D884">
        <v>4047</v>
      </c>
      <c r="E884" t="s">
        <v>1773</v>
      </c>
      <c r="F884" t="s">
        <v>1773</v>
      </c>
      <c r="I884" t="s">
        <v>15746</v>
      </c>
    </row>
    <row r="885" spans="1:9">
      <c r="A885">
        <v>1</v>
      </c>
      <c r="B885" t="s">
        <v>0</v>
      </c>
      <c r="C885" t="s">
        <v>1</v>
      </c>
      <c r="D885">
        <v>4048</v>
      </c>
      <c r="E885" t="s">
        <v>1774</v>
      </c>
      <c r="F885" t="s">
        <v>1774</v>
      </c>
      <c r="I885" t="s">
        <v>15747</v>
      </c>
    </row>
    <row r="886" spans="1:9">
      <c r="A886">
        <v>1</v>
      </c>
      <c r="B886" t="s">
        <v>0</v>
      </c>
      <c r="C886" t="s">
        <v>1</v>
      </c>
      <c r="D886">
        <v>4049</v>
      </c>
      <c r="E886" t="s">
        <v>1775</v>
      </c>
      <c r="F886" t="s">
        <v>1775</v>
      </c>
      <c r="I886" t="s">
        <v>15748</v>
      </c>
    </row>
    <row r="887" spans="1:9">
      <c r="A887">
        <v>1</v>
      </c>
      <c r="B887" t="s">
        <v>0</v>
      </c>
      <c r="C887" t="s">
        <v>1</v>
      </c>
      <c r="D887">
        <v>4050</v>
      </c>
      <c r="E887" t="s">
        <v>1776</v>
      </c>
      <c r="F887" t="s">
        <v>1776</v>
      </c>
      <c r="G887" t="s">
        <v>7140</v>
      </c>
      <c r="H887" t="s">
        <v>14021</v>
      </c>
      <c r="I887" t="s">
        <v>15749</v>
      </c>
    </row>
    <row r="888" spans="1:9">
      <c r="A888">
        <v>1</v>
      </c>
      <c r="B888" t="s">
        <v>0</v>
      </c>
      <c r="C888" t="s">
        <v>1</v>
      </c>
      <c r="D888">
        <v>4051</v>
      </c>
      <c r="E888" t="s">
        <v>1777</v>
      </c>
      <c r="F888" t="s">
        <v>1777</v>
      </c>
      <c r="I888" t="s">
        <v>15750</v>
      </c>
    </row>
    <row r="889" spans="1:9">
      <c r="A889">
        <v>1</v>
      </c>
      <c r="B889" t="s">
        <v>0</v>
      </c>
      <c r="C889" t="s">
        <v>1</v>
      </c>
      <c r="D889">
        <v>4052</v>
      </c>
      <c r="E889" t="s">
        <v>1778</v>
      </c>
      <c r="F889" t="s">
        <v>1778</v>
      </c>
      <c r="I889" t="s">
        <v>15751</v>
      </c>
    </row>
    <row r="890" spans="1:9">
      <c r="A890">
        <v>1</v>
      </c>
      <c r="B890" t="s">
        <v>0</v>
      </c>
      <c r="C890" t="s">
        <v>1</v>
      </c>
      <c r="D890">
        <v>4053</v>
      </c>
      <c r="E890" t="s">
        <v>1779</v>
      </c>
      <c r="F890" t="s">
        <v>1779</v>
      </c>
      <c r="I890" t="s">
        <v>15752</v>
      </c>
    </row>
    <row r="891" spans="1:9">
      <c r="A891">
        <v>1</v>
      </c>
      <c r="B891" t="s">
        <v>0</v>
      </c>
      <c r="C891" t="s">
        <v>1</v>
      </c>
      <c r="D891">
        <v>4054</v>
      </c>
      <c r="E891" t="s">
        <v>1780</v>
      </c>
      <c r="F891" t="s">
        <v>1780</v>
      </c>
      <c r="I891" t="s">
        <v>15753</v>
      </c>
    </row>
    <row r="892" spans="1:9">
      <c r="A892">
        <v>1</v>
      </c>
      <c r="B892" t="s">
        <v>0</v>
      </c>
      <c r="C892" t="s">
        <v>1</v>
      </c>
      <c r="D892">
        <v>4055</v>
      </c>
      <c r="E892" t="s">
        <v>1781</v>
      </c>
      <c r="F892" t="s">
        <v>1781</v>
      </c>
      <c r="I892" t="s">
        <v>15754</v>
      </c>
    </row>
    <row r="893" spans="1:9">
      <c r="A893">
        <v>1</v>
      </c>
      <c r="B893" t="s">
        <v>0</v>
      </c>
      <c r="C893" t="s">
        <v>1</v>
      </c>
      <c r="D893">
        <v>4056</v>
      </c>
      <c r="E893" t="s">
        <v>1782</v>
      </c>
      <c r="F893" t="s">
        <v>1782</v>
      </c>
      <c r="I893" t="s">
        <v>15755</v>
      </c>
    </row>
    <row r="894" spans="1:9">
      <c r="A894">
        <v>1</v>
      </c>
      <c r="B894" t="s">
        <v>0</v>
      </c>
      <c r="C894" t="s">
        <v>1</v>
      </c>
      <c r="D894">
        <v>4057</v>
      </c>
      <c r="E894" t="s">
        <v>1783</v>
      </c>
      <c r="F894" t="s">
        <v>1783</v>
      </c>
      <c r="I894" t="s">
        <v>15756</v>
      </c>
    </row>
    <row r="895" spans="1:9">
      <c r="A895">
        <v>1</v>
      </c>
      <c r="B895" t="s">
        <v>0</v>
      </c>
      <c r="C895" t="s">
        <v>1</v>
      </c>
      <c r="D895">
        <v>4058</v>
      </c>
      <c r="E895" t="s">
        <v>1784</v>
      </c>
      <c r="F895" t="s">
        <v>1784</v>
      </c>
    </row>
    <row r="896" spans="1:9">
      <c r="A896">
        <v>1</v>
      </c>
      <c r="B896" t="s">
        <v>0</v>
      </c>
      <c r="C896" t="s">
        <v>1</v>
      </c>
      <c r="D896">
        <v>4059</v>
      </c>
      <c r="E896" t="s">
        <v>1785</v>
      </c>
      <c r="F896" t="s">
        <v>1785</v>
      </c>
      <c r="I896" t="s">
        <v>15757</v>
      </c>
    </row>
    <row r="897" spans="1:9">
      <c r="A897">
        <v>1</v>
      </c>
      <c r="B897" t="s">
        <v>0</v>
      </c>
      <c r="C897" t="s">
        <v>1</v>
      </c>
      <c r="D897">
        <v>4060</v>
      </c>
      <c r="E897" t="s">
        <v>1786</v>
      </c>
      <c r="F897" t="s">
        <v>1786</v>
      </c>
      <c r="I897" t="s">
        <v>15758</v>
      </c>
    </row>
    <row r="898" spans="1:9">
      <c r="A898">
        <v>1</v>
      </c>
      <c r="B898" t="s">
        <v>0</v>
      </c>
      <c r="C898" t="s">
        <v>1</v>
      </c>
      <c r="D898">
        <v>4061</v>
      </c>
      <c r="E898" t="s">
        <v>1787</v>
      </c>
      <c r="F898" t="s">
        <v>1787</v>
      </c>
      <c r="I898" t="s">
        <v>15759</v>
      </c>
    </row>
    <row r="899" spans="1:9">
      <c r="A899">
        <v>1</v>
      </c>
      <c r="B899" t="s">
        <v>0</v>
      </c>
      <c r="C899" t="s">
        <v>1</v>
      </c>
      <c r="D899">
        <v>4062</v>
      </c>
      <c r="E899" t="s">
        <v>1788</v>
      </c>
      <c r="F899" t="s">
        <v>1788</v>
      </c>
      <c r="I899" t="s">
        <v>15760</v>
      </c>
    </row>
    <row r="900" spans="1:9">
      <c r="A900">
        <v>1</v>
      </c>
      <c r="B900" t="s">
        <v>0</v>
      </c>
      <c r="C900" t="s">
        <v>1</v>
      </c>
      <c r="D900">
        <v>4063</v>
      </c>
      <c r="E900" t="s">
        <v>1789</v>
      </c>
      <c r="F900" t="s">
        <v>1789</v>
      </c>
      <c r="I900" t="s">
        <v>15761</v>
      </c>
    </row>
    <row r="901" spans="1:9">
      <c r="A901">
        <v>1</v>
      </c>
      <c r="B901" t="s">
        <v>0</v>
      </c>
      <c r="C901" t="s">
        <v>1</v>
      </c>
      <c r="D901">
        <v>4064</v>
      </c>
      <c r="E901" t="s">
        <v>1790</v>
      </c>
      <c r="F901" t="s">
        <v>1790</v>
      </c>
      <c r="I901" t="s">
        <v>15762</v>
      </c>
    </row>
    <row r="902" spans="1:9">
      <c r="A902">
        <v>1</v>
      </c>
      <c r="B902" t="s">
        <v>0</v>
      </c>
      <c r="C902" t="s">
        <v>1</v>
      </c>
      <c r="D902">
        <v>4065</v>
      </c>
      <c r="E902" t="s">
        <v>1791</v>
      </c>
      <c r="F902" t="s">
        <v>1791</v>
      </c>
      <c r="H902" t="s">
        <v>15191</v>
      </c>
      <c r="I902" t="s">
        <v>15763</v>
      </c>
    </row>
    <row r="903" spans="1:9">
      <c r="A903">
        <v>1</v>
      </c>
      <c r="B903" t="s">
        <v>0</v>
      </c>
      <c r="C903" t="s">
        <v>1</v>
      </c>
      <c r="D903">
        <v>4066</v>
      </c>
      <c r="E903" t="s">
        <v>15192</v>
      </c>
      <c r="F903" t="s">
        <v>15192</v>
      </c>
      <c r="H903" t="s">
        <v>15193</v>
      </c>
      <c r="I903" t="s">
        <v>15764</v>
      </c>
    </row>
    <row r="904" spans="1:9">
      <c r="A904">
        <v>1</v>
      </c>
      <c r="B904" t="s">
        <v>0</v>
      </c>
      <c r="C904" t="s">
        <v>1</v>
      </c>
      <c r="D904">
        <v>4067</v>
      </c>
      <c r="E904" t="s">
        <v>1792</v>
      </c>
      <c r="F904" t="s">
        <v>1792</v>
      </c>
      <c r="I904" t="s">
        <v>15765</v>
      </c>
    </row>
    <row r="905" spans="1:9">
      <c r="A905">
        <v>1</v>
      </c>
      <c r="B905" t="s">
        <v>0</v>
      </c>
      <c r="C905" t="s">
        <v>1</v>
      </c>
      <c r="D905">
        <v>4068</v>
      </c>
      <c r="E905" t="s">
        <v>1793</v>
      </c>
      <c r="F905" t="s">
        <v>1793</v>
      </c>
      <c r="I905" t="s">
        <v>15766</v>
      </c>
    </row>
    <row r="906" spans="1:9">
      <c r="A906">
        <v>1</v>
      </c>
      <c r="B906" t="s">
        <v>0</v>
      </c>
      <c r="C906" t="s">
        <v>1</v>
      </c>
      <c r="D906">
        <v>4069</v>
      </c>
      <c r="E906" t="s">
        <v>1794</v>
      </c>
      <c r="F906" t="s">
        <v>1794</v>
      </c>
      <c r="I906" t="s">
        <v>15767</v>
      </c>
    </row>
    <row r="907" spans="1:9">
      <c r="A907">
        <v>1</v>
      </c>
      <c r="B907" t="s">
        <v>0</v>
      </c>
      <c r="C907" t="s">
        <v>1</v>
      </c>
      <c r="D907">
        <v>4070</v>
      </c>
      <c r="E907" t="s">
        <v>1795</v>
      </c>
      <c r="F907" t="s">
        <v>1795</v>
      </c>
      <c r="I907" t="s">
        <v>15768</v>
      </c>
    </row>
    <row r="908" spans="1:9">
      <c r="A908">
        <v>1</v>
      </c>
      <c r="B908" t="s">
        <v>0</v>
      </c>
      <c r="C908" t="s">
        <v>1</v>
      </c>
      <c r="D908">
        <v>4071</v>
      </c>
      <c r="E908" t="s">
        <v>1796</v>
      </c>
      <c r="F908" t="s">
        <v>1796</v>
      </c>
      <c r="I908" t="s">
        <v>15769</v>
      </c>
    </row>
    <row r="909" spans="1:9">
      <c r="A909">
        <v>1</v>
      </c>
      <c r="B909" t="s">
        <v>0</v>
      </c>
      <c r="C909" t="s">
        <v>1</v>
      </c>
      <c r="D909">
        <v>4072</v>
      </c>
      <c r="E909" t="s">
        <v>1797</v>
      </c>
      <c r="F909" t="s">
        <v>1797</v>
      </c>
      <c r="I909" t="s">
        <v>15770</v>
      </c>
    </row>
    <row r="910" spans="1:9">
      <c r="A910">
        <v>1</v>
      </c>
      <c r="B910" t="s">
        <v>0</v>
      </c>
      <c r="C910" t="s">
        <v>1</v>
      </c>
      <c r="D910">
        <v>4073</v>
      </c>
      <c r="E910" t="s">
        <v>1798</v>
      </c>
      <c r="F910" t="s">
        <v>1798</v>
      </c>
      <c r="I910" t="s">
        <v>15771</v>
      </c>
    </row>
    <row r="911" spans="1:9">
      <c r="A911">
        <v>1</v>
      </c>
      <c r="B911" t="s">
        <v>0</v>
      </c>
      <c r="C911" t="s">
        <v>1</v>
      </c>
      <c r="D911">
        <v>4074</v>
      </c>
      <c r="E911" t="s">
        <v>1799</v>
      </c>
      <c r="F911" t="s">
        <v>1799</v>
      </c>
      <c r="I911" t="s">
        <v>15772</v>
      </c>
    </row>
    <row r="912" spans="1:9">
      <c r="A912">
        <v>1</v>
      </c>
      <c r="B912" t="s">
        <v>0</v>
      </c>
      <c r="C912" t="s">
        <v>1</v>
      </c>
      <c r="D912">
        <v>4075</v>
      </c>
      <c r="E912" t="s">
        <v>1800</v>
      </c>
      <c r="F912" t="s">
        <v>1800</v>
      </c>
      <c r="I912" t="s">
        <v>15773</v>
      </c>
    </row>
    <row r="913" spans="1:9">
      <c r="A913">
        <v>1</v>
      </c>
      <c r="B913" t="s">
        <v>0</v>
      </c>
      <c r="C913" t="s">
        <v>1</v>
      </c>
      <c r="D913">
        <v>4076</v>
      </c>
      <c r="E913" t="s">
        <v>1801</v>
      </c>
      <c r="F913" t="s">
        <v>1801</v>
      </c>
      <c r="I913" t="s">
        <v>15774</v>
      </c>
    </row>
    <row r="914" spans="1:9">
      <c r="A914">
        <v>1</v>
      </c>
      <c r="B914" t="s">
        <v>0</v>
      </c>
      <c r="C914" t="s">
        <v>1</v>
      </c>
      <c r="D914">
        <v>4077</v>
      </c>
      <c r="E914" t="s">
        <v>1802</v>
      </c>
      <c r="F914" t="s">
        <v>1802</v>
      </c>
      <c r="I914" t="s">
        <v>15775</v>
      </c>
    </row>
    <row r="915" spans="1:9">
      <c r="A915">
        <v>1</v>
      </c>
      <c r="B915" t="s">
        <v>0</v>
      </c>
      <c r="C915" t="s">
        <v>1</v>
      </c>
      <c r="D915">
        <v>4078</v>
      </c>
      <c r="E915" t="s">
        <v>1803</v>
      </c>
      <c r="F915" t="s">
        <v>1803</v>
      </c>
      <c r="I915" t="s">
        <v>15776</v>
      </c>
    </row>
    <row r="916" spans="1:9">
      <c r="A916">
        <v>1</v>
      </c>
      <c r="B916" t="s">
        <v>0</v>
      </c>
      <c r="C916" t="s">
        <v>1</v>
      </c>
      <c r="D916">
        <v>4079</v>
      </c>
      <c r="E916" t="s">
        <v>1804</v>
      </c>
      <c r="F916" t="s">
        <v>1804</v>
      </c>
      <c r="I916" t="s">
        <v>15777</v>
      </c>
    </row>
    <row r="917" spans="1:9">
      <c r="A917">
        <v>1</v>
      </c>
      <c r="B917" t="s">
        <v>0</v>
      </c>
      <c r="C917" t="s">
        <v>1</v>
      </c>
      <c r="D917">
        <v>4080</v>
      </c>
      <c r="E917" t="s">
        <v>1805</v>
      </c>
      <c r="F917" t="s">
        <v>1805</v>
      </c>
      <c r="I917" t="s">
        <v>15778</v>
      </c>
    </row>
    <row r="918" spans="1:9">
      <c r="A918">
        <v>1</v>
      </c>
      <c r="B918" t="s">
        <v>0</v>
      </c>
      <c r="C918" t="s">
        <v>1</v>
      </c>
      <c r="D918">
        <v>4081</v>
      </c>
      <c r="E918" t="s">
        <v>1806</v>
      </c>
      <c r="F918" t="s">
        <v>1806</v>
      </c>
      <c r="I918" t="s">
        <v>15779</v>
      </c>
    </row>
    <row r="919" spans="1:9">
      <c r="A919">
        <v>1</v>
      </c>
      <c r="B919" t="s">
        <v>0</v>
      </c>
      <c r="C919" t="s">
        <v>1</v>
      </c>
      <c r="D919">
        <v>4082</v>
      </c>
      <c r="E919" t="s">
        <v>1807</v>
      </c>
      <c r="F919" t="s">
        <v>1807</v>
      </c>
      <c r="I919" t="s">
        <v>15780</v>
      </c>
    </row>
    <row r="920" spans="1:9">
      <c r="A920">
        <v>1</v>
      </c>
      <c r="B920" t="s">
        <v>0</v>
      </c>
      <c r="C920" t="s">
        <v>1</v>
      </c>
      <c r="D920">
        <v>4083</v>
      </c>
      <c r="E920" t="s">
        <v>1808</v>
      </c>
      <c r="F920" t="s">
        <v>1808</v>
      </c>
      <c r="I920" t="s">
        <v>15781</v>
      </c>
    </row>
    <row r="921" spans="1:9">
      <c r="A921">
        <v>1</v>
      </c>
      <c r="B921" t="s">
        <v>0</v>
      </c>
      <c r="C921" t="s">
        <v>1</v>
      </c>
      <c r="D921">
        <v>4084</v>
      </c>
      <c r="E921" t="s">
        <v>1809</v>
      </c>
      <c r="F921" t="s">
        <v>1809</v>
      </c>
      <c r="I921" t="s">
        <v>15782</v>
      </c>
    </row>
    <row r="922" spans="1:9">
      <c r="A922">
        <v>1</v>
      </c>
      <c r="B922" t="s">
        <v>0</v>
      </c>
      <c r="C922" t="s">
        <v>1</v>
      </c>
      <c r="D922">
        <v>4085</v>
      </c>
      <c r="E922" t="s">
        <v>1810</v>
      </c>
      <c r="F922" t="s">
        <v>1810</v>
      </c>
      <c r="I922" t="s">
        <v>15783</v>
      </c>
    </row>
    <row r="923" spans="1:9">
      <c r="A923">
        <v>1</v>
      </c>
      <c r="B923" t="s">
        <v>0</v>
      </c>
      <c r="C923" t="s">
        <v>1</v>
      </c>
      <c r="D923">
        <v>4086</v>
      </c>
      <c r="E923" t="s">
        <v>1811</v>
      </c>
      <c r="F923" t="s">
        <v>1811</v>
      </c>
      <c r="I923" t="s">
        <v>15784</v>
      </c>
    </row>
    <row r="924" spans="1:9">
      <c r="A924">
        <v>1</v>
      </c>
      <c r="B924" t="s">
        <v>0</v>
      </c>
      <c r="C924" t="s">
        <v>1</v>
      </c>
      <c r="D924">
        <v>4087</v>
      </c>
      <c r="E924" t="s">
        <v>1812</v>
      </c>
      <c r="F924" t="s">
        <v>1812</v>
      </c>
      <c r="I924" t="s">
        <v>15785</v>
      </c>
    </row>
    <row r="925" spans="1:9">
      <c r="A925">
        <v>1</v>
      </c>
      <c r="B925" t="s">
        <v>0</v>
      </c>
      <c r="C925" t="s">
        <v>1</v>
      </c>
      <c r="D925">
        <v>4088</v>
      </c>
      <c r="E925" t="s">
        <v>1813</v>
      </c>
      <c r="F925" t="s">
        <v>1813</v>
      </c>
      <c r="I925" t="s">
        <v>15786</v>
      </c>
    </row>
    <row r="926" spans="1:9">
      <c r="A926">
        <v>1</v>
      </c>
      <c r="B926" t="s">
        <v>0</v>
      </c>
      <c r="C926" t="s">
        <v>1</v>
      </c>
      <c r="D926">
        <v>4089</v>
      </c>
      <c r="E926" t="s">
        <v>1814</v>
      </c>
      <c r="F926" t="s">
        <v>1814</v>
      </c>
      <c r="I926" t="s">
        <v>15787</v>
      </c>
    </row>
    <row r="927" spans="1:9">
      <c r="A927">
        <v>1</v>
      </c>
      <c r="B927" t="s">
        <v>0</v>
      </c>
      <c r="C927" t="s">
        <v>1</v>
      </c>
      <c r="D927">
        <v>4090</v>
      </c>
      <c r="E927" t="s">
        <v>1815</v>
      </c>
      <c r="F927" t="s">
        <v>1815</v>
      </c>
      <c r="I927" t="s">
        <v>15788</v>
      </c>
    </row>
    <row r="928" spans="1:9">
      <c r="A928">
        <v>1</v>
      </c>
      <c r="B928" t="s">
        <v>0</v>
      </c>
      <c r="C928" t="s">
        <v>1</v>
      </c>
      <c r="D928">
        <v>4091</v>
      </c>
      <c r="E928" t="s">
        <v>1816</v>
      </c>
      <c r="F928" t="s">
        <v>1816</v>
      </c>
      <c r="I928" t="s">
        <v>15789</v>
      </c>
    </row>
    <row r="929" spans="1:9">
      <c r="A929">
        <v>1</v>
      </c>
      <c r="B929" t="s">
        <v>0</v>
      </c>
      <c r="C929" t="s">
        <v>1</v>
      </c>
      <c r="D929">
        <v>4092</v>
      </c>
      <c r="E929" t="s">
        <v>1817</v>
      </c>
      <c r="F929" t="s">
        <v>1817</v>
      </c>
      <c r="I929" t="s">
        <v>15790</v>
      </c>
    </row>
    <row r="930" spans="1:9">
      <c r="A930">
        <v>1</v>
      </c>
      <c r="B930" t="s">
        <v>0</v>
      </c>
      <c r="C930" t="s">
        <v>1</v>
      </c>
      <c r="D930">
        <v>4093</v>
      </c>
      <c r="E930" t="s">
        <v>1818</v>
      </c>
      <c r="F930" t="s">
        <v>1818</v>
      </c>
      <c r="I930" t="s">
        <v>15791</v>
      </c>
    </row>
    <row r="931" spans="1:9">
      <c r="A931">
        <v>1</v>
      </c>
      <c r="B931" t="s">
        <v>0</v>
      </c>
      <c r="C931" t="s">
        <v>1</v>
      </c>
      <c r="D931">
        <v>4094</v>
      </c>
      <c r="E931" t="s">
        <v>1819</v>
      </c>
      <c r="F931" t="s">
        <v>1819</v>
      </c>
      <c r="I931" t="s">
        <v>15792</v>
      </c>
    </row>
    <row r="932" spans="1:9">
      <c r="A932">
        <v>1</v>
      </c>
      <c r="B932" t="s">
        <v>0</v>
      </c>
      <c r="C932" t="s">
        <v>1</v>
      </c>
      <c r="D932">
        <v>4095</v>
      </c>
      <c r="E932" t="s">
        <v>15194</v>
      </c>
      <c r="F932" t="s">
        <v>15194</v>
      </c>
      <c r="H932" t="s">
        <v>15195</v>
      </c>
      <c r="I932" t="s">
        <v>15793</v>
      </c>
    </row>
    <row r="933" spans="1:9">
      <c r="A933">
        <v>1</v>
      </c>
      <c r="B933" t="s">
        <v>0</v>
      </c>
      <c r="C933" t="s">
        <v>1</v>
      </c>
      <c r="D933">
        <v>4096</v>
      </c>
      <c r="E933" t="s">
        <v>1820</v>
      </c>
      <c r="F933" t="s">
        <v>1820</v>
      </c>
      <c r="I933" t="s">
        <v>15794</v>
      </c>
    </row>
    <row r="934" spans="1:9">
      <c r="A934">
        <v>1</v>
      </c>
      <c r="B934" t="s">
        <v>0</v>
      </c>
      <c r="C934" t="s">
        <v>1</v>
      </c>
      <c r="D934">
        <v>4097</v>
      </c>
      <c r="E934" t="s">
        <v>1821</v>
      </c>
      <c r="F934" t="s">
        <v>1821</v>
      </c>
      <c r="I934" t="s">
        <v>15795</v>
      </c>
    </row>
    <row r="935" spans="1:9">
      <c r="A935">
        <v>1</v>
      </c>
      <c r="B935" t="s">
        <v>0</v>
      </c>
      <c r="C935" t="s">
        <v>1</v>
      </c>
      <c r="D935">
        <v>4098</v>
      </c>
      <c r="E935" t="s">
        <v>1822</v>
      </c>
      <c r="F935" t="s">
        <v>1822</v>
      </c>
      <c r="I935" t="s">
        <v>15796</v>
      </c>
    </row>
    <row r="936" spans="1:9">
      <c r="A936">
        <v>1</v>
      </c>
      <c r="B936" t="s">
        <v>0</v>
      </c>
      <c r="C936" t="s">
        <v>1</v>
      </c>
      <c r="D936">
        <v>4099</v>
      </c>
      <c r="E936" t="s">
        <v>1823</v>
      </c>
      <c r="F936" t="s">
        <v>1823</v>
      </c>
      <c r="I936" t="s">
        <v>15797</v>
      </c>
    </row>
    <row r="937" spans="1:9">
      <c r="A937">
        <v>1</v>
      </c>
      <c r="B937" t="s">
        <v>0</v>
      </c>
      <c r="C937" t="s">
        <v>1</v>
      </c>
      <c r="D937">
        <v>4100</v>
      </c>
      <c r="E937" t="s">
        <v>1824</v>
      </c>
      <c r="F937" t="s">
        <v>1824</v>
      </c>
      <c r="I937" t="s">
        <v>15798</v>
      </c>
    </row>
    <row r="938" spans="1:9">
      <c r="A938">
        <v>1</v>
      </c>
      <c r="B938" t="s">
        <v>0</v>
      </c>
      <c r="C938" t="s">
        <v>1</v>
      </c>
      <c r="D938">
        <v>4101</v>
      </c>
      <c r="E938" t="s">
        <v>1825</v>
      </c>
      <c r="F938" t="s">
        <v>1825</v>
      </c>
      <c r="I938" t="s">
        <v>15799</v>
      </c>
    </row>
    <row r="939" spans="1:9">
      <c r="A939">
        <v>1</v>
      </c>
      <c r="B939" t="s">
        <v>0</v>
      </c>
      <c r="C939" t="s">
        <v>1</v>
      </c>
      <c r="D939">
        <v>4102</v>
      </c>
      <c r="E939" t="s">
        <v>1826</v>
      </c>
      <c r="F939" t="s">
        <v>1826</v>
      </c>
      <c r="I939" t="s">
        <v>15800</v>
      </c>
    </row>
    <row r="940" spans="1:9">
      <c r="A940">
        <v>1</v>
      </c>
      <c r="B940" t="s">
        <v>0</v>
      </c>
      <c r="C940" t="s">
        <v>1</v>
      </c>
      <c r="D940">
        <v>4103</v>
      </c>
      <c r="E940" t="s">
        <v>1827</v>
      </c>
      <c r="F940" t="s">
        <v>1827</v>
      </c>
      <c r="I940" t="s">
        <v>15801</v>
      </c>
    </row>
    <row r="941" spans="1:9">
      <c r="A941">
        <v>1</v>
      </c>
      <c r="B941" t="s">
        <v>0</v>
      </c>
      <c r="C941" t="s">
        <v>1</v>
      </c>
      <c r="D941">
        <v>4104</v>
      </c>
      <c r="E941" t="s">
        <v>1828</v>
      </c>
      <c r="F941" t="s">
        <v>1828</v>
      </c>
      <c r="I941" t="s">
        <v>15802</v>
      </c>
    </row>
    <row r="942" spans="1:9">
      <c r="A942">
        <v>1</v>
      </c>
      <c r="B942" t="s">
        <v>0</v>
      </c>
      <c r="C942" t="s">
        <v>1</v>
      </c>
      <c r="D942">
        <v>4105</v>
      </c>
      <c r="E942" t="s">
        <v>1829</v>
      </c>
      <c r="F942" t="s">
        <v>1829</v>
      </c>
      <c r="I942" t="s">
        <v>15803</v>
      </c>
    </row>
    <row r="943" spans="1:9">
      <c r="A943">
        <v>1</v>
      </c>
      <c r="B943" t="s">
        <v>0</v>
      </c>
      <c r="C943" t="s">
        <v>1</v>
      </c>
      <c r="D943">
        <v>4106</v>
      </c>
      <c r="E943" t="s">
        <v>1830</v>
      </c>
      <c r="F943" t="s">
        <v>1830</v>
      </c>
    </row>
    <row r="944" spans="1:9">
      <c r="A944">
        <v>1</v>
      </c>
      <c r="B944" t="s">
        <v>0</v>
      </c>
      <c r="C944" t="s">
        <v>1</v>
      </c>
      <c r="D944">
        <v>4107</v>
      </c>
      <c r="E944" t="s">
        <v>1831</v>
      </c>
      <c r="F944" t="s">
        <v>1831</v>
      </c>
      <c r="I944" t="s">
        <v>15804</v>
      </c>
    </row>
    <row r="945" spans="1:9">
      <c r="A945">
        <v>1</v>
      </c>
      <c r="B945" t="s">
        <v>0</v>
      </c>
      <c r="C945" t="s">
        <v>1</v>
      </c>
      <c r="D945">
        <v>4108</v>
      </c>
      <c r="E945" t="s">
        <v>1832</v>
      </c>
      <c r="F945" t="s">
        <v>1832</v>
      </c>
      <c r="I945" t="s">
        <v>15805</v>
      </c>
    </row>
    <row r="946" spans="1:9">
      <c r="A946">
        <v>1</v>
      </c>
      <c r="B946" t="s">
        <v>0</v>
      </c>
      <c r="C946" t="s">
        <v>1</v>
      </c>
      <c r="D946">
        <v>4109</v>
      </c>
      <c r="E946" t="s">
        <v>1833</v>
      </c>
      <c r="F946" t="s">
        <v>1833</v>
      </c>
    </row>
    <row r="947" spans="1:9">
      <c r="A947">
        <v>1</v>
      </c>
      <c r="B947" t="s">
        <v>0</v>
      </c>
      <c r="C947" t="s">
        <v>1</v>
      </c>
      <c r="D947">
        <v>4110</v>
      </c>
      <c r="E947" t="s">
        <v>1834</v>
      </c>
      <c r="F947" t="s">
        <v>1834</v>
      </c>
      <c r="H947" t="s">
        <v>15196</v>
      </c>
      <c r="I947" t="s">
        <v>15806</v>
      </c>
    </row>
    <row r="948" spans="1:9">
      <c r="A948">
        <v>1</v>
      </c>
      <c r="B948" t="s">
        <v>0</v>
      </c>
      <c r="C948" t="s">
        <v>1</v>
      </c>
      <c r="D948">
        <v>4111</v>
      </c>
      <c r="E948" t="s">
        <v>1835</v>
      </c>
      <c r="F948" t="s">
        <v>1835</v>
      </c>
      <c r="I948" t="s">
        <v>15807</v>
      </c>
    </row>
    <row r="949" spans="1:9">
      <c r="A949">
        <v>1</v>
      </c>
      <c r="B949" t="s">
        <v>0</v>
      </c>
      <c r="C949" t="s">
        <v>1</v>
      </c>
      <c r="D949">
        <v>4112</v>
      </c>
      <c r="E949" t="s">
        <v>1836</v>
      </c>
      <c r="F949" t="s">
        <v>1836</v>
      </c>
      <c r="I949" t="s">
        <v>15808</v>
      </c>
    </row>
    <row r="950" spans="1:9">
      <c r="A950">
        <v>1</v>
      </c>
      <c r="B950" t="s">
        <v>0</v>
      </c>
      <c r="C950" t="s">
        <v>1</v>
      </c>
      <c r="D950">
        <v>4113</v>
      </c>
      <c r="E950" t="s">
        <v>1837</v>
      </c>
      <c r="F950" t="s">
        <v>1837</v>
      </c>
      <c r="I950" t="s">
        <v>15809</v>
      </c>
    </row>
    <row r="951" spans="1:9">
      <c r="A951">
        <v>1</v>
      </c>
      <c r="B951" t="s">
        <v>0</v>
      </c>
      <c r="C951" t="s">
        <v>1</v>
      </c>
      <c r="D951">
        <v>4114</v>
      </c>
      <c r="E951" t="s">
        <v>1838</v>
      </c>
      <c r="F951" t="s">
        <v>1838</v>
      </c>
      <c r="I951" t="s">
        <v>15810</v>
      </c>
    </row>
    <row r="952" spans="1:9">
      <c r="A952">
        <v>1</v>
      </c>
      <c r="B952" t="s">
        <v>0</v>
      </c>
      <c r="C952" t="s">
        <v>1</v>
      </c>
      <c r="D952">
        <v>4115</v>
      </c>
      <c r="E952" t="s">
        <v>1839</v>
      </c>
      <c r="F952" t="s">
        <v>1839</v>
      </c>
      <c r="I952" t="s">
        <v>15811</v>
      </c>
    </row>
    <row r="953" spans="1:9">
      <c r="A953">
        <v>1</v>
      </c>
      <c r="B953" t="s">
        <v>0</v>
      </c>
      <c r="C953" t="s">
        <v>1</v>
      </c>
      <c r="D953">
        <v>4116</v>
      </c>
      <c r="E953" t="s">
        <v>1840</v>
      </c>
      <c r="F953" t="s">
        <v>1840</v>
      </c>
      <c r="I953" t="s">
        <v>15812</v>
      </c>
    </row>
    <row r="954" spans="1:9">
      <c r="A954">
        <v>1</v>
      </c>
      <c r="B954" t="s">
        <v>0</v>
      </c>
      <c r="C954" t="s">
        <v>1</v>
      </c>
      <c r="D954">
        <v>4117</v>
      </c>
      <c r="E954" t="s">
        <v>1841</v>
      </c>
      <c r="F954" t="s">
        <v>1841</v>
      </c>
      <c r="I954" t="s">
        <v>15813</v>
      </c>
    </row>
    <row r="955" spans="1:9">
      <c r="A955">
        <v>1</v>
      </c>
      <c r="B955" t="s">
        <v>0</v>
      </c>
      <c r="C955" t="s">
        <v>1</v>
      </c>
      <c r="D955">
        <v>4118</v>
      </c>
      <c r="E955" t="s">
        <v>1842</v>
      </c>
      <c r="F955" t="s">
        <v>1842</v>
      </c>
      <c r="I955" t="s">
        <v>15814</v>
      </c>
    </row>
    <row r="956" spans="1:9">
      <c r="A956">
        <v>1</v>
      </c>
      <c r="B956" t="s">
        <v>0</v>
      </c>
      <c r="C956" t="s">
        <v>1</v>
      </c>
      <c r="D956">
        <v>4119</v>
      </c>
      <c r="E956" t="s">
        <v>1843</v>
      </c>
      <c r="F956" t="s">
        <v>1843</v>
      </c>
      <c r="I956" t="s">
        <v>15815</v>
      </c>
    </row>
    <row r="957" spans="1:9">
      <c r="A957">
        <v>1</v>
      </c>
      <c r="B957" t="s">
        <v>0</v>
      </c>
      <c r="C957" t="s">
        <v>1</v>
      </c>
      <c r="D957">
        <v>4120</v>
      </c>
      <c r="E957" t="s">
        <v>1844</v>
      </c>
      <c r="F957" t="s">
        <v>1844</v>
      </c>
      <c r="I957" t="s">
        <v>15816</v>
      </c>
    </row>
    <row r="958" spans="1:9">
      <c r="A958">
        <v>1</v>
      </c>
      <c r="B958" t="s">
        <v>0</v>
      </c>
      <c r="C958" t="s">
        <v>1</v>
      </c>
      <c r="D958">
        <v>4121</v>
      </c>
      <c r="E958" t="s">
        <v>1845</v>
      </c>
      <c r="F958" t="s">
        <v>1845</v>
      </c>
      <c r="I958" t="s">
        <v>15817</v>
      </c>
    </row>
    <row r="959" spans="1:9">
      <c r="A959">
        <v>1</v>
      </c>
      <c r="B959" t="s">
        <v>0</v>
      </c>
      <c r="C959" t="s">
        <v>1</v>
      </c>
      <c r="D959">
        <v>4122</v>
      </c>
      <c r="E959" t="s">
        <v>1846</v>
      </c>
      <c r="F959" t="s">
        <v>1846</v>
      </c>
      <c r="I959" t="s">
        <v>15818</v>
      </c>
    </row>
    <row r="960" spans="1:9">
      <c r="A960">
        <v>1</v>
      </c>
      <c r="B960" t="s">
        <v>0</v>
      </c>
      <c r="C960" t="s">
        <v>1</v>
      </c>
      <c r="D960">
        <v>4123</v>
      </c>
      <c r="E960" t="s">
        <v>1847</v>
      </c>
      <c r="F960" t="s">
        <v>1847</v>
      </c>
      <c r="I960" t="s">
        <v>15819</v>
      </c>
    </row>
    <row r="961" spans="1:9">
      <c r="A961">
        <v>1</v>
      </c>
      <c r="B961" t="s">
        <v>0</v>
      </c>
      <c r="C961" t="s">
        <v>1</v>
      </c>
      <c r="D961">
        <v>4124</v>
      </c>
      <c r="E961" t="s">
        <v>1848</v>
      </c>
      <c r="F961" t="s">
        <v>1848</v>
      </c>
      <c r="I961" t="s">
        <v>15820</v>
      </c>
    </row>
    <row r="962" spans="1:9">
      <c r="A962">
        <v>1</v>
      </c>
      <c r="B962" t="s">
        <v>0</v>
      </c>
      <c r="C962" t="s">
        <v>1</v>
      </c>
      <c r="D962">
        <v>4125</v>
      </c>
      <c r="E962" t="s">
        <v>1849</v>
      </c>
      <c r="F962" t="s">
        <v>1849</v>
      </c>
      <c r="I962" t="s">
        <v>15821</v>
      </c>
    </row>
    <row r="963" spans="1:9">
      <c r="A963">
        <v>1</v>
      </c>
      <c r="B963" t="s">
        <v>0</v>
      </c>
      <c r="C963" t="s">
        <v>1</v>
      </c>
      <c r="D963">
        <v>4126</v>
      </c>
      <c r="E963" t="s">
        <v>1850</v>
      </c>
      <c r="F963" t="s">
        <v>1850</v>
      </c>
      <c r="I963" t="s">
        <v>15822</v>
      </c>
    </row>
    <row r="964" spans="1:9">
      <c r="A964">
        <v>1</v>
      </c>
      <c r="B964" t="s">
        <v>0</v>
      </c>
      <c r="C964" t="s">
        <v>1</v>
      </c>
      <c r="D964">
        <v>4127</v>
      </c>
      <c r="E964" t="s">
        <v>1851</v>
      </c>
      <c r="F964" t="s">
        <v>1851</v>
      </c>
      <c r="I964" t="s">
        <v>15823</v>
      </c>
    </row>
    <row r="965" spans="1:9">
      <c r="A965">
        <v>1</v>
      </c>
      <c r="B965" t="s">
        <v>0</v>
      </c>
      <c r="C965" t="s">
        <v>1</v>
      </c>
      <c r="D965">
        <v>4128</v>
      </c>
      <c r="E965" t="s">
        <v>1852</v>
      </c>
      <c r="F965" t="s">
        <v>1852</v>
      </c>
      <c r="I965" t="s">
        <v>15824</v>
      </c>
    </row>
    <row r="966" spans="1:9">
      <c r="A966">
        <v>1</v>
      </c>
      <c r="B966" t="s">
        <v>0</v>
      </c>
      <c r="C966" t="s">
        <v>1</v>
      </c>
      <c r="D966">
        <v>4129</v>
      </c>
      <c r="E966" t="s">
        <v>1853</v>
      </c>
      <c r="F966" t="s">
        <v>1853</v>
      </c>
      <c r="I966" t="s">
        <v>15825</v>
      </c>
    </row>
    <row r="967" spans="1:9">
      <c r="A967">
        <v>1</v>
      </c>
      <c r="B967" t="s">
        <v>0</v>
      </c>
      <c r="C967" t="s">
        <v>1</v>
      </c>
      <c r="D967">
        <v>4130</v>
      </c>
      <c r="E967" t="s">
        <v>1854</v>
      </c>
      <c r="F967" t="s">
        <v>1854</v>
      </c>
      <c r="I967" t="s">
        <v>15826</v>
      </c>
    </row>
    <row r="968" spans="1:9">
      <c r="A968">
        <v>1</v>
      </c>
      <c r="B968" t="s">
        <v>0</v>
      </c>
      <c r="C968" t="s">
        <v>1</v>
      </c>
      <c r="D968">
        <v>4131</v>
      </c>
      <c r="E968" t="s">
        <v>15197</v>
      </c>
      <c r="F968" t="s">
        <v>15197</v>
      </c>
      <c r="H968" t="s">
        <v>15198</v>
      </c>
      <c r="I968" t="s">
        <v>15827</v>
      </c>
    </row>
    <row r="969" spans="1:9">
      <c r="A969">
        <v>1</v>
      </c>
      <c r="B969" t="s">
        <v>0</v>
      </c>
      <c r="C969" t="s">
        <v>1</v>
      </c>
      <c r="D969">
        <v>4132</v>
      </c>
      <c r="E969" t="s">
        <v>1855</v>
      </c>
      <c r="F969" t="s">
        <v>1855</v>
      </c>
      <c r="I969" t="s">
        <v>15828</v>
      </c>
    </row>
    <row r="970" spans="1:9">
      <c r="A970">
        <v>1</v>
      </c>
      <c r="B970" t="s">
        <v>0</v>
      </c>
      <c r="C970" t="s">
        <v>1</v>
      </c>
      <c r="D970">
        <v>4133</v>
      </c>
      <c r="E970" t="s">
        <v>1856</v>
      </c>
      <c r="F970" t="s">
        <v>1856</v>
      </c>
      <c r="I970" t="s">
        <v>15829</v>
      </c>
    </row>
    <row r="971" spans="1:9">
      <c r="A971">
        <v>1</v>
      </c>
      <c r="B971" t="s">
        <v>0</v>
      </c>
      <c r="C971" t="s">
        <v>1</v>
      </c>
      <c r="D971">
        <v>4134</v>
      </c>
      <c r="E971" t="s">
        <v>1857</v>
      </c>
      <c r="F971" t="s">
        <v>1857</v>
      </c>
      <c r="I971" t="s">
        <v>15830</v>
      </c>
    </row>
    <row r="972" spans="1:9">
      <c r="A972">
        <v>1</v>
      </c>
      <c r="B972" t="s">
        <v>0</v>
      </c>
      <c r="C972" t="s">
        <v>1</v>
      </c>
      <c r="D972">
        <v>4135</v>
      </c>
      <c r="E972" t="s">
        <v>1858</v>
      </c>
      <c r="F972" t="s">
        <v>1858</v>
      </c>
      <c r="I972" t="s">
        <v>15831</v>
      </c>
    </row>
    <row r="973" spans="1:9">
      <c r="A973">
        <v>1</v>
      </c>
      <c r="B973" t="s">
        <v>0</v>
      </c>
      <c r="C973" t="s">
        <v>1</v>
      </c>
      <c r="D973">
        <v>4136</v>
      </c>
      <c r="E973" t="s">
        <v>1859</v>
      </c>
      <c r="F973" t="s">
        <v>1859</v>
      </c>
      <c r="I973" t="s">
        <v>15832</v>
      </c>
    </row>
    <row r="974" spans="1:9">
      <c r="A974">
        <v>1</v>
      </c>
      <c r="B974" t="s">
        <v>0</v>
      </c>
      <c r="C974" t="s">
        <v>1</v>
      </c>
      <c r="D974">
        <v>4137</v>
      </c>
      <c r="E974" t="s">
        <v>1860</v>
      </c>
      <c r="F974" t="s">
        <v>1860</v>
      </c>
      <c r="I974" t="s">
        <v>15833</v>
      </c>
    </row>
    <row r="975" spans="1:9">
      <c r="A975">
        <v>1</v>
      </c>
      <c r="B975" t="s">
        <v>0</v>
      </c>
      <c r="C975" t="s">
        <v>1</v>
      </c>
      <c r="D975">
        <v>4138</v>
      </c>
      <c r="E975" t="s">
        <v>1861</v>
      </c>
      <c r="F975" t="s">
        <v>1861</v>
      </c>
      <c r="I975" t="s">
        <v>15834</v>
      </c>
    </row>
    <row r="976" spans="1:9">
      <c r="A976">
        <v>1</v>
      </c>
      <c r="B976" t="s">
        <v>0</v>
      </c>
      <c r="C976" t="s">
        <v>1</v>
      </c>
      <c r="D976">
        <v>4139</v>
      </c>
      <c r="E976" t="s">
        <v>1862</v>
      </c>
      <c r="F976" t="s">
        <v>1862</v>
      </c>
      <c r="I976" t="s">
        <v>15835</v>
      </c>
    </row>
    <row r="977" spans="1:9">
      <c r="A977">
        <v>1</v>
      </c>
      <c r="B977" t="s">
        <v>0</v>
      </c>
      <c r="C977" t="s">
        <v>1</v>
      </c>
      <c r="D977">
        <v>4140</v>
      </c>
      <c r="E977" t="s">
        <v>1863</v>
      </c>
      <c r="F977" t="s">
        <v>1863</v>
      </c>
      <c r="I977" t="s">
        <v>15836</v>
      </c>
    </row>
    <row r="978" spans="1:9">
      <c r="A978">
        <v>1</v>
      </c>
      <c r="B978" t="s">
        <v>0</v>
      </c>
      <c r="C978" t="s">
        <v>1</v>
      </c>
      <c r="D978">
        <v>4141</v>
      </c>
      <c r="E978" t="s">
        <v>1864</v>
      </c>
      <c r="F978" t="s">
        <v>1864</v>
      </c>
      <c r="I978" t="s">
        <v>15837</v>
      </c>
    </row>
    <row r="979" spans="1:9">
      <c r="A979">
        <v>1</v>
      </c>
      <c r="B979" t="s">
        <v>0</v>
      </c>
      <c r="C979" t="s">
        <v>1</v>
      </c>
      <c r="D979">
        <v>4142</v>
      </c>
      <c r="E979" t="s">
        <v>1865</v>
      </c>
      <c r="F979" t="s">
        <v>1865</v>
      </c>
      <c r="I979" t="s">
        <v>15838</v>
      </c>
    </row>
    <row r="980" spans="1:9">
      <c r="A980">
        <v>1</v>
      </c>
      <c r="B980" t="s">
        <v>0</v>
      </c>
      <c r="C980" t="s">
        <v>1</v>
      </c>
      <c r="D980">
        <v>4143</v>
      </c>
      <c r="E980" t="s">
        <v>1866</v>
      </c>
      <c r="F980" t="s">
        <v>1866</v>
      </c>
      <c r="I980" t="s">
        <v>15839</v>
      </c>
    </row>
    <row r="981" spans="1:9">
      <c r="A981">
        <v>1</v>
      </c>
      <c r="B981" t="s">
        <v>0</v>
      </c>
      <c r="C981" t="s">
        <v>1</v>
      </c>
      <c r="D981">
        <v>4150</v>
      </c>
      <c r="E981" t="s">
        <v>1867</v>
      </c>
      <c r="F981" t="s">
        <v>1867</v>
      </c>
      <c r="I981" t="s">
        <v>15840</v>
      </c>
    </row>
    <row r="982" spans="1:9">
      <c r="A982">
        <v>1</v>
      </c>
      <c r="B982" t="s">
        <v>0</v>
      </c>
      <c r="C982" t="s">
        <v>1</v>
      </c>
      <c r="D982">
        <v>4151</v>
      </c>
      <c r="E982" t="s">
        <v>1868</v>
      </c>
      <c r="F982" t="s">
        <v>1868</v>
      </c>
      <c r="I982" t="s">
        <v>15841</v>
      </c>
    </row>
    <row r="983" spans="1:9">
      <c r="A983">
        <v>1</v>
      </c>
      <c r="B983" t="s">
        <v>0</v>
      </c>
      <c r="C983" t="s">
        <v>1</v>
      </c>
      <c r="D983">
        <v>4152</v>
      </c>
      <c r="E983" t="s">
        <v>1869</v>
      </c>
      <c r="F983" t="s">
        <v>1869</v>
      </c>
      <c r="I983" t="s">
        <v>15842</v>
      </c>
    </row>
    <row r="984" spans="1:9">
      <c r="A984">
        <v>1</v>
      </c>
      <c r="B984" t="s">
        <v>0</v>
      </c>
      <c r="C984" t="s">
        <v>1</v>
      </c>
      <c r="D984">
        <v>4153</v>
      </c>
      <c r="E984" t="s">
        <v>1870</v>
      </c>
      <c r="F984" t="s">
        <v>1870</v>
      </c>
      <c r="I984" t="s">
        <v>15843</v>
      </c>
    </row>
    <row r="985" spans="1:9">
      <c r="A985">
        <v>1</v>
      </c>
      <c r="B985" t="s">
        <v>0</v>
      </c>
      <c r="C985" t="s">
        <v>1</v>
      </c>
      <c r="D985">
        <v>4154</v>
      </c>
      <c r="E985" t="s">
        <v>1871</v>
      </c>
      <c r="F985" t="s">
        <v>1871</v>
      </c>
      <c r="I985" t="s">
        <v>15844</v>
      </c>
    </row>
    <row r="986" spans="1:9">
      <c r="A986">
        <v>1</v>
      </c>
      <c r="B986" t="s">
        <v>0</v>
      </c>
      <c r="C986" t="s">
        <v>1</v>
      </c>
      <c r="D986">
        <v>4155</v>
      </c>
      <c r="E986" t="s">
        <v>1872</v>
      </c>
      <c r="F986" t="s">
        <v>1872</v>
      </c>
      <c r="I986" t="s">
        <v>15845</v>
      </c>
    </row>
    <row r="987" spans="1:9">
      <c r="A987">
        <v>1</v>
      </c>
      <c r="B987" t="s">
        <v>0</v>
      </c>
      <c r="C987" t="s">
        <v>1</v>
      </c>
      <c r="D987">
        <v>4156</v>
      </c>
      <c r="E987" t="s">
        <v>1873</v>
      </c>
      <c r="F987" t="s">
        <v>1873</v>
      </c>
      <c r="I987" t="s">
        <v>15846</v>
      </c>
    </row>
    <row r="988" spans="1:9">
      <c r="A988">
        <v>1</v>
      </c>
      <c r="B988" t="s">
        <v>0</v>
      </c>
      <c r="C988" t="s">
        <v>1</v>
      </c>
      <c r="D988">
        <v>4157</v>
      </c>
      <c r="E988" t="s">
        <v>1874</v>
      </c>
      <c r="F988" t="s">
        <v>1874</v>
      </c>
      <c r="I988" t="s">
        <v>15847</v>
      </c>
    </row>
    <row r="989" spans="1:9">
      <c r="A989">
        <v>1</v>
      </c>
      <c r="B989" t="s">
        <v>0</v>
      </c>
      <c r="C989" t="s">
        <v>1</v>
      </c>
      <c r="D989">
        <v>4158</v>
      </c>
      <c r="E989" t="s">
        <v>1875</v>
      </c>
      <c r="F989" t="s">
        <v>1875</v>
      </c>
      <c r="I989" t="s">
        <v>15848</v>
      </c>
    </row>
    <row r="990" spans="1:9">
      <c r="A990">
        <v>1</v>
      </c>
      <c r="B990" t="s">
        <v>0</v>
      </c>
      <c r="C990" t="s">
        <v>1</v>
      </c>
      <c r="D990">
        <v>4159</v>
      </c>
      <c r="E990" t="s">
        <v>1876</v>
      </c>
      <c r="F990" t="s">
        <v>1876</v>
      </c>
      <c r="I990" t="s">
        <v>15849</v>
      </c>
    </row>
    <row r="991" spans="1:9">
      <c r="A991">
        <v>1</v>
      </c>
      <c r="B991" t="s">
        <v>0</v>
      </c>
      <c r="C991" t="s">
        <v>1</v>
      </c>
      <c r="D991">
        <v>4160</v>
      </c>
      <c r="E991" t="s">
        <v>1877</v>
      </c>
      <c r="F991" t="s">
        <v>1877</v>
      </c>
      <c r="I991" t="s">
        <v>15850</v>
      </c>
    </row>
    <row r="992" spans="1:9">
      <c r="A992">
        <v>1</v>
      </c>
      <c r="B992" t="s">
        <v>0</v>
      </c>
      <c r="C992" t="s">
        <v>1</v>
      </c>
      <c r="D992">
        <v>4161</v>
      </c>
      <c r="E992" t="s">
        <v>1878</v>
      </c>
      <c r="F992" t="s">
        <v>1878</v>
      </c>
      <c r="I992" t="s">
        <v>15851</v>
      </c>
    </row>
    <row r="993" spans="1:9">
      <c r="A993">
        <v>1</v>
      </c>
      <c r="B993" t="s">
        <v>0</v>
      </c>
      <c r="C993" t="s">
        <v>1</v>
      </c>
      <c r="D993">
        <v>4162</v>
      </c>
      <c r="E993" t="s">
        <v>1879</v>
      </c>
      <c r="F993" t="s">
        <v>1879</v>
      </c>
      <c r="I993" t="s">
        <v>15852</v>
      </c>
    </row>
    <row r="994" spans="1:9">
      <c r="A994">
        <v>1</v>
      </c>
      <c r="B994" t="s">
        <v>0</v>
      </c>
      <c r="C994" t="s">
        <v>1</v>
      </c>
      <c r="D994">
        <v>4163</v>
      </c>
      <c r="E994" t="s">
        <v>1880</v>
      </c>
      <c r="F994" t="s">
        <v>11633</v>
      </c>
      <c r="G994" t="s">
        <v>7140</v>
      </c>
      <c r="H994" t="s">
        <v>11634</v>
      </c>
      <c r="I994" t="s">
        <v>15853</v>
      </c>
    </row>
    <row r="995" spans="1:9">
      <c r="A995">
        <v>1</v>
      </c>
      <c r="B995" t="s">
        <v>0</v>
      </c>
      <c r="C995" t="s">
        <v>1</v>
      </c>
      <c r="D995">
        <v>4164</v>
      </c>
      <c r="E995" t="s">
        <v>1881</v>
      </c>
      <c r="F995" t="s">
        <v>1881</v>
      </c>
      <c r="I995" t="s">
        <v>15854</v>
      </c>
    </row>
    <row r="996" spans="1:9">
      <c r="A996">
        <v>1</v>
      </c>
      <c r="B996" t="s">
        <v>0</v>
      </c>
      <c r="C996" t="s">
        <v>1</v>
      </c>
      <c r="D996">
        <v>4165</v>
      </c>
      <c r="E996" t="s">
        <v>1882</v>
      </c>
      <c r="F996" t="s">
        <v>1882</v>
      </c>
      <c r="I996" t="s">
        <v>15855</v>
      </c>
    </row>
    <row r="997" spans="1:9">
      <c r="A997">
        <v>1</v>
      </c>
      <c r="B997" t="s">
        <v>0</v>
      </c>
      <c r="C997" t="s">
        <v>1</v>
      </c>
      <c r="D997">
        <v>4166</v>
      </c>
      <c r="E997" t="s">
        <v>1883</v>
      </c>
      <c r="F997" t="s">
        <v>1883</v>
      </c>
      <c r="I997" t="s">
        <v>15856</v>
      </c>
    </row>
    <row r="998" spans="1:9">
      <c r="A998">
        <v>1</v>
      </c>
      <c r="B998" t="s">
        <v>0</v>
      </c>
      <c r="C998" t="s">
        <v>1</v>
      </c>
      <c r="D998">
        <v>4167</v>
      </c>
      <c r="E998" t="s">
        <v>1884</v>
      </c>
      <c r="F998" t="s">
        <v>1884</v>
      </c>
      <c r="I998" t="s">
        <v>15857</v>
      </c>
    </row>
    <row r="999" spans="1:9">
      <c r="A999">
        <v>1</v>
      </c>
      <c r="B999" t="s">
        <v>0</v>
      </c>
      <c r="C999" t="s">
        <v>1</v>
      </c>
      <c r="D999">
        <v>4168</v>
      </c>
      <c r="E999" t="s">
        <v>1885</v>
      </c>
      <c r="F999" t="s">
        <v>1885</v>
      </c>
      <c r="I999" t="s">
        <v>15858</v>
      </c>
    </row>
    <row r="1000" spans="1:9">
      <c r="A1000">
        <v>1</v>
      </c>
      <c r="B1000" t="s">
        <v>0</v>
      </c>
      <c r="C1000" t="s">
        <v>1</v>
      </c>
      <c r="D1000">
        <v>4169</v>
      </c>
      <c r="E1000" t="s">
        <v>1886</v>
      </c>
      <c r="F1000" t="s">
        <v>1886</v>
      </c>
      <c r="I1000" t="s">
        <v>15859</v>
      </c>
    </row>
    <row r="1001" spans="1:9">
      <c r="A1001">
        <v>1</v>
      </c>
      <c r="B1001" t="s">
        <v>0</v>
      </c>
      <c r="C1001" t="s">
        <v>1</v>
      </c>
      <c r="D1001">
        <v>4170</v>
      </c>
      <c r="E1001" t="s">
        <v>1887</v>
      </c>
      <c r="F1001" t="s">
        <v>1887</v>
      </c>
      <c r="I1001" t="s">
        <v>15860</v>
      </c>
    </row>
    <row r="1002" spans="1:9">
      <c r="A1002">
        <v>1</v>
      </c>
      <c r="B1002" t="s">
        <v>0</v>
      </c>
      <c r="C1002" t="s">
        <v>1</v>
      </c>
      <c r="D1002">
        <v>4171</v>
      </c>
      <c r="E1002" t="s">
        <v>1888</v>
      </c>
      <c r="F1002" t="s">
        <v>1888</v>
      </c>
      <c r="I1002" t="s">
        <v>15861</v>
      </c>
    </row>
    <row r="1003" spans="1:9">
      <c r="A1003">
        <v>1</v>
      </c>
      <c r="B1003" t="s">
        <v>0</v>
      </c>
      <c r="C1003" t="s">
        <v>1</v>
      </c>
      <c r="D1003">
        <v>4172</v>
      </c>
      <c r="E1003" t="s">
        <v>15199</v>
      </c>
      <c r="F1003" t="s">
        <v>15199</v>
      </c>
      <c r="H1003" t="s">
        <v>15200</v>
      </c>
      <c r="I1003" t="s">
        <v>15862</v>
      </c>
    </row>
    <row r="1004" spans="1:9">
      <c r="A1004">
        <v>1</v>
      </c>
      <c r="B1004" t="s">
        <v>0</v>
      </c>
      <c r="C1004" t="s">
        <v>1</v>
      </c>
      <c r="D1004">
        <v>4173</v>
      </c>
      <c r="E1004" t="s">
        <v>1889</v>
      </c>
      <c r="F1004" t="s">
        <v>1889</v>
      </c>
      <c r="I1004" t="s">
        <v>15863</v>
      </c>
    </row>
    <row r="1005" spans="1:9">
      <c r="A1005">
        <v>1</v>
      </c>
      <c r="B1005" t="s">
        <v>0</v>
      </c>
      <c r="C1005" t="s">
        <v>1</v>
      </c>
      <c r="D1005">
        <v>4174</v>
      </c>
      <c r="E1005" t="s">
        <v>15201</v>
      </c>
      <c r="F1005" t="s">
        <v>15201</v>
      </c>
      <c r="H1005" t="s">
        <v>15202</v>
      </c>
      <c r="I1005" t="s">
        <v>15864</v>
      </c>
    </row>
    <row r="1006" spans="1:9">
      <c r="A1006">
        <v>1</v>
      </c>
      <c r="B1006" t="s">
        <v>0</v>
      </c>
      <c r="C1006" t="s">
        <v>1</v>
      </c>
      <c r="D1006">
        <v>4175</v>
      </c>
      <c r="E1006" t="s">
        <v>1890</v>
      </c>
      <c r="F1006" t="s">
        <v>1890</v>
      </c>
      <c r="I1006" t="s">
        <v>15865</v>
      </c>
    </row>
    <row r="1007" spans="1:9">
      <c r="A1007">
        <v>1</v>
      </c>
      <c r="B1007" t="s">
        <v>0</v>
      </c>
      <c r="C1007" t="s">
        <v>1</v>
      </c>
      <c r="D1007">
        <v>4176</v>
      </c>
      <c r="E1007" t="s">
        <v>1891</v>
      </c>
      <c r="F1007" t="s">
        <v>1891</v>
      </c>
      <c r="I1007" t="s">
        <v>15866</v>
      </c>
    </row>
    <row r="1008" spans="1:9">
      <c r="A1008">
        <v>1</v>
      </c>
      <c r="B1008" t="s">
        <v>0</v>
      </c>
      <c r="C1008" t="s">
        <v>1</v>
      </c>
      <c r="D1008">
        <v>4177</v>
      </c>
      <c r="E1008" t="s">
        <v>1892</v>
      </c>
      <c r="F1008" t="s">
        <v>1892</v>
      </c>
      <c r="I1008" t="s">
        <v>15867</v>
      </c>
    </row>
    <row r="1009" spans="1:9">
      <c r="A1009">
        <v>1</v>
      </c>
      <c r="B1009" t="s">
        <v>0</v>
      </c>
      <c r="C1009" t="s">
        <v>1</v>
      </c>
      <c r="D1009">
        <v>4178</v>
      </c>
      <c r="E1009" t="s">
        <v>1893</v>
      </c>
      <c r="F1009" t="s">
        <v>1893</v>
      </c>
      <c r="I1009" t="s">
        <v>15868</v>
      </c>
    </row>
    <row r="1010" spans="1:9">
      <c r="A1010">
        <v>1</v>
      </c>
      <c r="B1010" t="s">
        <v>0</v>
      </c>
      <c r="C1010" t="s">
        <v>1</v>
      </c>
      <c r="D1010">
        <v>4179</v>
      </c>
      <c r="E1010" t="s">
        <v>1894</v>
      </c>
      <c r="F1010" t="s">
        <v>1894</v>
      </c>
      <c r="I1010" t="s">
        <v>15869</v>
      </c>
    </row>
    <row r="1011" spans="1:9">
      <c r="A1011">
        <v>1</v>
      </c>
      <c r="B1011" t="s">
        <v>0</v>
      </c>
      <c r="C1011" t="s">
        <v>1</v>
      </c>
      <c r="D1011">
        <v>4180</v>
      </c>
      <c r="E1011" t="s">
        <v>1895</v>
      </c>
      <c r="F1011" t="s">
        <v>1895</v>
      </c>
      <c r="I1011" t="s">
        <v>15870</v>
      </c>
    </row>
    <row r="1012" spans="1:9">
      <c r="A1012">
        <v>1</v>
      </c>
      <c r="B1012" t="s">
        <v>0</v>
      </c>
      <c r="C1012" t="s">
        <v>1</v>
      </c>
      <c r="D1012">
        <v>4181</v>
      </c>
      <c r="E1012" t="s">
        <v>1896</v>
      </c>
      <c r="F1012" t="s">
        <v>1896</v>
      </c>
      <c r="I1012" t="s">
        <v>15871</v>
      </c>
    </row>
    <row r="1013" spans="1:9">
      <c r="A1013">
        <v>1</v>
      </c>
      <c r="B1013" t="s">
        <v>0</v>
      </c>
      <c r="C1013" t="s">
        <v>1</v>
      </c>
      <c r="D1013">
        <v>4182</v>
      </c>
      <c r="E1013" t="s">
        <v>1897</v>
      </c>
      <c r="F1013" t="s">
        <v>1897</v>
      </c>
      <c r="I1013" t="s">
        <v>15872</v>
      </c>
    </row>
    <row r="1014" spans="1:9">
      <c r="A1014">
        <v>1</v>
      </c>
      <c r="B1014" t="s">
        <v>0</v>
      </c>
      <c r="C1014" t="s">
        <v>1</v>
      </c>
      <c r="D1014">
        <v>4183</v>
      </c>
      <c r="E1014" t="s">
        <v>1898</v>
      </c>
      <c r="F1014" t="s">
        <v>1898</v>
      </c>
      <c r="I1014" t="s">
        <v>15873</v>
      </c>
    </row>
    <row r="1015" spans="1:9">
      <c r="A1015">
        <v>1</v>
      </c>
      <c r="B1015" t="s">
        <v>0</v>
      </c>
      <c r="C1015" t="s">
        <v>1</v>
      </c>
      <c r="D1015">
        <v>4184</v>
      </c>
      <c r="E1015" t="s">
        <v>1899</v>
      </c>
      <c r="F1015" t="s">
        <v>1899</v>
      </c>
      <c r="I1015" t="s">
        <v>15874</v>
      </c>
    </row>
    <row r="1016" spans="1:9">
      <c r="A1016">
        <v>1</v>
      </c>
      <c r="B1016" t="s">
        <v>0</v>
      </c>
      <c r="C1016" t="s">
        <v>1</v>
      </c>
      <c r="D1016">
        <v>4185</v>
      </c>
      <c r="E1016" t="s">
        <v>1900</v>
      </c>
      <c r="F1016" t="s">
        <v>1900</v>
      </c>
      <c r="I1016" t="s">
        <v>15875</v>
      </c>
    </row>
    <row r="1017" spans="1:9">
      <c r="A1017">
        <v>1</v>
      </c>
      <c r="B1017" t="s">
        <v>0</v>
      </c>
      <c r="C1017" t="s">
        <v>1</v>
      </c>
      <c r="D1017">
        <v>4186</v>
      </c>
      <c r="E1017" t="s">
        <v>1901</v>
      </c>
      <c r="F1017" t="s">
        <v>1901</v>
      </c>
      <c r="I1017" t="s">
        <v>15876</v>
      </c>
    </row>
    <row r="1018" spans="1:9">
      <c r="A1018">
        <v>1</v>
      </c>
      <c r="B1018" t="s">
        <v>0</v>
      </c>
      <c r="C1018" t="s">
        <v>1</v>
      </c>
      <c r="D1018">
        <v>4187</v>
      </c>
      <c r="E1018" t="s">
        <v>1902</v>
      </c>
      <c r="F1018" t="s">
        <v>1902</v>
      </c>
      <c r="I1018" t="s">
        <v>15877</v>
      </c>
    </row>
    <row r="1019" spans="1:9">
      <c r="A1019">
        <v>1</v>
      </c>
      <c r="B1019" t="s">
        <v>0</v>
      </c>
      <c r="C1019" t="s">
        <v>1</v>
      </c>
      <c r="D1019">
        <v>4188</v>
      </c>
      <c r="E1019" t="s">
        <v>1903</v>
      </c>
      <c r="F1019" t="s">
        <v>1903</v>
      </c>
      <c r="I1019" t="s">
        <v>15878</v>
      </c>
    </row>
    <row r="1020" spans="1:9">
      <c r="A1020">
        <v>1</v>
      </c>
      <c r="B1020" t="s">
        <v>0</v>
      </c>
      <c r="C1020" t="s">
        <v>1</v>
      </c>
      <c r="D1020">
        <v>4189</v>
      </c>
      <c r="E1020" t="s">
        <v>1904</v>
      </c>
      <c r="F1020" t="s">
        <v>1904</v>
      </c>
      <c r="I1020" t="s">
        <v>15879</v>
      </c>
    </row>
    <row r="1021" spans="1:9">
      <c r="A1021">
        <v>1</v>
      </c>
      <c r="B1021" t="s">
        <v>0</v>
      </c>
      <c r="C1021" t="s">
        <v>1</v>
      </c>
      <c r="D1021">
        <v>4190</v>
      </c>
      <c r="E1021" t="s">
        <v>1905</v>
      </c>
      <c r="F1021" t="s">
        <v>1905</v>
      </c>
      <c r="I1021" t="s">
        <v>15880</v>
      </c>
    </row>
    <row r="1022" spans="1:9">
      <c r="A1022">
        <v>1</v>
      </c>
      <c r="B1022" t="s">
        <v>0</v>
      </c>
      <c r="C1022" t="s">
        <v>1</v>
      </c>
      <c r="D1022">
        <v>4191</v>
      </c>
      <c r="E1022" t="s">
        <v>1906</v>
      </c>
      <c r="F1022" t="s">
        <v>1906</v>
      </c>
      <c r="I1022" t="s">
        <v>15881</v>
      </c>
    </row>
    <row r="1023" spans="1:9">
      <c r="A1023">
        <v>1</v>
      </c>
      <c r="B1023" t="s">
        <v>0</v>
      </c>
      <c r="C1023" t="s">
        <v>1</v>
      </c>
      <c r="D1023">
        <v>4192</v>
      </c>
      <c r="E1023" t="s">
        <v>15203</v>
      </c>
      <c r="F1023" t="s">
        <v>15203</v>
      </c>
      <c r="H1023" t="s">
        <v>15204</v>
      </c>
      <c r="I1023" t="s">
        <v>15882</v>
      </c>
    </row>
    <row r="1024" spans="1:9">
      <c r="A1024">
        <v>1</v>
      </c>
      <c r="B1024" t="s">
        <v>0</v>
      </c>
      <c r="C1024" t="s">
        <v>1</v>
      </c>
      <c r="D1024">
        <v>4193</v>
      </c>
      <c r="E1024" t="s">
        <v>1907</v>
      </c>
      <c r="F1024" t="s">
        <v>1907</v>
      </c>
      <c r="I1024" t="s">
        <v>15883</v>
      </c>
    </row>
    <row r="1025" spans="1:9">
      <c r="A1025">
        <v>1</v>
      </c>
      <c r="B1025" t="s">
        <v>0</v>
      </c>
      <c r="C1025" t="s">
        <v>1</v>
      </c>
      <c r="D1025">
        <v>4194</v>
      </c>
      <c r="E1025" t="s">
        <v>1908</v>
      </c>
      <c r="F1025" t="s">
        <v>1908</v>
      </c>
      <c r="I1025" t="s">
        <v>15884</v>
      </c>
    </row>
    <row r="1026" spans="1:9">
      <c r="A1026">
        <v>1</v>
      </c>
      <c r="B1026" t="s">
        <v>0</v>
      </c>
      <c r="C1026" t="s">
        <v>1</v>
      </c>
      <c r="D1026">
        <v>4195</v>
      </c>
      <c r="E1026" t="s">
        <v>1909</v>
      </c>
      <c r="F1026" t="s">
        <v>1909</v>
      </c>
      <c r="I1026" t="s">
        <v>15885</v>
      </c>
    </row>
    <row r="1027" spans="1:9">
      <c r="A1027">
        <v>1</v>
      </c>
      <c r="B1027" t="s">
        <v>0</v>
      </c>
      <c r="C1027" t="s">
        <v>1</v>
      </c>
      <c r="D1027">
        <v>4196</v>
      </c>
      <c r="E1027" t="s">
        <v>1910</v>
      </c>
      <c r="F1027" t="s">
        <v>1910</v>
      </c>
      <c r="I1027" t="s">
        <v>15886</v>
      </c>
    </row>
    <row r="1028" spans="1:9">
      <c r="A1028">
        <v>1</v>
      </c>
      <c r="B1028" t="s">
        <v>0</v>
      </c>
      <c r="C1028" t="s">
        <v>1</v>
      </c>
      <c r="D1028">
        <v>4197</v>
      </c>
      <c r="E1028" t="s">
        <v>1911</v>
      </c>
      <c r="F1028" t="s">
        <v>1911</v>
      </c>
      <c r="I1028" t="s">
        <v>15887</v>
      </c>
    </row>
    <row r="1029" spans="1:9">
      <c r="A1029">
        <v>1</v>
      </c>
      <c r="B1029" t="s">
        <v>0</v>
      </c>
      <c r="C1029" t="s">
        <v>1</v>
      </c>
      <c r="D1029">
        <v>4198</v>
      </c>
      <c r="E1029" t="s">
        <v>15205</v>
      </c>
      <c r="F1029" t="s">
        <v>15205</v>
      </c>
      <c r="H1029" t="s">
        <v>15206</v>
      </c>
      <c r="I1029" t="s">
        <v>15888</v>
      </c>
    </row>
    <row r="1030" spans="1:9">
      <c r="A1030">
        <v>1</v>
      </c>
      <c r="B1030" t="s">
        <v>0</v>
      </c>
      <c r="C1030" t="s">
        <v>1</v>
      </c>
      <c r="D1030">
        <v>4199</v>
      </c>
      <c r="E1030" t="s">
        <v>1912</v>
      </c>
      <c r="F1030" t="s">
        <v>1912</v>
      </c>
      <c r="I1030" t="s">
        <v>15889</v>
      </c>
    </row>
    <row r="1031" spans="1:9">
      <c r="A1031">
        <v>1</v>
      </c>
      <c r="B1031" t="s">
        <v>0</v>
      </c>
      <c r="C1031" t="s">
        <v>1</v>
      </c>
      <c r="D1031">
        <v>4200</v>
      </c>
      <c r="E1031" t="s">
        <v>15207</v>
      </c>
      <c r="F1031" t="s">
        <v>15207</v>
      </c>
      <c r="H1031" t="s">
        <v>15208</v>
      </c>
      <c r="I1031" t="s">
        <v>15890</v>
      </c>
    </row>
    <row r="1032" spans="1:9">
      <c r="A1032">
        <v>1</v>
      </c>
      <c r="B1032" t="s">
        <v>0</v>
      </c>
      <c r="C1032" t="s">
        <v>1</v>
      </c>
      <c r="D1032">
        <v>4201</v>
      </c>
      <c r="E1032" t="s">
        <v>1913</v>
      </c>
      <c r="F1032" t="s">
        <v>1913</v>
      </c>
      <c r="I1032" t="s">
        <v>15891</v>
      </c>
    </row>
    <row r="1033" spans="1:9">
      <c r="A1033">
        <v>1</v>
      </c>
      <c r="B1033" t="s">
        <v>0</v>
      </c>
      <c r="C1033" t="s">
        <v>1</v>
      </c>
      <c r="D1033">
        <v>4202</v>
      </c>
      <c r="E1033" t="s">
        <v>1914</v>
      </c>
      <c r="F1033" t="s">
        <v>1914</v>
      </c>
      <c r="I1033" t="s">
        <v>15892</v>
      </c>
    </row>
    <row r="1034" spans="1:9">
      <c r="A1034">
        <v>1</v>
      </c>
      <c r="B1034" t="s">
        <v>0</v>
      </c>
      <c r="C1034" t="s">
        <v>1</v>
      </c>
      <c r="D1034">
        <v>4203</v>
      </c>
      <c r="E1034" t="s">
        <v>1915</v>
      </c>
      <c r="F1034" t="s">
        <v>1915</v>
      </c>
      <c r="I1034" t="s">
        <v>15893</v>
      </c>
    </row>
    <row r="1035" spans="1:9">
      <c r="A1035">
        <v>1</v>
      </c>
      <c r="B1035" t="s">
        <v>0</v>
      </c>
      <c r="C1035" t="s">
        <v>1</v>
      </c>
      <c r="D1035">
        <v>4210</v>
      </c>
      <c r="E1035" t="s">
        <v>1916</v>
      </c>
      <c r="F1035" t="s">
        <v>1916</v>
      </c>
      <c r="I1035" t="s">
        <v>15894</v>
      </c>
    </row>
    <row r="1036" spans="1:9">
      <c r="A1036">
        <v>1</v>
      </c>
      <c r="B1036" t="s">
        <v>0</v>
      </c>
      <c r="C1036" t="s">
        <v>1</v>
      </c>
      <c r="D1036">
        <v>4211</v>
      </c>
      <c r="E1036" t="s">
        <v>1917</v>
      </c>
      <c r="F1036" t="s">
        <v>1917</v>
      </c>
      <c r="I1036" t="s">
        <v>15895</v>
      </c>
    </row>
    <row r="1037" spans="1:9">
      <c r="A1037">
        <v>1</v>
      </c>
      <c r="B1037" t="s">
        <v>0</v>
      </c>
      <c r="C1037" t="s">
        <v>1</v>
      </c>
      <c r="D1037">
        <v>4212</v>
      </c>
      <c r="E1037" t="s">
        <v>1918</v>
      </c>
      <c r="F1037" t="s">
        <v>1918</v>
      </c>
      <c r="I1037" t="s">
        <v>15896</v>
      </c>
    </row>
    <row r="1038" spans="1:9">
      <c r="A1038">
        <v>1</v>
      </c>
      <c r="B1038" t="s">
        <v>0</v>
      </c>
      <c r="C1038" t="s">
        <v>1</v>
      </c>
      <c r="D1038">
        <v>4213</v>
      </c>
      <c r="E1038" t="s">
        <v>1919</v>
      </c>
      <c r="F1038" t="s">
        <v>1919</v>
      </c>
      <c r="I1038" t="s">
        <v>15897</v>
      </c>
    </row>
    <row r="1039" spans="1:9">
      <c r="A1039">
        <v>1</v>
      </c>
      <c r="B1039" t="s">
        <v>0</v>
      </c>
      <c r="C1039" t="s">
        <v>1</v>
      </c>
      <c r="D1039">
        <v>4214</v>
      </c>
      <c r="E1039" t="s">
        <v>1920</v>
      </c>
      <c r="F1039" t="s">
        <v>1920</v>
      </c>
      <c r="I1039" t="s">
        <v>15898</v>
      </c>
    </row>
    <row r="1040" spans="1:9">
      <c r="A1040">
        <v>1</v>
      </c>
      <c r="B1040" t="s">
        <v>0</v>
      </c>
      <c r="C1040" t="s">
        <v>1</v>
      </c>
      <c r="D1040">
        <v>4215</v>
      </c>
      <c r="E1040" t="s">
        <v>1921</v>
      </c>
      <c r="F1040" t="s">
        <v>1921</v>
      </c>
      <c r="I1040" t="s">
        <v>15899</v>
      </c>
    </row>
    <row r="1041" spans="1:9">
      <c r="A1041">
        <v>1</v>
      </c>
      <c r="B1041" t="s">
        <v>0</v>
      </c>
      <c r="C1041" t="s">
        <v>1</v>
      </c>
      <c r="D1041">
        <v>4216</v>
      </c>
      <c r="E1041" t="s">
        <v>1922</v>
      </c>
      <c r="F1041" t="s">
        <v>1922</v>
      </c>
      <c r="I1041" t="s">
        <v>15900</v>
      </c>
    </row>
    <row r="1042" spans="1:9">
      <c r="A1042">
        <v>1</v>
      </c>
      <c r="B1042" t="s">
        <v>0</v>
      </c>
      <c r="C1042" t="s">
        <v>1</v>
      </c>
      <c r="D1042">
        <v>4217</v>
      </c>
      <c r="E1042" t="s">
        <v>1923</v>
      </c>
      <c r="F1042" t="s">
        <v>1923</v>
      </c>
      <c r="I1042" t="s">
        <v>15901</v>
      </c>
    </row>
    <row r="1043" spans="1:9">
      <c r="A1043">
        <v>1</v>
      </c>
      <c r="B1043" t="s">
        <v>0</v>
      </c>
      <c r="C1043" t="s">
        <v>1</v>
      </c>
      <c r="D1043">
        <v>4218</v>
      </c>
      <c r="E1043" t="s">
        <v>1924</v>
      </c>
      <c r="F1043" t="s">
        <v>1924</v>
      </c>
      <c r="I1043" t="s">
        <v>15902</v>
      </c>
    </row>
    <row r="1044" spans="1:9">
      <c r="A1044">
        <v>1</v>
      </c>
      <c r="B1044" t="s">
        <v>0</v>
      </c>
      <c r="C1044" t="s">
        <v>1</v>
      </c>
      <c r="D1044">
        <v>4219</v>
      </c>
      <c r="E1044" t="s">
        <v>1925</v>
      </c>
      <c r="F1044" t="s">
        <v>1925</v>
      </c>
      <c r="I1044" t="s">
        <v>15903</v>
      </c>
    </row>
    <row r="1045" spans="1:9">
      <c r="A1045">
        <v>1</v>
      </c>
      <c r="B1045" t="s">
        <v>0</v>
      </c>
      <c r="C1045" t="s">
        <v>1</v>
      </c>
      <c r="D1045">
        <v>4220</v>
      </c>
      <c r="E1045" t="s">
        <v>1926</v>
      </c>
      <c r="F1045" t="s">
        <v>1926</v>
      </c>
      <c r="I1045" t="s">
        <v>15904</v>
      </c>
    </row>
    <row r="1046" spans="1:9">
      <c r="A1046">
        <v>1</v>
      </c>
      <c r="B1046" t="s">
        <v>0</v>
      </c>
      <c r="C1046" t="s">
        <v>1</v>
      </c>
      <c r="D1046">
        <v>4221</v>
      </c>
      <c r="E1046" t="s">
        <v>1927</v>
      </c>
      <c r="F1046" t="s">
        <v>1927</v>
      </c>
      <c r="I1046" t="s">
        <v>15905</v>
      </c>
    </row>
    <row r="1047" spans="1:9">
      <c r="A1047">
        <v>1</v>
      </c>
      <c r="B1047" t="s">
        <v>0</v>
      </c>
      <c r="C1047" t="s">
        <v>1</v>
      </c>
      <c r="D1047">
        <v>4222</v>
      </c>
      <c r="E1047" t="s">
        <v>15209</v>
      </c>
      <c r="F1047" t="s">
        <v>15209</v>
      </c>
      <c r="H1047" t="s">
        <v>15210</v>
      </c>
      <c r="I1047" t="s">
        <v>15906</v>
      </c>
    </row>
    <row r="1048" spans="1:9">
      <c r="A1048">
        <v>1</v>
      </c>
      <c r="B1048" t="s">
        <v>0</v>
      </c>
      <c r="C1048" t="s">
        <v>1</v>
      </c>
      <c r="D1048">
        <v>4223</v>
      </c>
      <c r="E1048" t="s">
        <v>1928</v>
      </c>
      <c r="F1048" t="s">
        <v>1928</v>
      </c>
      <c r="I1048" t="s">
        <v>15907</v>
      </c>
    </row>
    <row r="1049" spans="1:9">
      <c r="A1049">
        <v>1</v>
      </c>
      <c r="B1049" t="s">
        <v>0</v>
      </c>
      <c r="C1049" t="s">
        <v>1</v>
      </c>
      <c r="D1049">
        <v>4224</v>
      </c>
      <c r="E1049" t="s">
        <v>1929</v>
      </c>
      <c r="F1049" t="s">
        <v>1929</v>
      </c>
      <c r="I1049" t="s">
        <v>15908</v>
      </c>
    </row>
    <row r="1050" spans="1:9">
      <c r="A1050">
        <v>1</v>
      </c>
      <c r="B1050" t="s">
        <v>0</v>
      </c>
      <c r="C1050" t="s">
        <v>1</v>
      </c>
      <c r="D1050">
        <v>4225</v>
      </c>
      <c r="E1050" t="s">
        <v>1930</v>
      </c>
      <c r="F1050" t="s">
        <v>1930</v>
      </c>
      <c r="I1050" t="s">
        <v>15909</v>
      </c>
    </row>
    <row r="1051" spans="1:9">
      <c r="A1051">
        <v>1</v>
      </c>
      <c r="B1051" t="s">
        <v>0</v>
      </c>
      <c r="C1051" t="s">
        <v>1</v>
      </c>
      <c r="D1051">
        <v>4226</v>
      </c>
      <c r="E1051" t="s">
        <v>1931</v>
      </c>
      <c r="F1051" t="s">
        <v>1931</v>
      </c>
      <c r="I1051" t="s">
        <v>15910</v>
      </c>
    </row>
    <row r="1052" spans="1:9">
      <c r="A1052">
        <v>1</v>
      </c>
      <c r="B1052" t="s">
        <v>0</v>
      </c>
      <c r="C1052" t="s">
        <v>1</v>
      </c>
      <c r="D1052">
        <v>4227</v>
      </c>
      <c r="E1052" t="s">
        <v>1932</v>
      </c>
      <c r="F1052" t="s">
        <v>1932</v>
      </c>
      <c r="I1052" t="s">
        <v>15911</v>
      </c>
    </row>
    <row r="1053" spans="1:9">
      <c r="A1053">
        <v>1</v>
      </c>
      <c r="B1053" t="s">
        <v>0</v>
      </c>
      <c r="C1053" t="s">
        <v>1</v>
      </c>
      <c r="D1053">
        <v>4228</v>
      </c>
      <c r="E1053" t="s">
        <v>1933</v>
      </c>
      <c r="F1053" t="s">
        <v>1933</v>
      </c>
      <c r="I1053" t="s">
        <v>15912</v>
      </c>
    </row>
    <row r="1054" spans="1:9">
      <c r="A1054">
        <v>1</v>
      </c>
      <c r="B1054" t="s">
        <v>0</v>
      </c>
      <c r="C1054" t="s">
        <v>1</v>
      </c>
      <c r="D1054">
        <v>4229</v>
      </c>
      <c r="E1054" t="s">
        <v>1934</v>
      </c>
      <c r="F1054" t="s">
        <v>1934</v>
      </c>
      <c r="I1054" t="s">
        <v>15913</v>
      </c>
    </row>
    <row r="1055" spans="1:9">
      <c r="A1055">
        <v>1</v>
      </c>
      <c r="B1055" t="s">
        <v>0</v>
      </c>
      <c r="C1055" t="s">
        <v>1</v>
      </c>
      <c r="D1055">
        <v>4230</v>
      </c>
      <c r="E1055" t="s">
        <v>1935</v>
      </c>
      <c r="F1055" t="s">
        <v>1935</v>
      </c>
      <c r="I1055" t="s">
        <v>15914</v>
      </c>
    </row>
    <row r="1056" spans="1:9">
      <c r="A1056">
        <v>1</v>
      </c>
      <c r="B1056" t="s">
        <v>0</v>
      </c>
      <c r="C1056" t="s">
        <v>1</v>
      </c>
      <c r="D1056">
        <v>4231</v>
      </c>
      <c r="E1056" t="s">
        <v>1936</v>
      </c>
      <c r="F1056" t="s">
        <v>1936</v>
      </c>
      <c r="I1056" t="s">
        <v>15915</v>
      </c>
    </row>
    <row r="1057" spans="1:9">
      <c r="A1057">
        <v>1</v>
      </c>
      <c r="B1057" t="s">
        <v>0</v>
      </c>
      <c r="C1057" t="s">
        <v>1</v>
      </c>
      <c r="D1057">
        <v>4232</v>
      </c>
      <c r="E1057" t="s">
        <v>1937</v>
      </c>
      <c r="F1057" t="s">
        <v>1937</v>
      </c>
      <c r="I1057" t="s">
        <v>15916</v>
      </c>
    </row>
    <row r="1058" spans="1:9">
      <c r="A1058">
        <v>1</v>
      </c>
      <c r="B1058" t="s">
        <v>0</v>
      </c>
      <c r="C1058" t="s">
        <v>1</v>
      </c>
      <c r="D1058">
        <v>4233</v>
      </c>
      <c r="E1058" t="s">
        <v>1938</v>
      </c>
      <c r="F1058" t="s">
        <v>1938</v>
      </c>
      <c r="I1058" t="s">
        <v>15917</v>
      </c>
    </row>
    <row r="1059" spans="1:9">
      <c r="A1059">
        <v>1</v>
      </c>
      <c r="B1059" t="s">
        <v>0</v>
      </c>
      <c r="C1059" t="s">
        <v>1</v>
      </c>
      <c r="D1059">
        <v>4234</v>
      </c>
      <c r="E1059" t="s">
        <v>15211</v>
      </c>
      <c r="F1059" t="s">
        <v>15211</v>
      </c>
      <c r="H1059" t="s">
        <v>15212</v>
      </c>
      <c r="I1059" t="s">
        <v>15918</v>
      </c>
    </row>
    <row r="1060" spans="1:9">
      <c r="A1060">
        <v>1</v>
      </c>
      <c r="B1060" t="s">
        <v>0</v>
      </c>
      <c r="C1060" t="s">
        <v>1</v>
      </c>
      <c r="D1060">
        <v>4235</v>
      </c>
      <c r="E1060" t="s">
        <v>1939</v>
      </c>
      <c r="F1060" t="s">
        <v>1939</v>
      </c>
      <c r="I1060" t="s">
        <v>15919</v>
      </c>
    </row>
    <row r="1061" spans="1:9">
      <c r="A1061">
        <v>1</v>
      </c>
      <c r="B1061" t="s">
        <v>0</v>
      </c>
      <c r="C1061" t="s">
        <v>1</v>
      </c>
      <c r="D1061">
        <v>4236</v>
      </c>
      <c r="E1061" t="s">
        <v>15213</v>
      </c>
      <c r="F1061" t="s">
        <v>15213</v>
      </c>
      <c r="H1061" t="s">
        <v>15214</v>
      </c>
      <c r="I1061" t="s">
        <v>15920</v>
      </c>
    </row>
    <row r="1062" spans="1:9">
      <c r="A1062">
        <v>1</v>
      </c>
      <c r="B1062" t="s">
        <v>0</v>
      </c>
      <c r="C1062" t="s">
        <v>1</v>
      </c>
      <c r="D1062">
        <v>4237</v>
      </c>
      <c r="E1062" t="s">
        <v>1940</v>
      </c>
      <c r="F1062" t="s">
        <v>1940</v>
      </c>
      <c r="I1062" t="s">
        <v>15921</v>
      </c>
    </row>
    <row r="1063" spans="1:9">
      <c r="A1063">
        <v>1</v>
      </c>
      <c r="B1063" t="s">
        <v>0</v>
      </c>
      <c r="C1063" t="s">
        <v>1</v>
      </c>
      <c r="D1063">
        <v>4238</v>
      </c>
      <c r="E1063" t="s">
        <v>1941</v>
      </c>
      <c r="F1063" t="s">
        <v>1941</v>
      </c>
      <c r="I1063" t="s">
        <v>15922</v>
      </c>
    </row>
    <row r="1064" spans="1:9">
      <c r="A1064">
        <v>1</v>
      </c>
      <c r="B1064" t="s">
        <v>0</v>
      </c>
      <c r="C1064" t="s">
        <v>1</v>
      </c>
      <c r="D1064">
        <v>4239</v>
      </c>
      <c r="E1064" t="s">
        <v>1942</v>
      </c>
      <c r="F1064" t="s">
        <v>1942</v>
      </c>
      <c r="I1064" t="s">
        <v>15923</v>
      </c>
    </row>
    <row r="1065" spans="1:9">
      <c r="A1065">
        <v>1</v>
      </c>
      <c r="B1065" t="s">
        <v>0</v>
      </c>
      <c r="C1065" t="s">
        <v>1</v>
      </c>
      <c r="D1065">
        <v>4240</v>
      </c>
      <c r="E1065" t="s">
        <v>1943</v>
      </c>
      <c r="F1065" t="s">
        <v>1943</v>
      </c>
      <c r="I1065" t="s">
        <v>15924</v>
      </c>
    </row>
    <row r="1066" spans="1:9">
      <c r="A1066">
        <v>1</v>
      </c>
      <c r="B1066" t="s">
        <v>0</v>
      </c>
      <c r="C1066" t="s">
        <v>1</v>
      </c>
      <c r="D1066">
        <v>4241</v>
      </c>
      <c r="E1066" t="s">
        <v>1944</v>
      </c>
      <c r="F1066" t="s">
        <v>1944</v>
      </c>
      <c r="I1066" t="s">
        <v>15925</v>
      </c>
    </row>
    <row r="1067" spans="1:9">
      <c r="A1067">
        <v>1</v>
      </c>
      <c r="B1067" t="s">
        <v>0</v>
      </c>
      <c r="C1067" t="s">
        <v>1</v>
      </c>
      <c r="D1067">
        <v>4242</v>
      </c>
      <c r="E1067" t="s">
        <v>1945</v>
      </c>
      <c r="F1067" t="s">
        <v>1945</v>
      </c>
      <c r="I1067" t="s">
        <v>15926</v>
      </c>
    </row>
    <row r="1068" spans="1:9">
      <c r="A1068">
        <v>1</v>
      </c>
      <c r="B1068" t="s">
        <v>0</v>
      </c>
      <c r="C1068" t="s">
        <v>1</v>
      </c>
      <c r="D1068">
        <v>4243</v>
      </c>
      <c r="E1068" t="s">
        <v>1946</v>
      </c>
      <c r="F1068" t="s">
        <v>1946</v>
      </c>
      <c r="I1068" t="s">
        <v>15927</v>
      </c>
    </row>
    <row r="1069" spans="1:9">
      <c r="A1069">
        <v>1</v>
      </c>
      <c r="B1069" t="s">
        <v>0</v>
      </c>
      <c r="C1069" t="s">
        <v>1</v>
      </c>
      <c r="D1069">
        <v>4244</v>
      </c>
      <c r="E1069" t="s">
        <v>1947</v>
      </c>
      <c r="F1069" t="s">
        <v>1947</v>
      </c>
      <c r="I1069" t="s">
        <v>15928</v>
      </c>
    </row>
    <row r="1070" spans="1:9">
      <c r="A1070">
        <v>1</v>
      </c>
      <c r="B1070" t="s">
        <v>0</v>
      </c>
      <c r="C1070" t="s">
        <v>1</v>
      </c>
      <c r="D1070">
        <v>4245</v>
      </c>
      <c r="E1070" t="s">
        <v>1948</v>
      </c>
      <c r="F1070" t="s">
        <v>1948</v>
      </c>
      <c r="I1070" t="s">
        <v>15929</v>
      </c>
    </row>
    <row r="1071" spans="1:9">
      <c r="A1071">
        <v>1</v>
      </c>
      <c r="B1071" t="s">
        <v>0</v>
      </c>
      <c r="C1071" t="s">
        <v>1</v>
      </c>
      <c r="D1071">
        <v>4246</v>
      </c>
      <c r="E1071" t="s">
        <v>1949</v>
      </c>
      <c r="F1071" t="s">
        <v>1949</v>
      </c>
      <c r="I1071" t="s">
        <v>15930</v>
      </c>
    </row>
    <row r="1072" spans="1:9">
      <c r="A1072">
        <v>1</v>
      </c>
      <c r="B1072" t="s">
        <v>0</v>
      </c>
      <c r="C1072" t="s">
        <v>1</v>
      </c>
      <c r="D1072">
        <v>4247</v>
      </c>
      <c r="E1072" t="s">
        <v>1950</v>
      </c>
      <c r="F1072" t="s">
        <v>1950</v>
      </c>
      <c r="H1072" t="s">
        <v>15215</v>
      </c>
      <c r="I1072" t="s">
        <v>15931</v>
      </c>
    </row>
    <row r="1073" spans="1:9">
      <c r="A1073">
        <v>1</v>
      </c>
      <c r="B1073" t="s">
        <v>0</v>
      </c>
      <c r="C1073" t="s">
        <v>1</v>
      </c>
      <c r="D1073">
        <v>4248</v>
      </c>
      <c r="E1073" t="s">
        <v>1951</v>
      </c>
      <c r="F1073" t="s">
        <v>1951</v>
      </c>
      <c r="I1073" t="s">
        <v>15932</v>
      </c>
    </row>
    <row r="1074" spans="1:9">
      <c r="A1074">
        <v>1</v>
      </c>
      <c r="B1074" t="s">
        <v>0</v>
      </c>
      <c r="C1074" t="s">
        <v>1</v>
      </c>
      <c r="D1074">
        <v>4249</v>
      </c>
      <c r="E1074" t="s">
        <v>1952</v>
      </c>
      <c r="F1074" t="s">
        <v>1952</v>
      </c>
      <c r="I1074" t="s">
        <v>15933</v>
      </c>
    </row>
    <row r="1075" spans="1:9">
      <c r="A1075">
        <v>1</v>
      </c>
      <c r="B1075" t="s">
        <v>0</v>
      </c>
      <c r="C1075" t="s">
        <v>1</v>
      </c>
      <c r="D1075">
        <v>4250</v>
      </c>
      <c r="E1075" t="s">
        <v>1953</v>
      </c>
      <c r="F1075" t="s">
        <v>1953</v>
      </c>
      <c r="I1075" t="s">
        <v>15934</v>
      </c>
    </row>
    <row r="1076" spans="1:9">
      <c r="A1076">
        <v>1</v>
      </c>
      <c r="B1076" t="s">
        <v>0</v>
      </c>
      <c r="C1076" t="s">
        <v>1</v>
      </c>
      <c r="D1076">
        <v>4251</v>
      </c>
      <c r="E1076" t="s">
        <v>1954</v>
      </c>
      <c r="F1076" t="s">
        <v>1954</v>
      </c>
      <c r="I1076" t="s">
        <v>15935</v>
      </c>
    </row>
    <row r="1077" spans="1:9">
      <c r="A1077">
        <v>1</v>
      </c>
      <c r="B1077" t="s">
        <v>0</v>
      </c>
      <c r="C1077" t="s">
        <v>1</v>
      </c>
      <c r="D1077">
        <v>4252</v>
      </c>
      <c r="E1077" t="s">
        <v>1955</v>
      </c>
      <c r="F1077" t="s">
        <v>1955</v>
      </c>
      <c r="I1077" t="s">
        <v>15936</v>
      </c>
    </row>
    <row r="1078" spans="1:9">
      <c r="A1078">
        <v>1</v>
      </c>
      <c r="B1078" t="s">
        <v>0</v>
      </c>
      <c r="C1078" t="s">
        <v>1</v>
      </c>
      <c r="D1078">
        <v>4253</v>
      </c>
      <c r="E1078" t="s">
        <v>1956</v>
      </c>
      <c r="F1078" t="s">
        <v>1956</v>
      </c>
      <c r="I1078" t="s">
        <v>15937</v>
      </c>
    </row>
    <row r="1079" spans="1:9">
      <c r="A1079">
        <v>1</v>
      </c>
      <c r="B1079" t="s">
        <v>0</v>
      </c>
      <c r="C1079" t="s">
        <v>1</v>
      </c>
      <c r="D1079">
        <v>4254</v>
      </c>
      <c r="E1079" t="s">
        <v>1957</v>
      </c>
      <c r="F1079" t="s">
        <v>1957</v>
      </c>
      <c r="I1079" t="s">
        <v>15938</v>
      </c>
    </row>
    <row r="1080" spans="1:9">
      <c r="A1080">
        <v>1</v>
      </c>
      <c r="B1080" t="s">
        <v>0</v>
      </c>
      <c r="C1080" t="s">
        <v>1</v>
      </c>
      <c r="D1080">
        <v>4255</v>
      </c>
      <c r="E1080" t="s">
        <v>1958</v>
      </c>
      <c r="F1080" t="s">
        <v>1958</v>
      </c>
      <c r="I1080" t="s">
        <v>15939</v>
      </c>
    </row>
    <row r="1081" spans="1:9">
      <c r="A1081">
        <v>1</v>
      </c>
      <c r="B1081" t="s">
        <v>0</v>
      </c>
      <c r="C1081" t="s">
        <v>1</v>
      </c>
      <c r="D1081">
        <v>4256</v>
      </c>
      <c r="E1081" t="s">
        <v>1959</v>
      </c>
      <c r="F1081" t="s">
        <v>1959</v>
      </c>
      <c r="I1081" t="s">
        <v>15940</v>
      </c>
    </row>
    <row r="1082" spans="1:9">
      <c r="A1082">
        <v>1</v>
      </c>
      <c r="B1082" t="s">
        <v>0</v>
      </c>
      <c r="C1082" t="s">
        <v>1</v>
      </c>
      <c r="D1082">
        <v>4257</v>
      </c>
      <c r="E1082" t="s">
        <v>1960</v>
      </c>
      <c r="F1082" t="s">
        <v>1960</v>
      </c>
      <c r="I1082" t="s">
        <v>15941</v>
      </c>
    </row>
    <row r="1083" spans="1:9">
      <c r="A1083">
        <v>1</v>
      </c>
      <c r="B1083" t="s">
        <v>0</v>
      </c>
      <c r="C1083" t="s">
        <v>1</v>
      </c>
      <c r="D1083">
        <v>4258</v>
      </c>
      <c r="E1083" t="s">
        <v>1961</v>
      </c>
      <c r="F1083" t="s">
        <v>1961</v>
      </c>
      <c r="I1083" t="s">
        <v>15942</v>
      </c>
    </row>
    <row r="1084" spans="1:9">
      <c r="A1084">
        <v>1</v>
      </c>
      <c r="B1084" t="s">
        <v>0</v>
      </c>
      <c r="C1084" t="s">
        <v>1</v>
      </c>
      <c r="D1084">
        <v>4259</v>
      </c>
      <c r="E1084" t="s">
        <v>1962</v>
      </c>
      <c r="F1084" t="s">
        <v>1962</v>
      </c>
      <c r="I1084" t="s">
        <v>15943</v>
      </c>
    </row>
    <row r="1085" spans="1:9">
      <c r="A1085">
        <v>1</v>
      </c>
      <c r="B1085" t="s">
        <v>0</v>
      </c>
      <c r="C1085" t="s">
        <v>1</v>
      </c>
      <c r="D1085">
        <v>4260</v>
      </c>
      <c r="E1085" t="s">
        <v>1963</v>
      </c>
      <c r="F1085" t="s">
        <v>1963</v>
      </c>
      <c r="I1085" t="s">
        <v>15944</v>
      </c>
    </row>
    <row r="1086" spans="1:9">
      <c r="A1086">
        <v>1</v>
      </c>
      <c r="B1086" t="s">
        <v>0</v>
      </c>
      <c r="C1086" t="s">
        <v>1</v>
      </c>
      <c r="D1086">
        <v>4261</v>
      </c>
      <c r="E1086" t="s">
        <v>1964</v>
      </c>
      <c r="F1086" t="s">
        <v>1964</v>
      </c>
      <c r="I1086" t="s">
        <v>15945</v>
      </c>
    </row>
    <row r="1087" spans="1:9">
      <c r="A1087">
        <v>1</v>
      </c>
      <c r="B1087" t="s">
        <v>0</v>
      </c>
      <c r="C1087" t="s">
        <v>1</v>
      </c>
      <c r="D1087">
        <v>4262</v>
      </c>
      <c r="E1087" t="s">
        <v>1965</v>
      </c>
      <c r="F1087" t="s">
        <v>1965</v>
      </c>
      <c r="I1087" t="s">
        <v>15946</v>
      </c>
    </row>
    <row r="1088" spans="1:9">
      <c r="A1088">
        <v>1</v>
      </c>
      <c r="B1088" t="s">
        <v>0</v>
      </c>
      <c r="C1088" t="s">
        <v>1</v>
      </c>
      <c r="D1088">
        <v>4263</v>
      </c>
      <c r="E1088" t="s">
        <v>1966</v>
      </c>
      <c r="F1088" t="s">
        <v>1966</v>
      </c>
      <c r="I1088" t="s">
        <v>15947</v>
      </c>
    </row>
    <row r="1089" spans="1:9">
      <c r="A1089">
        <v>1</v>
      </c>
      <c r="B1089" t="s">
        <v>0</v>
      </c>
      <c r="C1089" t="s">
        <v>1</v>
      </c>
      <c r="D1089">
        <v>4264</v>
      </c>
      <c r="E1089" t="s">
        <v>1967</v>
      </c>
      <c r="F1089" t="s">
        <v>1967</v>
      </c>
      <c r="I1089" t="s">
        <v>15948</v>
      </c>
    </row>
    <row r="1090" spans="1:9">
      <c r="A1090">
        <v>1</v>
      </c>
      <c r="B1090" t="s">
        <v>0</v>
      </c>
      <c r="C1090" t="s">
        <v>1</v>
      </c>
      <c r="D1090">
        <v>4265</v>
      </c>
      <c r="E1090" t="s">
        <v>1968</v>
      </c>
      <c r="F1090" t="s">
        <v>1968</v>
      </c>
      <c r="I1090" t="s">
        <v>15949</v>
      </c>
    </row>
    <row r="1091" spans="1:9">
      <c r="A1091">
        <v>1</v>
      </c>
      <c r="B1091" t="s">
        <v>0</v>
      </c>
      <c r="C1091" t="s">
        <v>1</v>
      </c>
      <c r="D1091">
        <v>4266</v>
      </c>
      <c r="E1091" t="s">
        <v>1969</v>
      </c>
      <c r="F1091" t="s">
        <v>1969</v>
      </c>
      <c r="I1091" t="s">
        <v>15950</v>
      </c>
    </row>
    <row r="1092" spans="1:9">
      <c r="A1092">
        <v>1</v>
      </c>
      <c r="B1092" t="s">
        <v>0</v>
      </c>
      <c r="C1092" t="s">
        <v>1</v>
      </c>
      <c r="D1092">
        <v>4267</v>
      </c>
      <c r="E1092" t="s">
        <v>1970</v>
      </c>
      <c r="F1092" t="s">
        <v>1970</v>
      </c>
      <c r="I1092" t="s">
        <v>15951</v>
      </c>
    </row>
    <row r="1093" spans="1:9">
      <c r="A1093">
        <v>1</v>
      </c>
      <c r="B1093" t="s">
        <v>0</v>
      </c>
      <c r="C1093" t="s">
        <v>1</v>
      </c>
      <c r="D1093">
        <v>4268</v>
      </c>
      <c r="E1093" t="s">
        <v>1971</v>
      </c>
      <c r="F1093" t="s">
        <v>1971</v>
      </c>
      <c r="I1093" t="s">
        <v>15952</v>
      </c>
    </row>
    <row r="1094" spans="1:9">
      <c r="A1094">
        <v>1</v>
      </c>
      <c r="B1094" t="s">
        <v>0</v>
      </c>
      <c r="C1094" t="s">
        <v>1</v>
      </c>
      <c r="D1094">
        <v>4269</v>
      </c>
      <c r="E1094" t="s">
        <v>1972</v>
      </c>
      <c r="F1094" t="s">
        <v>1972</v>
      </c>
      <c r="I1094" t="s">
        <v>15953</v>
      </c>
    </row>
    <row r="1095" spans="1:9">
      <c r="A1095">
        <v>1</v>
      </c>
      <c r="B1095" t="s">
        <v>0</v>
      </c>
      <c r="C1095" t="s">
        <v>1</v>
      </c>
      <c r="D1095">
        <v>4270</v>
      </c>
      <c r="E1095" t="s">
        <v>1973</v>
      </c>
      <c r="F1095" t="s">
        <v>1973</v>
      </c>
      <c r="I1095" t="s">
        <v>15954</v>
      </c>
    </row>
    <row r="1096" spans="1:9">
      <c r="A1096">
        <v>1</v>
      </c>
      <c r="B1096" t="s">
        <v>0</v>
      </c>
      <c r="C1096" t="s">
        <v>1</v>
      </c>
      <c r="D1096">
        <v>4271</v>
      </c>
      <c r="E1096" t="s">
        <v>1974</v>
      </c>
      <c r="F1096" t="s">
        <v>1974</v>
      </c>
      <c r="I1096" t="s">
        <v>15955</v>
      </c>
    </row>
    <row r="1097" spans="1:9">
      <c r="A1097">
        <v>1</v>
      </c>
      <c r="B1097" t="s">
        <v>0</v>
      </c>
      <c r="C1097" t="s">
        <v>1</v>
      </c>
      <c r="D1097">
        <v>4272</v>
      </c>
      <c r="E1097" t="s">
        <v>1975</v>
      </c>
      <c r="F1097" t="s">
        <v>1975</v>
      </c>
      <c r="I1097" t="s">
        <v>15956</v>
      </c>
    </row>
    <row r="1098" spans="1:9">
      <c r="A1098">
        <v>1</v>
      </c>
      <c r="B1098" t="s">
        <v>0</v>
      </c>
      <c r="C1098" t="s">
        <v>1</v>
      </c>
      <c r="D1098">
        <v>4273</v>
      </c>
      <c r="E1098" t="s">
        <v>1976</v>
      </c>
      <c r="F1098" t="s">
        <v>1976</v>
      </c>
      <c r="I1098" t="s">
        <v>15957</v>
      </c>
    </row>
    <row r="1099" spans="1:9">
      <c r="A1099">
        <v>1</v>
      </c>
      <c r="B1099" t="s">
        <v>0</v>
      </c>
      <c r="C1099" t="s">
        <v>1</v>
      </c>
      <c r="D1099">
        <v>4274</v>
      </c>
      <c r="E1099" t="s">
        <v>1977</v>
      </c>
      <c r="F1099" t="s">
        <v>1977</v>
      </c>
      <c r="I1099" t="s">
        <v>15958</v>
      </c>
    </row>
    <row r="1100" spans="1:9">
      <c r="A1100">
        <v>1</v>
      </c>
      <c r="B1100" t="s">
        <v>0</v>
      </c>
      <c r="C1100" t="s">
        <v>1</v>
      </c>
      <c r="D1100">
        <v>4275</v>
      </c>
      <c r="E1100" t="s">
        <v>1978</v>
      </c>
      <c r="F1100" t="s">
        <v>1978</v>
      </c>
      <c r="I1100" t="s">
        <v>15959</v>
      </c>
    </row>
    <row r="1101" spans="1:9">
      <c r="A1101">
        <v>1</v>
      </c>
      <c r="B1101" t="s">
        <v>0</v>
      </c>
      <c r="C1101" t="s">
        <v>1</v>
      </c>
      <c r="D1101">
        <v>4276</v>
      </c>
      <c r="E1101" t="s">
        <v>15216</v>
      </c>
      <c r="F1101" t="s">
        <v>15216</v>
      </c>
      <c r="H1101" t="s">
        <v>15217</v>
      </c>
      <c r="I1101" t="s">
        <v>15960</v>
      </c>
    </row>
    <row r="1102" spans="1:9">
      <c r="A1102">
        <v>1</v>
      </c>
      <c r="B1102" t="s">
        <v>0</v>
      </c>
      <c r="C1102" t="s">
        <v>1</v>
      </c>
      <c r="D1102">
        <v>4277</v>
      </c>
      <c r="E1102" t="s">
        <v>15218</v>
      </c>
      <c r="F1102" t="s">
        <v>15218</v>
      </c>
      <c r="H1102" t="s">
        <v>15219</v>
      </c>
      <c r="I1102" t="s">
        <v>15961</v>
      </c>
    </row>
    <row r="1103" spans="1:9">
      <c r="A1103">
        <v>1</v>
      </c>
      <c r="B1103" t="s">
        <v>0</v>
      </c>
      <c r="C1103" t="s">
        <v>1</v>
      </c>
      <c r="D1103">
        <v>4278</v>
      </c>
      <c r="E1103" t="s">
        <v>1979</v>
      </c>
      <c r="F1103" t="s">
        <v>1979</v>
      </c>
      <c r="I1103" t="s">
        <v>15962</v>
      </c>
    </row>
    <row r="1104" spans="1:9">
      <c r="A1104">
        <v>1</v>
      </c>
      <c r="B1104" t="s">
        <v>0</v>
      </c>
      <c r="C1104" t="s">
        <v>1</v>
      </c>
      <c r="D1104">
        <v>4279</v>
      </c>
      <c r="E1104" t="s">
        <v>1980</v>
      </c>
      <c r="F1104" t="s">
        <v>1980</v>
      </c>
      <c r="H1104" t="s">
        <v>15220</v>
      </c>
      <c r="I1104" t="s">
        <v>15963</v>
      </c>
    </row>
    <row r="1105" spans="1:9">
      <c r="A1105">
        <v>1</v>
      </c>
      <c r="B1105" t="s">
        <v>0</v>
      </c>
      <c r="C1105" t="s">
        <v>1</v>
      </c>
      <c r="D1105">
        <v>4280</v>
      </c>
      <c r="E1105" t="s">
        <v>1981</v>
      </c>
      <c r="F1105" t="s">
        <v>1981</v>
      </c>
      <c r="I1105" t="s">
        <v>15964</v>
      </c>
    </row>
    <row r="1106" spans="1:9">
      <c r="A1106">
        <v>1</v>
      </c>
      <c r="B1106" t="s">
        <v>0</v>
      </c>
      <c r="C1106" t="s">
        <v>1</v>
      </c>
      <c r="D1106">
        <v>4281</v>
      </c>
      <c r="E1106" t="s">
        <v>1982</v>
      </c>
      <c r="F1106" t="s">
        <v>1982</v>
      </c>
      <c r="I1106" t="s">
        <v>15965</v>
      </c>
    </row>
    <row r="1107" spans="1:9">
      <c r="A1107">
        <v>1</v>
      </c>
      <c r="B1107" t="s">
        <v>0</v>
      </c>
      <c r="C1107" t="s">
        <v>1</v>
      </c>
      <c r="D1107">
        <v>4282</v>
      </c>
      <c r="E1107" t="s">
        <v>1983</v>
      </c>
      <c r="F1107" t="s">
        <v>1983</v>
      </c>
      <c r="I1107" t="s">
        <v>15966</v>
      </c>
    </row>
    <row r="1108" spans="1:9">
      <c r="A1108">
        <v>1</v>
      </c>
      <c r="B1108" t="s">
        <v>0</v>
      </c>
      <c r="C1108" t="s">
        <v>1</v>
      </c>
      <c r="D1108">
        <v>4283</v>
      </c>
      <c r="E1108" t="s">
        <v>1984</v>
      </c>
      <c r="F1108" t="s">
        <v>1984</v>
      </c>
      <c r="I1108" t="s">
        <v>15967</v>
      </c>
    </row>
    <row r="1109" spans="1:9">
      <c r="A1109">
        <v>1</v>
      </c>
      <c r="B1109" t="s">
        <v>0</v>
      </c>
      <c r="C1109" t="s">
        <v>1</v>
      </c>
      <c r="D1109">
        <v>4284</v>
      </c>
      <c r="E1109" t="s">
        <v>1985</v>
      </c>
      <c r="F1109" t="s">
        <v>11635</v>
      </c>
      <c r="G1109" t="s">
        <v>7140</v>
      </c>
      <c r="H1109" t="s">
        <v>11636</v>
      </c>
      <c r="I1109" t="s">
        <v>15968</v>
      </c>
    </row>
    <row r="1110" spans="1:9">
      <c r="A1110">
        <v>1</v>
      </c>
      <c r="B1110" t="s">
        <v>0</v>
      </c>
      <c r="C1110" t="s">
        <v>1</v>
      </c>
      <c r="D1110">
        <v>4285</v>
      </c>
      <c r="E1110" t="s">
        <v>1986</v>
      </c>
      <c r="F1110" t="s">
        <v>1986</v>
      </c>
      <c r="I1110" t="s">
        <v>15969</v>
      </c>
    </row>
    <row r="1111" spans="1:9">
      <c r="A1111">
        <v>1</v>
      </c>
      <c r="B1111" t="s">
        <v>0</v>
      </c>
      <c r="C1111" t="s">
        <v>1</v>
      </c>
      <c r="D1111">
        <v>4286</v>
      </c>
      <c r="E1111" t="s">
        <v>1987</v>
      </c>
      <c r="F1111" t="s">
        <v>1987</v>
      </c>
      <c r="I1111" t="s">
        <v>15970</v>
      </c>
    </row>
    <row r="1112" spans="1:9">
      <c r="A1112">
        <v>1</v>
      </c>
      <c r="B1112" t="s">
        <v>0</v>
      </c>
      <c r="C1112" t="s">
        <v>1</v>
      </c>
      <c r="D1112">
        <v>4287</v>
      </c>
      <c r="E1112" t="s">
        <v>15221</v>
      </c>
      <c r="F1112" t="s">
        <v>15221</v>
      </c>
      <c r="H1112" t="s">
        <v>15222</v>
      </c>
      <c r="I1112" t="s">
        <v>15971</v>
      </c>
    </row>
    <row r="1113" spans="1:9">
      <c r="A1113">
        <v>1</v>
      </c>
      <c r="B1113" t="s">
        <v>0</v>
      </c>
      <c r="C1113" t="s">
        <v>1</v>
      </c>
      <c r="D1113">
        <v>4288</v>
      </c>
      <c r="E1113" t="s">
        <v>1988</v>
      </c>
      <c r="F1113" t="s">
        <v>1988</v>
      </c>
      <c r="I1113" t="s">
        <v>15972</v>
      </c>
    </row>
    <row r="1114" spans="1:9">
      <c r="A1114">
        <v>1</v>
      </c>
      <c r="B1114" t="s">
        <v>0</v>
      </c>
      <c r="C1114" t="s">
        <v>1</v>
      </c>
      <c r="D1114">
        <v>4289</v>
      </c>
      <c r="E1114" t="s">
        <v>1989</v>
      </c>
      <c r="F1114" t="s">
        <v>1989</v>
      </c>
      <c r="I1114" t="s">
        <v>15973</v>
      </c>
    </row>
    <row r="1115" spans="1:9">
      <c r="A1115">
        <v>1</v>
      </c>
      <c r="B1115" t="s">
        <v>0</v>
      </c>
      <c r="C1115" t="s">
        <v>1</v>
      </c>
      <c r="D1115">
        <v>4290</v>
      </c>
      <c r="E1115" t="s">
        <v>1990</v>
      </c>
      <c r="F1115" t="s">
        <v>1990</v>
      </c>
      <c r="I1115" t="s">
        <v>15974</v>
      </c>
    </row>
    <row r="1116" spans="1:9">
      <c r="A1116">
        <v>1</v>
      </c>
      <c r="B1116" t="s">
        <v>0</v>
      </c>
      <c r="C1116" t="s">
        <v>1</v>
      </c>
      <c r="D1116">
        <v>4291</v>
      </c>
      <c r="E1116" t="s">
        <v>1991</v>
      </c>
      <c r="F1116" t="s">
        <v>1991</v>
      </c>
      <c r="I1116" t="s">
        <v>15975</v>
      </c>
    </row>
    <row r="1117" spans="1:9">
      <c r="A1117">
        <v>1</v>
      </c>
      <c r="B1117" t="s">
        <v>0</v>
      </c>
      <c r="C1117" t="s">
        <v>1</v>
      </c>
      <c r="D1117">
        <v>4292</v>
      </c>
      <c r="E1117" t="s">
        <v>1992</v>
      </c>
      <c r="F1117" t="s">
        <v>1992</v>
      </c>
      <c r="I1117" t="s">
        <v>15976</v>
      </c>
    </row>
    <row r="1118" spans="1:9">
      <c r="A1118">
        <v>1</v>
      </c>
      <c r="B1118" t="s">
        <v>0</v>
      </c>
      <c r="C1118" t="s">
        <v>1</v>
      </c>
      <c r="D1118">
        <v>4293</v>
      </c>
      <c r="E1118" t="s">
        <v>1993</v>
      </c>
      <c r="F1118" t="s">
        <v>1993</v>
      </c>
      <c r="I1118" t="s">
        <v>15977</v>
      </c>
    </row>
    <row r="1119" spans="1:9">
      <c r="A1119">
        <v>1</v>
      </c>
      <c r="B1119" t="s">
        <v>0</v>
      </c>
      <c r="C1119" t="s">
        <v>1</v>
      </c>
      <c r="D1119">
        <v>4294</v>
      </c>
      <c r="E1119" t="s">
        <v>1994</v>
      </c>
      <c r="F1119" t="s">
        <v>1994</v>
      </c>
      <c r="I1119" t="s">
        <v>15978</v>
      </c>
    </row>
    <row r="1120" spans="1:9">
      <c r="A1120">
        <v>1</v>
      </c>
      <c r="B1120" t="s">
        <v>0</v>
      </c>
      <c r="C1120" t="s">
        <v>1</v>
      </c>
      <c r="D1120">
        <v>4295</v>
      </c>
      <c r="E1120" t="s">
        <v>1995</v>
      </c>
      <c r="F1120" t="s">
        <v>1995</v>
      </c>
      <c r="I1120" t="s">
        <v>15979</v>
      </c>
    </row>
    <row r="1121" spans="1:9">
      <c r="A1121">
        <v>1</v>
      </c>
      <c r="B1121" t="s">
        <v>0</v>
      </c>
      <c r="C1121" t="s">
        <v>1</v>
      </c>
      <c r="D1121">
        <v>4296</v>
      </c>
      <c r="E1121" t="s">
        <v>15223</v>
      </c>
      <c r="F1121" t="s">
        <v>15223</v>
      </c>
      <c r="H1121" t="s">
        <v>15224</v>
      </c>
      <c r="I1121" t="s">
        <v>15980</v>
      </c>
    </row>
    <row r="1122" spans="1:9">
      <c r="A1122">
        <v>1</v>
      </c>
      <c r="B1122" t="s">
        <v>0</v>
      </c>
      <c r="C1122" t="s">
        <v>1</v>
      </c>
      <c r="D1122">
        <v>4297</v>
      </c>
      <c r="E1122" t="s">
        <v>1996</v>
      </c>
      <c r="F1122" t="s">
        <v>1996</v>
      </c>
      <c r="I1122" t="s">
        <v>15981</v>
      </c>
    </row>
    <row r="1123" spans="1:9">
      <c r="A1123">
        <v>1</v>
      </c>
      <c r="B1123" t="s">
        <v>0</v>
      </c>
      <c r="C1123" t="s">
        <v>1</v>
      </c>
      <c r="D1123">
        <v>4298</v>
      </c>
      <c r="E1123" t="s">
        <v>1997</v>
      </c>
      <c r="F1123" t="s">
        <v>1997</v>
      </c>
      <c r="I1123" t="s">
        <v>15982</v>
      </c>
    </row>
    <row r="1124" spans="1:9">
      <c r="A1124">
        <v>1</v>
      </c>
      <c r="B1124" t="s">
        <v>0</v>
      </c>
      <c r="C1124" t="s">
        <v>1</v>
      </c>
      <c r="D1124">
        <v>4299</v>
      </c>
      <c r="E1124" t="s">
        <v>1998</v>
      </c>
      <c r="F1124" t="s">
        <v>1998</v>
      </c>
      <c r="I1124" t="s">
        <v>15983</v>
      </c>
    </row>
    <row r="1125" spans="1:9">
      <c r="A1125">
        <v>1</v>
      </c>
      <c r="B1125" t="s">
        <v>0</v>
      </c>
      <c r="C1125" t="s">
        <v>1</v>
      </c>
      <c r="D1125">
        <v>4300</v>
      </c>
      <c r="E1125" t="s">
        <v>1999</v>
      </c>
      <c r="F1125" t="s">
        <v>1999</v>
      </c>
      <c r="I1125" t="s">
        <v>15984</v>
      </c>
    </row>
    <row r="1126" spans="1:9">
      <c r="A1126">
        <v>1</v>
      </c>
      <c r="B1126" t="s">
        <v>0</v>
      </c>
      <c r="C1126" t="s">
        <v>1</v>
      </c>
      <c r="D1126">
        <v>4301</v>
      </c>
      <c r="E1126" t="s">
        <v>2000</v>
      </c>
      <c r="F1126" t="s">
        <v>2000</v>
      </c>
      <c r="I1126" t="s">
        <v>15985</v>
      </c>
    </row>
    <row r="1127" spans="1:9">
      <c r="A1127">
        <v>1</v>
      </c>
      <c r="B1127" t="s">
        <v>0</v>
      </c>
      <c r="C1127" t="s">
        <v>1</v>
      </c>
      <c r="D1127">
        <v>4302</v>
      </c>
      <c r="E1127" t="s">
        <v>2001</v>
      </c>
      <c r="F1127" t="s">
        <v>2001</v>
      </c>
      <c r="I1127" t="s">
        <v>15986</v>
      </c>
    </row>
    <row r="1128" spans="1:9">
      <c r="A1128">
        <v>1</v>
      </c>
      <c r="B1128" t="s">
        <v>0</v>
      </c>
      <c r="C1128" t="s">
        <v>1</v>
      </c>
      <c r="D1128">
        <v>4303</v>
      </c>
      <c r="E1128" t="s">
        <v>2002</v>
      </c>
      <c r="F1128" t="s">
        <v>2002</v>
      </c>
      <c r="I1128" t="s">
        <v>15987</v>
      </c>
    </row>
    <row r="1129" spans="1:9">
      <c r="A1129">
        <v>1</v>
      </c>
      <c r="B1129" t="s">
        <v>0</v>
      </c>
      <c r="C1129" t="s">
        <v>1</v>
      </c>
      <c r="D1129">
        <v>4304</v>
      </c>
      <c r="E1129" t="s">
        <v>2003</v>
      </c>
      <c r="F1129" t="s">
        <v>2003</v>
      </c>
      <c r="I1129" t="s">
        <v>15988</v>
      </c>
    </row>
    <row r="1130" spans="1:9">
      <c r="A1130">
        <v>1</v>
      </c>
      <c r="B1130" t="s">
        <v>0</v>
      </c>
      <c r="C1130" t="s">
        <v>1</v>
      </c>
      <c r="D1130">
        <v>4305</v>
      </c>
      <c r="E1130" t="s">
        <v>2004</v>
      </c>
      <c r="F1130" t="s">
        <v>2004</v>
      </c>
      <c r="I1130" t="s">
        <v>15989</v>
      </c>
    </row>
    <row r="1131" spans="1:9">
      <c r="A1131">
        <v>1</v>
      </c>
      <c r="B1131" t="s">
        <v>0</v>
      </c>
      <c r="C1131" t="s">
        <v>1</v>
      </c>
      <c r="D1131">
        <v>4306</v>
      </c>
      <c r="E1131" t="s">
        <v>2005</v>
      </c>
      <c r="F1131" t="s">
        <v>2005</v>
      </c>
      <c r="I1131" t="s">
        <v>15990</v>
      </c>
    </row>
    <row r="1132" spans="1:9">
      <c r="A1132">
        <v>1</v>
      </c>
      <c r="B1132" t="s">
        <v>0</v>
      </c>
      <c r="C1132" t="s">
        <v>1</v>
      </c>
      <c r="D1132">
        <v>4307</v>
      </c>
      <c r="E1132" t="s">
        <v>2006</v>
      </c>
      <c r="F1132" t="s">
        <v>2006</v>
      </c>
      <c r="I1132" t="s">
        <v>15991</v>
      </c>
    </row>
    <row r="1133" spans="1:9">
      <c r="A1133">
        <v>1</v>
      </c>
      <c r="B1133" t="s">
        <v>0</v>
      </c>
      <c r="C1133" t="s">
        <v>1</v>
      </c>
      <c r="D1133">
        <v>4308</v>
      </c>
      <c r="E1133" t="s">
        <v>2007</v>
      </c>
      <c r="F1133" t="s">
        <v>2007</v>
      </c>
      <c r="I1133" t="s">
        <v>15992</v>
      </c>
    </row>
    <row r="1134" spans="1:9">
      <c r="A1134">
        <v>1</v>
      </c>
      <c r="B1134" t="s">
        <v>0</v>
      </c>
      <c r="C1134" t="s">
        <v>1</v>
      </c>
      <c r="D1134">
        <v>4310</v>
      </c>
      <c r="E1134" t="s">
        <v>2008</v>
      </c>
      <c r="F1134" t="s">
        <v>2008</v>
      </c>
      <c r="I1134" t="s">
        <v>15993</v>
      </c>
    </row>
    <row r="1135" spans="1:9">
      <c r="A1135">
        <v>1</v>
      </c>
      <c r="B1135" t="s">
        <v>0</v>
      </c>
      <c r="C1135" t="s">
        <v>1</v>
      </c>
      <c r="D1135">
        <v>4311</v>
      </c>
      <c r="E1135" t="s">
        <v>2009</v>
      </c>
      <c r="F1135" t="s">
        <v>2009</v>
      </c>
      <c r="G1135" t="s">
        <v>2009</v>
      </c>
      <c r="H1135" t="s">
        <v>2009</v>
      </c>
      <c r="I1135" t="s">
        <v>15994</v>
      </c>
    </row>
    <row r="1136" spans="1:9">
      <c r="A1136">
        <v>1</v>
      </c>
      <c r="B1136" t="s">
        <v>0</v>
      </c>
      <c r="C1136" t="s">
        <v>1</v>
      </c>
      <c r="D1136">
        <v>4312</v>
      </c>
      <c r="E1136" t="s">
        <v>2010</v>
      </c>
      <c r="F1136" t="s">
        <v>2010</v>
      </c>
      <c r="I1136" t="s">
        <v>15995</v>
      </c>
    </row>
    <row r="1137" spans="1:9">
      <c r="A1137">
        <v>1</v>
      </c>
      <c r="B1137" t="s">
        <v>0</v>
      </c>
      <c r="C1137" t="s">
        <v>1</v>
      </c>
      <c r="D1137">
        <v>4313</v>
      </c>
      <c r="E1137" t="s">
        <v>2011</v>
      </c>
      <c r="F1137" t="s">
        <v>2011</v>
      </c>
      <c r="G1137" t="s">
        <v>2011</v>
      </c>
      <c r="H1137" t="s">
        <v>2011</v>
      </c>
      <c r="I1137" t="s">
        <v>15996</v>
      </c>
    </row>
    <row r="1138" spans="1:9">
      <c r="A1138">
        <v>1</v>
      </c>
      <c r="B1138" t="s">
        <v>0</v>
      </c>
      <c r="C1138" t="s">
        <v>1</v>
      </c>
      <c r="D1138">
        <v>4314</v>
      </c>
      <c r="E1138" t="s">
        <v>2012</v>
      </c>
      <c r="F1138" t="s">
        <v>2012</v>
      </c>
      <c r="G1138" t="s">
        <v>2012</v>
      </c>
      <c r="H1138" t="s">
        <v>2012</v>
      </c>
      <c r="I1138" t="s">
        <v>15997</v>
      </c>
    </row>
    <row r="1139" spans="1:9">
      <c r="A1139">
        <v>1</v>
      </c>
      <c r="B1139" t="s">
        <v>0</v>
      </c>
      <c r="C1139" t="s">
        <v>1</v>
      </c>
      <c r="D1139">
        <v>4315</v>
      </c>
      <c r="E1139" t="s">
        <v>2013</v>
      </c>
      <c r="F1139" t="s">
        <v>2013</v>
      </c>
      <c r="G1139" t="s">
        <v>2013</v>
      </c>
      <c r="H1139" t="s">
        <v>2013</v>
      </c>
      <c r="I1139" t="s">
        <v>15998</v>
      </c>
    </row>
    <row r="1140" spans="1:9">
      <c r="A1140">
        <v>1</v>
      </c>
      <c r="B1140" t="s">
        <v>0</v>
      </c>
      <c r="C1140" t="s">
        <v>1</v>
      </c>
      <c r="D1140">
        <v>4316</v>
      </c>
      <c r="E1140" t="s">
        <v>2014</v>
      </c>
      <c r="F1140" t="s">
        <v>2014</v>
      </c>
      <c r="G1140" t="s">
        <v>2014</v>
      </c>
      <c r="H1140" t="s">
        <v>2014</v>
      </c>
      <c r="I1140" t="s">
        <v>15999</v>
      </c>
    </row>
    <row r="1141" spans="1:9">
      <c r="A1141">
        <v>1</v>
      </c>
      <c r="B1141" t="s">
        <v>0</v>
      </c>
      <c r="C1141" t="s">
        <v>1</v>
      </c>
      <c r="D1141">
        <v>4317</v>
      </c>
      <c r="E1141" t="s">
        <v>2015</v>
      </c>
      <c r="F1141" t="s">
        <v>2015</v>
      </c>
      <c r="G1141" t="s">
        <v>2015</v>
      </c>
      <c r="H1141" t="s">
        <v>2015</v>
      </c>
      <c r="I1141" t="s">
        <v>16000</v>
      </c>
    </row>
    <row r="1142" spans="1:9">
      <c r="A1142">
        <v>1</v>
      </c>
      <c r="B1142" t="s">
        <v>0</v>
      </c>
      <c r="C1142" t="s">
        <v>1</v>
      </c>
      <c r="D1142">
        <v>4318</v>
      </c>
      <c r="E1142" t="s">
        <v>2016</v>
      </c>
      <c r="F1142" t="s">
        <v>2016</v>
      </c>
      <c r="G1142" t="s">
        <v>2016</v>
      </c>
      <c r="H1142" t="s">
        <v>2016</v>
      </c>
      <c r="I1142" t="s">
        <v>16001</v>
      </c>
    </row>
    <row r="1143" spans="1:9">
      <c r="A1143">
        <v>1</v>
      </c>
      <c r="B1143" t="s">
        <v>0</v>
      </c>
      <c r="C1143" t="s">
        <v>1</v>
      </c>
      <c r="D1143">
        <v>4319</v>
      </c>
      <c r="E1143" t="s">
        <v>2017</v>
      </c>
      <c r="F1143" t="s">
        <v>2017</v>
      </c>
      <c r="G1143" t="s">
        <v>2017</v>
      </c>
      <c r="H1143" t="s">
        <v>2017</v>
      </c>
      <c r="I1143" t="s">
        <v>16002</v>
      </c>
    </row>
    <row r="1144" spans="1:9">
      <c r="A1144">
        <v>1</v>
      </c>
      <c r="B1144" t="s">
        <v>0</v>
      </c>
      <c r="C1144" t="s">
        <v>1</v>
      </c>
      <c r="D1144">
        <v>4320</v>
      </c>
      <c r="E1144" t="s">
        <v>2018</v>
      </c>
      <c r="F1144" t="s">
        <v>2018</v>
      </c>
      <c r="G1144" t="s">
        <v>2018</v>
      </c>
      <c r="H1144" t="s">
        <v>2018</v>
      </c>
      <c r="I1144" t="s">
        <v>16003</v>
      </c>
    </row>
    <row r="1145" spans="1:9">
      <c r="A1145">
        <v>1</v>
      </c>
      <c r="B1145" t="s">
        <v>0</v>
      </c>
      <c r="C1145" t="s">
        <v>1</v>
      </c>
      <c r="D1145">
        <v>4321</v>
      </c>
      <c r="E1145" t="s">
        <v>2019</v>
      </c>
      <c r="F1145" t="s">
        <v>2019</v>
      </c>
      <c r="G1145" t="s">
        <v>2019</v>
      </c>
      <c r="H1145" t="s">
        <v>2019</v>
      </c>
      <c r="I1145" t="s">
        <v>16004</v>
      </c>
    </row>
    <row r="1146" spans="1:9">
      <c r="A1146">
        <v>1</v>
      </c>
      <c r="B1146" t="s">
        <v>0</v>
      </c>
      <c r="C1146" t="s">
        <v>1</v>
      </c>
      <c r="D1146">
        <v>4322</v>
      </c>
      <c r="E1146" t="s">
        <v>2020</v>
      </c>
      <c r="F1146" t="s">
        <v>2020</v>
      </c>
      <c r="G1146" t="s">
        <v>2020</v>
      </c>
      <c r="H1146" t="s">
        <v>2020</v>
      </c>
      <c r="I1146" t="s">
        <v>16005</v>
      </c>
    </row>
    <row r="1147" spans="1:9">
      <c r="A1147">
        <v>1</v>
      </c>
      <c r="B1147" t="s">
        <v>0</v>
      </c>
      <c r="C1147" t="s">
        <v>1</v>
      </c>
      <c r="D1147">
        <v>4323</v>
      </c>
      <c r="E1147" t="s">
        <v>2021</v>
      </c>
      <c r="F1147" t="s">
        <v>2021</v>
      </c>
      <c r="G1147" t="s">
        <v>2021</v>
      </c>
      <c r="H1147" t="s">
        <v>2021</v>
      </c>
      <c r="I1147" t="s">
        <v>16006</v>
      </c>
    </row>
    <row r="1148" spans="1:9">
      <c r="A1148">
        <v>1</v>
      </c>
      <c r="B1148" t="s">
        <v>0</v>
      </c>
      <c r="C1148" t="s">
        <v>1</v>
      </c>
      <c r="D1148">
        <v>4324</v>
      </c>
      <c r="E1148" t="s">
        <v>2022</v>
      </c>
      <c r="F1148" t="s">
        <v>2022</v>
      </c>
      <c r="G1148" t="s">
        <v>2022</v>
      </c>
      <c r="H1148" t="s">
        <v>2022</v>
      </c>
      <c r="I1148" t="s">
        <v>16007</v>
      </c>
    </row>
    <row r="1149" spans="1:9">
      <c r="A1149">
        <v>1</v>
      </c>
      <c r="B1149" t="s">
        <v>0</v>
      </c>
      <c r="C1149" t="s">
        <v>1</v>
      </c>
      <c r="D1149">
        <v>4325</v>
      </c>
      <c r="E1149" t="s">
        <v>2023</v>
      </c>
      <c r="F1149" t="s">
        <v>2023</v>
      </c>
      <c r="G1149" t="s">
        <v>2023</v>
      </c>
      <c r="H1149" t="s">
        <v>2023</v>
      </c>
      <c r="I1149" t="s">
        <v>16008</v>
      </c>
    </row>
    <row r="1150" spans="1:9">
      <c r="A1150">
        <v>1</v>
      </c>
      <c r="B1150" t="s">
        <v>0</v>
      </c>
      <c r="C1150" t="s">
        <v>1</v>
      </c>
      <c r="D1150">
        <v>4326</v>
      </c>
      <c r="E1150" t="s">
        <v>2024</v>
      </c>
      <c r="F1150" t="s">
        <v>2024</v>
      </c>
      <c r="G1150" t="s">
        <v>2024</v>
      </c>
      <c r="H1150" t="s">
        <v>2024</v>
      </c>
      <c r="I1150" t="s">
        <v>16009</v>
      </c>
    </row>
    <row r="1151" spans="1:9">
      <c r="A1151">
        <v>1</v>
      </c>
      <c r="B1151" t="s">
        <v>0</v>
      </c>
      <c r="C1151" t="s">
        <v>1</v>
      </c>
      <c r="D1151">
        <v>4327</v>
      </c>
      <c r="E1151" t="s">
        <v>2025</v>
      </c>
      <c r="F1151" t="s">
        <v>2025</v>
      </c>
      <c r="G1151" t="s">
        <v>2025</v>
      </c>
      <c r="H1151" t="s">
        <v>2025</v>
      </c>
      <c r="I1151" t="s">
        <v>16010</v>
      </c>
    </row>
    <row r="1152" spans="1:9">
      <c r="A1152">
        <v>1</v>
      </c>
      <c r="B1152" t="s">
        <v>0</v>
      </c>
      <c r="C1152" t="s">
        <v>1</v>
      </c>
      <c r="D1152">
        <v>4328</v>
      </c>
      <c r="E1152" t="s">
        <v>2026</v>
      </c>
      <c r="F1152" t="s">
        <v>2026</v>
      </c>
      <c r="G1152" t="s">
        <v>2026</v>
      </c>
      <c r="H1152" t="s">
        <v>2026</v>
      </c>
      <c r="I1152" t="s">
        <v>16011</v>
      </c>
    </row>
    <row r="1153" spans="1:9">
      <c r="A1153">
        <v>1</v>
      </c>
      <c r="B1153" t="s">
        <v>0</v>
      </c>
      <c r="C1153" t="s">
        <v>1</v>
      </c>
      <c r="D1153">
        <v>4329</v>
      </c>
      <c r="E1153" t="s">
        <v>2027</v>
      </c>
      <c r="F1153" t="s">
        <v>2027</v>
      </c>
      <c r="G1153" t="s">
        <v>2027</v>
      </c>
      <c r="H1153" t="s">
        <v>2027</v>
      </c>
      <c r="I1153" t="s">
        <v>16012</v>
      </c>
    </row>
    <row r="1154" spans="1:9">
      <c r="A1154">
        <v>1</v>
      </c>
      <c r="B1154" t="s">
        <v>0</v>
      </c>
      <c r="C1154" t="s">
        <v>1</v>
      </c>
      <c r="D1154">
        <v>4330</v>
      </c>
      <c r="E1154" t="s">
        <v>2028</v>
      </c>
      <c r="F1154" t="s">
        <v>2028</v>
      </c>
      <c r="G1154" t="s">
        <v>2028</v>
      </c>
      <c r="H1154" t="s">
        <v>2028</v>
      </c>
      <c r="I1154" t="s">
        <v>16013</v>
      </c>
    </row>
    <row r="1155" spans="1:9">
      <c r="A1155">
        <v>1</v>
      </c>
      <c r="B1155" t="s">
        <v>0</v>
      </c>
      <c r="C1155" t="s">
        <v>1</v>
      </c>
      <c r="D1155">
        <v>4331</v>
      </c>
      <c r="E1155" t="s">
        <v>2029</v>
      </c>
      <c r="F1155" t="s">
        <v>2029</v>
      </c>
      <c r="G1155" t="s">
        <v>2029</v>
      </c>
      <c r="H1155" t="s">
        <v>2029</v>
      </c>
    </row>
    <row r="1156" spans="1:9">
      <c r="A1156">
        <v>1</v>
      </c>
      <c r="B1156" t="s">
        <v>0</v>
      </c>
      <c r="C1156" t="s">
        <v>1</v>
      </c>
      <c r="D1156">
        <v>4332</v>
      </c>
      <c r="E1156" t="s">
        <v>2030</v>
      </c>
      <c r="F1156" t="s">
        <v>2030</v>
      </c>
      <c r="G1156" t="s">
        <v>2030</v>
      </c>
      <c r="H1156" t="s">
        <v>2030</v>
      </c>
      <c r="I1156" t="s">
        <v>16014</v>
      </c>
    </row>
    <row r="1157" spans="1:9">
      <c r="A1157">
        <v>1</v>
      </c>
      <c r="B1157" t="s">
        <v>0</v>
      </c>
      <c r="C1157" t="s">
        <v>1</v>
      </c>
      <c r="D1157">
        <v>4333</v>
      </c>
      <c r="E1157" t="s">
        <v>2031</v>
      </c>
      <c r="F1157" t="s">
        <v>2031</v>
      </c>
      <c r="G1157" t="s">
        <v>2031</v>
      </c>
      <c r="H1157" t="s">
        <v>2031</v>
      </c>
      <c r="I1157" t="s">
        <v>16015</v>
      </c>
    </row>
    <row r="1158" spans="1:9">
      <c r="A1158">
        <v>1</v>
      </c>
      <c r="B1158" t="s">
        <v>0</v>
      </c>
      <c r="C1158" t="s">
        <v>1</v>
      </c>
      <c r="D1158">
        <v>4334</v>
      </c>
      <c r="E1158" t="s">
        <v>2032</v>
      </c>
      <c r="F1158" t="s">
        <v>2032</v>
      </c>
      <c r="G1158" t="s">
        <v>2032</v>
      </c>
      <c r="H1158" t="s">
        <v>2032</v>
      </c>
      <c r="I1158" t="s">
        <v>16016</v>
      </c>
    </row>
    <row r="1159" spans="1:9">
      <c r="A1159">
        <v>1</v>
      </c>
      <c r="B1159" t="s">
        <v>0</v>
      </c>
      <c r="C1159" t="s">
        <v>1</v>
      </c>
      <c r="D1159">
        <v>4335</v>
      </c>
      <c r="E1159" t="s">
        <v>2033</v>
      </c>
      <c r="F1159" t="s">
        <v>2033</v>
      </c>
      <c r="G1159" t="s">
        <v>2033</v>
      </c>
      <c r="H1159" t="s">
        <v>2033</v>
      </c>
      <c r="I1159" t="s">
        <v>16017</v>
      </c>
    </row>
    <row r="1160" spans="1:9">
      <c r="A1160">
        <v>1</v>
      </c>
      <c r="B1160" t="s">
        <v>0</v>
      </c>
      <c r="C1160" t="s">
        <v>1</v>
      </c>
      <c r="D1160">
        <v>4336</v>
      </c>
      <c r="E1160" t="s">
        <v>2034</v>
      </c>
      <c r="F1160" t="s">
        <v>2034</v>
      </c>
      <c r="I1160" t="s">
        <v>16018</v>
      </c>
    </row>
    <row r="1161" spans="1:9">
      <c r="A1161">
        <v>1</v>
      </c>
      <c r="B1161" t="s">
        <v>0</v>
      </c>
      <c r="C1161" t="s">
        <v>1</v>
      </c>
      <c r="D1161">
        <v>4337</v>
      </c>
      <c r="E1161" t="s">
        <v>2035</v>
      </c>
      <c r="F1161" t="s">
        <v>2035</v>
      </c>
      <c r="I1161" t="s">
        <v>16019</v>
      </c>
    </row>
    <row r="1162" spans="1:9">
      <c r="A1162">
        <v>1</v>
      </c>
      <c r="B1162" t="s">
        <v>0</v>
      </c>
      <c r="C1162" t="s">
        <v>1</v>
      </c>
      <c r="D1162">
        <v>4338</v>
      </c>
      <c r="E1162" t="s">
        <v>2036</v>
      </c>
      <c r="F1162" t="s">
        <v>2036</v>
      </c>
      <c r="I1162" t="s">
        <v>16020</v>
      </c>
    </row>
    <row r="1163" spans="1:9">
      <c r="A1163">
        <v>1</v>
      </c>
      <c r="B1163" t="s">
        <v>0</v>
      </c>
      <c r="C1163" t="s">
        <v>1</v>
      </c>
      <c r="D1163">
        <v>4339</v>
      </c>
      <c r="E1163" t="s">
        <v>2037</v>
      </c>
      <c r="F1163" t="s">
        <v>2037</v>
      </c>
      <c r="I1163" t="s">
        <v>16021</v>
      </c>
    </row>
    <row r="1164" spans="1:9">
      <c r="A1164">
        <v>1</v>
      </c>
      <c r="B1164" t="s">
        <v>0</v>
      </c>
      <c r="C1164" t="s">
        <v>1</v>
      </c>
      <c r="D1164">
        <v>4340</v>
      </c>
      <c r="E1164" t="s">
        <v>2038</v>
      </c>
      <c r="F1164" t="s">
        <v>2038</v>
      </c>
      <c r="I1164" t="s">
        <v>16022</v>
      </c>
    </row>
    <row r="1165" spans="1:9">
      <c r="A1165">
        <v>1</v>
      </c>
      <c r="B1165" t="s">
        <v>0</v>
      </c>
      <c r="C1165" t="s">
        <v>1</v>
      </c>
      <c r="D1165">
        <v>4341</v>
      </c>
      <c r="E1165" t="s">
        <v>2039</v>
      </c>
      <c r="F1165" t="s">
        <v>2039</v>
      </c>
      <c r="I1165" t="s">
        <v>16023</v>
      </c>
    </row>
    <row r="1166" spans="1:9">
      <c r="A1166">
        <v>1</v>
      </c>
      <c r="B1166" t="s">
        <v>0</v>
      </c>
      <c r="C1166" t="s">
        <v>1</v>
      </c>
      <c r="D1166">
        <v>4342</v>
      </c>
      <c r="E1166" t="s">
        <v>2040</v>
      </c>
      <c r="F1166" t="s">
        <v>2040</v>
      </c>
      <c r="I1166" t="s">
        <v>16024</v>
      </c>
    </row>
    <row r="1167" spans="1:9">
      <c r="A1167">
        <v>1</v>
      </c>
      <c r="B1167" t="s">
        <v>0</v>
      </c>
      <c r="C1167" t="s">
        <v>1</v>
      </c>
      <c r="D1167">
        <v>4343</v>
      </c>
      <c r="E1167" t="s">
        <v>2041</v>
      </c>
      <c r="F1167" t="s">
        <v>2041</v>
      </c>
      <c r="I1167" t="s">
        <v>16025</v>
      </c>
    </row>
    <row r="1168" spans="1:9">
      <c r="A1168">
        <v>1</v>
      </c>
      <c r="B1168" t="s">
        <v>0</v>
      </c>
      <c r="C1168" t="s">
        <v>1</v>
      </c>
      <c r="D1168">
        <v>4344</v>
      </c>
      <c r="E1168" t="s">
        <v>2042</v>
      </c>
      <c r="F1168" t="s">
        <v>2042</v>
      </c>
      <c r="I1168" t="s">
        <v>16026</v>
      </c>
    </row>
    <row r="1169" spans="1:9">
      <c r="A1169">
        <v>1</v>
      </c>
      <c r="B1169" t="s">
        <v>0</v>
      </c>
      <c r="C1169" t="s">
        <v>1</v>
      </c>
      <c r="D1169">
        <v>4345</v>
      </c>
      <c r="E1169" t="s">
        <v>2043</v>
      </c>
      <c r="F1169" t="s">
        <v>2043</v>
      </c>
      <c r="G1169" t="s">
        <v>2043</v>
      </c>
      <c r="H1169" t="s">
        <v>2043</v>
      </c>
      <c r="I1169" t="s">
        <v>16027</v>
      </c>
    </row>
    <row r="1170" spans="1:9">
      <c r="A1170">
        <v>1</v>
      </c>
      <c r="B1170" t="s">
        <v>0</v>
      </c>
      <c r="C1170" t="s">
        <v>1</v>
      </c>
      <c r="D1170">
        <v>4346</v>
      </c>
      <c r="E1170" t="s">
        <v>2044</v>
      </c>
      <c r="F1170" t="s">
        <v>2044</v>
      </c>
      <c r="I1170" t="s">
        <v>16028</v>
      </c>
    </row>
    <row r="1171" spans="1:9">
      <c r="A1171">
        <v>1</v>
      </c>
      <c r="B1171" t="s">
        <v>0</v>
      </c>
      <c r="C1171" t="s">
        <v>1</v>
      </c>
      <c r="D1171">
        <v>4347</v>
      </c>
      <c r="E1171" t="s">
        <v>2045</v>
      </c>
      <c r="F1171" t="s">
        <v>2045</v>
      </c>
      <c r="I1171" t="s">
        <v>16029</v>
      </c>
    </row>
    <row r="1172" spans="1:9">
      <c r="A1172">
        <v>1</v>
      </c>
      <c r="B1172" t="s">
        <v>0</v>
      </c>
      <c r="C1172" t="s">
        <v>1</v>
      </c>
      <c r="D1172">
        <v>4348</v>
      </c>
      <c r="E1172" t="s">
        <v>2046</v>
      </c>
      <c r="F1172" t="s">
        <v>2046</v>
      </c>
      <c r="I1172" t="s">
        <v>16030</v>
      </c>
    </row>
    <row r="1173" spans="1:9">
      <c r="A1173">
        <v>1</v>
      </c>
      <c r="B1173" t="s">
        <v>0</v>
      </c>
      <c r="C1173" t="s">
        <v>1</v>
      </c>
      <c r="D1173">
        <v>4349</v>
      </c>
      <c r="E1173" t="s">
        <v>2047</v>
      </c>
      <c r="F1173" t="s">
        <v>2047</v>
      </c>
      <c r="G1173" t="s">
        <v>7140</v>
      </c>
      <c r="H1173" t="s">
        <v>11637</v>
      </c>
      <c r="I1173" t="s">
        <v>16031</v>
      </c>
    </row>
    <row r="1174" spans="1:9">
      <c r="A1174">
        <v>1</v>
      </c>
      <c r="B1174" t="s">
        <v>0</v>
      </c>
      <c r="C1174" t="s">
        <v>1</v>
      </c>
      <c r="D1174">
        <v>4350</v>
      </c>
      <c r="E1174" t="s">
        <v>2048</v>
      </c>
      <c r="F1174" t="s">
        <v>2048</v>
      </c>
      <c r="G1174" t="s">
        <v>2048</v>
      </c>
      <c r="H1174" t="s">
        <v>2048</v>
      </c>
      <c r="I1174" t="s">
        <v>16032</v>
      </c>
    </row>
    <row r="1175" spans="1:9">
      <c r="A1175">
        <v>1</v>
      </c>
      <c r="B1175" t="s">
        <v>0</v>
      </c>
      <c r="C1175" t="s">
        <v>1</v>
      </c>
      <c r="D1175">
        <v>4351</v>
      </c>
      <c r="E1175" t="s">
        <v>2049</v>
      </c>
      <c r="F1175" t="s">
        <v>2049</v>
      </c>
      <c r="I1175" t="s">
        <v>16033</v>
      </c>
    </row>
    <row r="1176" spans="1:9">
      <c r="A1176">
        <v>1</v>
      </c>
      <c r="B1176" t="s">
        <v>0</v>
      </c>
      <c r="C1176" t="s">
        <v>1</v>
      </c>
      <c r="D1176">
        <v>4352</v>
      </c>
      <c r="E1176" t="s">
        <v>2050</v>
      </c>
      <c r="F1176" t="s">
        <v>2050</v>
      </c>
      <c r="G1176" t="s">
        <v>7140</v>
      </c>
      <c r="H1176" t="s">
        <v>11638</v>
      </c>
      <c r="I1176" t="s">
        <v>16034</v>
      </c>
    </row>
    <row r="1177" spans="1:9">
      <c r="A1177">
        <v>1</v>
      </c>
      <c r="B1177" t="s">
        <v>0</v>
      </c>
      <c r="C1177" t="s">
        <v>1</v>
      </c>
      <c r="D1177">
        <v>4353</v>
      </c>
      <c r="E1177" t="s">
        <v>2051</v>
      </c>
      <c r="F1177" t="s">
        <v>2051</v>
      </c>
      <c r="G1177" t="s">
        <v>7140</v>
      </c>
      <c r="H1177" t="s">
        <v>11639</v>
      </c>
      <c r="I1177" t="s">
        <v>16035</v>
      </c>
    </row>
    <row r="1178" spans="1:9">
      <c r="A1178">
        <v>1</v>
      </c>
      <c r="B1178" t="s">
        <v>0</v>
      </c>
      <c r="C1178" t="s">
        <v>1</v>
      </c>
      <c r="D1178">
        <v>4354</v>
      </c>
      <c r="E1178" t="s">
        <v>2052</v>
      </c>
      <c r="F1178" t="s">
        <v>2052</v>
      </c>
      <c r="I1178" t="s">
        <v>16036</v>
      </c>
    </row>
    <row r="1179" spans="1:9">
      <c r="A1179">
        <v>1</v>
      </c>
      <c r="B1179" t="s">
        <v>0</v>
      </c>
      <c r="C1179" t="s">
        <v>1</v>
      </c>
      <c r="D1179">
        <v>4355</v>
      </c>
      <c r="E1179" t="s">
        <v>2053</v>
      </c>
      <c r="F1179" t="s">
        <v>2053</v>
      </c>
      <c r="I1179" t="s">
        <v>16037</v>
      </c>
    </row>
    <row r="1180" spans="1:9">
      <c r="A1180">
        <v>1</v>
      </c>
      <c r="B1180" t="s">
        <v>0</v>
      </c>
      <c r="C1180" t="s">
        <v>1</v>
      </c>
      <c r="D1180">
        <v>4356</v>
      </c>
      <c r="E1180" t="s">
        <v>2054</v>
      </c>
      <c r="F1180" t="s">
        <v>2054</v>
      </c>
      <c r="G1180" t="s">
        <v>7140</v>
      </c>
      <c r="H1180" t="s">
        <v>11640</v>
      </c>
      <c r="I1180" t="s">
        <v>16038</v>
      </c>
    </row>
    <row r="1181" spans="1:9">
      <c r="A1181">
        <v>1</v>
      </c>
      <c r="B1181" t="s">
        <v>0</v>
      </c>
      <c r="C1181" t="s">
        <v>1</v>
      </c>
      <c r="D1181">
        <v>4357</v>
      </c>
      <c r="E1181" t="s">
        <v>2055</v>
      </c>
      <c r="F1181" t="s">
        <v>2055</v>
      </c>
      <c r="I1181" t="s">
        <v>16039</v>
      </c>
    </row>
    <row r="1182" spans="1:9">
      <c r="A1182">
        <v>1</v>
      </c>
      <c r="B1182" t="s">
        <v>0</v>
      </c>
      <c r="C1182" t="s">
        <v>1</v>
      </c>
      <c r="D1182">
        <v>4358</v>
      </c>
      <c r="E1182" t="s">
        <v>2056</v>
      </c>
      <c r="F1182" t="s">
        <v>2056</v>
      </c>
      <c r="I1182" t="s">
        <v>16040</v>
      </c>
    </row>
    <row r="1183" spans="1:9">
      <c r="A1183">
        <v>1</v>
      </c>
      <c r="B1183" t="s">
        <v>0</v>
      </c>
      <c r="C1183" t="s">
        <v>1</v>
      </c>
      <c r="D1183">
        <v>4359</v>
      </c>
      <c r="E1183" t="s">
        <v>2057</v>
      </c>
      <c r="F1183" t="s">
        <v>2057</v>
      </c>
      <c r="I1183" t="s">
        <v>16041</v>
      </c>
    </row>
    <row r="1184" spans="1:9">
      <c r="A1184">
        <v>1</v>
      </c>
      <c r="B1184" t="s">
        <v>0</v>
      </c>
      <c r="C1184" t="s">
        <v>1</v>
      </c>
      <c r="D1184">
        <v>4360</v>
      </c>
      <c r="E1184" t="s">
        <v>2058</v>
      </c>
      <c r="F1184" t="s">
        <v>2058</v>
      </c>
      <c r="I1184" t="s">
        <v>16042</v>
      </c>
    </row>
    <row r="1185" spans="1:9">
      <c r="A1185">
        <v>1</v>
      </c>
      <c r="B1185" t="s">
        <v>0</v>
      </c>
      <c r="C1185" t="s">
        <v>1</v>
      </c>
      <c r="D1185">
        <v>4361</v>
      </c>
      <c r="E1185" t="s">
        <v>2059</v>
      </c>
      <c r="F1185" t="s">
        <v>2059</v>
      </c>
      <c r="I1185" t="s">
        <v>16043</v>
      </c>
    </row>
    <row r="1186" spans="1:9">
      <c r="A1186">
        <v>1</v>
      </c>
      <c r="B1186" t="s">
        <v>0</v>
      </c>
      <c r="C1186" t="s">
        <v>1</v>
      </c>
      <c r="D1186">
        <v>4362</v>
      </c>
      <c r="E1186" t="s">
        <v>2060</v>
      </c>
      <c r="F1186" t="s">
        <v>2060</v>
      </c>
      <c r="G1186" t="s">
        <v>7140</v>
      </c>
      <c r="H1186" t="s">
        <v>11641</v>
      </c>
      <c r="I1186" t="s">
        <v>16044</v>
      </c>
    </row>
    <row r="1187" spans="1:9">
      <c r="A1187">
        <v>1</v>
      </c>
      <c r="B1187" t="s">
        <v>0</v>
      </c>
      <c r="C1187" t="s">
        <v>1</v>
      </c>
      <c r="D1187">
        <v>4363</v>
      </c>
      <c r="E1187" t="s">
        <v>2061</v>
      </c>
      <c r="F1187" t="s">
        <v>2061</v>
      </c>
      <c r="I1187" t="s">
        <v>16045</v>
      </c>
    </row>
    <row r="1188" spans="1:9">
      <c r="A1188">
        <v>1</v>
      </c>
      <c r="B1188" t="s">
        <v>0</v>
      </c>
      <c r="C1188" t="s">
        <v>1</v>
      </c>
      <c r="D1188">
        <v>4364</v>
      </c>
      <c r="E1188" t="s">
        <v>2062</v>
      </c>
      <c r="F1188" t="s">
        <v>2062</v>
      </c>
      <c r="I1188" t="s">
        <v>16046</v>
      </c>
    </row>
    <row r="1189" spans="1:9">
      <c r="A1189">
        <v>1</v>
      </c>
      <c r="B1189" t="s">
        <v>0</v>
      </c>
      <c r="C1189" t="s">
        <v>1</v>
      </c>
      <c r="D1189">
        <v>4365</v>
      </c>
      <c r="E1189" t="s">
        <v>2063</v>
      </c>
      <c r="F1189" t="s">
        <v>2063</v>
      </c>
      <c r="I1189" t="s">
        <v>16047</v>
      </c>
    </row>
    <row r="1190" spans="1:9">
      <c r="A1190">
        <v>1</v>
      </c>
      <c r="B1190" t="s">
        <v>0</v>
      </c>
      <c r="C1190" t="s">
        <v>1</v>
      </c>
      <c r="D1190">
        <v>4366</v>
      </c>
      <c r="E1190" t="s">
        <v>2064</v>
      </c>
      <c r="F1190" t="s">
        <v>2064</v>
      </c>
      <c r="G1190" t="s">
        <v>7140</v>
      </c>
      <c r="H1190" t="s">
        <v>11642</v>
      </c>
      <c r="I1190" t="s">
        <v>16048</v>
      </c>
    </row>
    <row r="1191" spans="1:9">
      <c r="A1191">
        <v>1</v>
      </c>
      <c r="B1191" t="s">
        <v>0</v>
      </c>
      <c r="C1191" t="s">
        <v>1</v>
      </c>
      <c r="D1191">
        <v>4367</v>
      </c>
      <c r="E1191" t="s">
        <v>2065</v>
      </c>
      <c r="F1191" t="s">
        <v>2065</v>
      </c>
      <c r="G1191" t="s">
        <v>2065</v>
      </c>
      <c r="H1191" t="s">
        <v>2065</v>
      </c>
      <c r="I1191" t="s">
        <v>16049</v>
      </c>
    </row>
    <row r="1192" spans="1:9">
      <c r="A1192">
        <v>1</v>
      </c>
      <c r="B1192" t="s">
        <v>0</v>
      </c>
      <c r="C1192" t="s">
        <v>1</v>
      </c>
      <c r="D1192">
        <v>4368</v>
      </c>
      <c r="E1192" t="s">
        <v>2066</v>
      </c>
      <c r="F1192" t="s">
        <v>2066</v>
      </c>
      <c r="G1192" t="s">
        <v>2066</v>
      </c>
      <c r="I1192" t="s">
        <v>16050</v>
      </c>
    </row>
    <row r="1193" spans="1:9">
      <c r="A1193">
        <v>1</v>
      </c>
      <c r="B1193" t="s">
        <v>0</v>
      </c>
      <c r="C1193" t="s">
        <v>1</v>
      </c>
      <c r="D1193">
        <v>4369</v>
      </c>
      <c r="E1193" t="s">
        <v>2067</v>
      </c>
      <c r="F1193" t="s">
        <v>2067</v>
      </c>
      <c r="G1193" t="s">
        <v>2067</v>
      </c>
      <c r="I1193" t="s">
        <v>16051</v>
      </c>
    </row>
    <row r="1194" spans="1:9">
      <c r="A1194">
        <v>1</v>
      </c>
      <c r="B1194" t="s">
        <v>0</v>
      </c>
      <c r="C1194" t="s">
        <v>1</v>
      </c>
      <c r="D1194">
        <v>4370</v>
      </c>
      <c r="E1194" t="s">
        <v>2068</v>
      </c>
      <c r="F1194" t="s">
        <v>2068</v>
      </c>
      <c r="G1194" t="s">
        <v>2068</v>
      </c>
      <c r="H1194" t="s">
        <v>2068</v>
      </c>
      <c r="I1194" t="s">
        <v>16052</v>
      </c>
    </row>
    <row r="1195" spans="1:9">
      <c r="A1195">
        <v>1</v>
      </c>
      <c r="B1195" t="s">
        <v>0</v>
      </c>
      <c r="C1195" t="s">
        <v>1</v>
      </c>
      <c r="D1195">
        <v>4371</v>
      </c>
      <c r="E1195" t="s">
        <v>2069</v>
      </c>
      <c r="F1195" t="s">
        <v>2069</v>
      </c>
      <c r="G1195" t="s">
        <v>2069</v>
      </c>
      <c r="H1195" t="s">
        <v>2069</v>
      </c>
      <c r="I1195" t="s">
        <v>16053</v>
      </c>
    </row>
    <row r="1196" spans="1:9">
      <c r="A1196">
        <v>1</v>
      </c>
      <c r="B1196" t="s">
        <v>0</v>
      </c>
      <c r="C1196" t="s">
        <v>1</v>
      </c>
      <c r="D1196">
        <v>4372</v>
      </c>
      <c r="E1196" t="s">
        <v>1618</v>
      </c>
      <c r="F1196" t="s">
        <v>1618</v>
      </c>
      <c r="I1196" t="s">
        <v>15609</v>
      </c>
    </row>
    <row r="1197" spans="1:9">
      <c r="A1197">
        <v>1</v>
      </c>
      <c r="B1197" t="s">
        <v>0</v>
      </c>
      <c r="C1197" t="s">
        <v>1</v>
      </c>
      <c r="D1197">
        <v>4373</v>
      </c>
      <c r="E1197" t="s">
        <v>2070</v>
      </c>
      <c r="F1197" t="s">
        <v>2070</v>
      </c>
      <c r="G1197" t="s">
        <v>2070</v>
      </c>
      <c r="H1197" t="s">
        <v>2070</v>
      </c>
      <c r="I1197" t="s">
        <v>16054</v>
      </c>
    </row>
    <row r="1198" spans="1:9">
      <c r="A1198">
        <v>1</v>
      </c>
      <c r="B1198" t="s">
        <v>0</v>
      </c>
      <c r="C1198" t="s">
        <v>1</v>
      </c>
      <c r="D1198">
        <v>4374</v>
      </c>
      <c r="E1198" t="s">
        <v>2071</v>
      </c>
      <c r="F1198" t="s">
        <v>2071</v>
      </c>
      <c r="I1198" t="s">
        <v>16055</v>
      </c>
    </row>
    <row r="1199" spans="1:9">
      <c r="A1199">
        <v>1</v>
      </c>
      <c r="B1199" t="s">
        <v>0</v>
      </c>
      <c r="C1199" t="s">
        <v>1</v>
      </c>
      <c r="D1199">
        <v>4375</v>
      </c>
      <c r="E1199" t="s">
        <v>2072</v>
      </c>
      <c r="F1199" t="s">
        <v>2072</v>
      </c>
      <c r="I1199" t="s">
        <v>16056</v>
      </c>
    </row>
    <row r="1200" spans="1:9">
      <c r="A1200">
        <v>1</v>
      </c>
      <c r="B1200" t="s">
        <v>0</v>
      </c>
      <c r="C1200" t="s">
        <v>1</v>
      </c>
      <c r="D1200">
        <v>4376</v>
      </c>
      <c r="E1200" t="s">
        <v>2073</v>
      </c>
      <c r="F1200" t="s">
        <v>2073</v>
      </c>
      <c r="G1200" t="s">
        <v>7140</v>
      </c>
      <c r="H1200" t="s">
        <v>11643</v>
      </c>
      <c r="I1200" t="s">
        <v>16057</v>
      </c>
    </row>
    <row r="1201" spans="1:9">
      <c r="A1201">
        <v>1</v>
      </c>
      <c r="B1201" t="s">
        <v>0</v>
      </c>
      <c r="C1201" t="s">
        <v>1</v>
      </c>
      <c r="D1201">
        <v>4377</v>
      </c>
      <c r="E1201" t="s">
        <v>2074</v>
      </c>
      <c r="F1201" t="s">
        <v>2074</v>
      </c>
      <c r="I1201" t="s">
        <v>16058</v>
      </c>
    </row>
    <row r="1202" spans="1:9">
      <c r="A1202">
        <v>1</v>
      </c>
      <c r="B1202" t="s">
        <v>0</v>
      </c>
      <c r="C1202" t="s">
        <v>1</v>
      </c>
      <c r="D1202">
        <v>4378</v>
      </c>
      <c r="E1202" t="s">
        <v>15225</v>
      </c>
      <c r="F1202" t="s">
        <v>15225</v>
      </c>
      <c r="H1202" t="s">
        <v>15226</v>
      </c>
      <c r="I1202" t="s">
        <v>16059</v>
      </c>
    </row>
    <row r="1203" spans="1:9">
      <c r="A1203">
        <v>1</v>
      </c>
      <c r="B1203" t="s">
        <v>0</v>
      </c>
      <c r="C1203" t="s">
        <v>1</v>
      </c>
      <c r="D1203">
        <v>4379</v>
      </c>
      <c r="E1203" t="s">
        <v>2075</v>
      </c>
      <c r="F1203" t="s">
        <v>2075</v>
      </c>
      <c r="I1203" t="s">
        <v>16060</v>
      </c>
    </row>
    <row r="1204" spans="1:9">
      <c r="A1204">
        <v>1</v>
      </c>
      <c r="B1204" t="s">
        <v>0</v>
      </c>
      <c r="C1204" t="s">
        <v>1</v>
      </c>
      <c r="D1204">
        <v>4380</v>
      </c>
      <c r="E1204" t="s">
        <v>2076</v>
      </c>
      <c r="F1204" t="s">
        <v>2076</v>
      </c>
      <c r="G1204" t="s">
        <v>2076</v>
      </c>
      <c r="H1204" t="s">
        <v>2076</v>
      </c>
      <c r="I1204" t="s">
        <v>16061</v>
      </c>
    </row>
    <row r="1205" spans="1:9">
      <c r="A1205">
        <v>1</v>
      </c>
      <c r="B1205" t="s">
        <v>0</v>
      </c>
      <c r="C1205" t="s">
        <v>1</v>
      </c>
      <c r="D1205">
        <v>4381</v>
      </c>
      <c r="E1205" t="s">
        <v>2077</v>
      </c>
      <c r="F1205" t="s">
        <v>2077</v>
      </c>
      <c r="I1205" t="s">
        <v>16062</v>
      </c>
    </row>
    <row r="1206" spans="1:9">
      <c r="A1206">
        <v>1</v>
      </c>
      <c r="B1206" t="s">
        <v>0</v>
      </c>
      <c r="C1206" t="s">
        <v>1</v>
      </c>
      <c r="D1206">
        <v>4382</v>
      </c>
      <c r="E1206" t="s">
        <v>15227</v>
      </c>
      <c r="F1206" t="s">
        <v>15227</v>
      </c>
      <c r="H1206" t="s">
        <v>15228</v>
      </c>
      <c r="I1206" t="s">
        <v>16063</v>
      </c>
    </row>
    <row r="1207" spans="1:9">
      <c r="A1207">
        <v>1</v>
      </c>
      <c r="B1207" t="s">
        <v>0</v>
      </c>
      <c r="C1207" t="s">
        <v>1</v>
      </c>
      <c r="D1207">
        <v>4383</v>
      </c>
      <c r="E1207" t="s">
        <v>2078</v>
      </c>
      <c r="F1207" t="s">
        <v>2078</v>
      </c>
      <c r="G1207" t="s">
        <v>2078</v>
      </c>
      <c r="H1207" t="s">
        <v>2078</v>
      </c>
      <c r="I1207" t="s">
        <v>16064</v>
      </c>
    </row>
    <row r="1208" spans="1:9">
      <c r="A1208">
        <v>1</v>
      </c>
      <c r="B1208" t="s">
        <v>0</v>
      </c>
      <c r="C1208" t="s">
        <v>1</v>
      </c>
      <c r="D1208">
        <v>4384</v>
      </c>
      <c r="E1208" t="s">
        <v>2079</v>
      </c>
      <c r="F1208" t="s">
        <v>2079</v>
      </c>
      <c r="G1208" t="s">
        <v>7140</v>
      </c>
      <c r="H1208" t="s">
        <v>11644</v>
      </c>
      <c r="I1208" t="s">
        <v>16065</v>
      </c>
    </row>
    <row r="1209" spans="1:9">
      <c r="A1209">
        <v>1</v>
      </c>
      <c r="B1209" t="s">
        <v>0</v>
      </c>
      <c r="C1209" t="s">
        <v>1</v>
      </c>
      <c r="D1209">
        <v>4385</v>
      </c>
      <c r="E1209" t="s">
        <v>2080</v>
      </c>
      <c r="F1209" t="s">
        <v>2080</v>
      </c>
      <c r="I1209" t="s">
        <v>16066</v>
      </c>
    </row>
    <row r="1210" spans="1:9">
      <c r="A1210">
        <v>1</v>
      </c>
      <c r="B1210" t="s">
        <v>0</v>
      </c>
      <c r="C1210" t="s">
        <v>1</v>
      </c>
      <c r="D1210">
        <v>4386</v>
      </c>
      <c r="E1210" t="s">
        <v>2081</v>
      </c>
      <c r="F1210" t="s">
        <v>2081</v>
      </c>
      <c r="I1210" t="s">
        <v>16067</v>
      </c>
    </row>
    <row r="1211" spans="1:9">
      <c r="A1211">
        <v>1</v>
      </c>
      <c r="B1211" t="s">
        <v>0</v>
      </c>
      <c r="C1211" t="s">
        <v>1</v>
      </c>
      <c r="D1211">
        <v>4387</v>
      </c>
      <c r="E1211" t="s">
        <v>2082</v>
      </c>
      <c r="F1211" t="s">
        <v>2082</v>
      </c>
      <c r="I1211" t="s">
        <v>16068</v>
      </c>
    </row>
    <row r="1212" spans="1:9">
      <c r="A1212">
        <v>1</v>
      </c>
      <c r="B1212" t="s">
        <v>0</v>
      </c>
      <c r="C1212" t="s">
        <v>1</v>
      </c>
      <c r="D1212">
        <v>4388</v>
      </c>
      <c r="E1212" t="s">
        <v>2083</v>
      </c>
      <c r="F1212" t="s">
        <v>2083</v>
      </c>
      <c r="I1212" t="s">
        <v>16069</v>
      </c>
    </row>
    <row r="1213" spans="1:9">
      <c r="A1213">
        <v>1</v>
      </c>
      <c r="B1213" t="s">
        <v>0</v>
      </c>
      <c r="C1213" t="s">
        <v>1</v>
      </c>
      <c r="D1213">
        <v>4389</v>
      </c>
      <c r="E1213" t="s">
        <v>2084</v>
      </c>
      <c r="F1213" t="s">
        <v>2084</v>
      </c>
      <c r="I1213" t="s">
        <v>16070</v>
      </c>
    </row>
    <row r="1214" spans="1:9">
      <c r="A1214">
        <v>1</v>
      </c>
      <c r="B1214" t="s">
        <v>0</v>
      </c>
      <c r="C1214" t="s">
        <v>1</v>
      </c>
      <c r="D1214">
        <v>4390</v>
      </c>
      <c r="E1214" t="s">
        <v>2085</v>
      </c>
      <c r="F1214" t="s">
        <v>2085</v>
      </c>
      <c r="I1214" t="s">
        <v>16071</v>
      </c>
    </row>
    <row r="1215" spans="1:9">
      <c r="A1215">
        <v>1</v>
      </c>
      <c r="B1215" t="s">
        <v>0</v>
      </c>
      <c r="C1215" t="s">
        <v>1</v>
      </c>
      <c r="D1215">
        <v>4391</v>
      </c>
      <c r="E1215" t="s">
        <v>2086</v>
      </c>
      <c r="F1215" t="s">
        <v>2086</v>
      </c>
      <c r="G1215" t="s">
        <v>7140</v>
      </c>
      <c r="H1215" t="s">
        <v>11645</v>
      </c>
      <c r="I1215" t="s">
        <v>16072</v>
      </c>
    </row>
    <row r="1216" spans="1:9">
      <c r="A1216">
        <v>1</v>
      </c>
      <c r="B1216" t="s">
        <v>0</v>
      </c>
      <c r="C1216" t="s">
        <v>1</v>
      </c>
      <c r="D1216">
        <v>4392</v>
      </c>
      <c r="E1216" t="s">
        <v>2087</v>
      </c>
      <c r="F1216" t="s">
        <v>2087</v>
      </c>
      <c r="I1216" t="s">
        <v>16073</v>
      </c>
    </row>
    <row r="1217" spans="1:9">
      <c r="A1217">
        <v>1</v>
      </c>
      <c r="B1217" t="s">
        <v>0</v>
      </c>
      <c r="C1217" t="s">
        <v>1</v>
      </c>
      <c r="D1217">
        <v>4393</v>
      </c>
      <c r="E1217" t="s">
        <v>2088</v>
      </c>
      <c r="F1217" t="s">
        <v>2088</v>
      </c>
      <c r="I1217" t="s">
        <v>16074</v>
      </c>
    </row>
    <row r="1218" spans="1:9">
      <c r="A1218">
        <v>1</v>
      </c>
      <c r="B1218" t="s">
        <v>0</v>
      </c>
      <c r="C1218" t="s">
        <v>1</v>
      </c>
      <c r="D1218">
        <v>4394</v>
      </c>
      <c r="E1218" t="s">
        <v>2089</v>
      </c>
      <c r="F1218" t="s">
        <v>2089</v>
      </c>
      <c r="I1218" t="s">
        <v>16075</v>
      </c>
    </row>
    <row r="1219" spans="1:9">
      <c r="A1219">
        <v>1</v>
      </c>
      <c r="B1219" t="s">
        <v>0</v>
      </c>
      <c r="C1219" t="s">
        <v>1</v>
      </c>
      <c r="D1219">
        <v>4395</v>
      </c>
      <c r="E1219" t="s">
        <v>2090</v>
      </c>
      <c r="F1219" t="s">
        <v>2090</v>
      </c>
      <c r="I1219" t="s">
        <v>16076</v>
      </c>
    </row>
    <row r="1220" spans="1:9">
      <c r="A1220">
        <v>1</v>
      </c>
      <c r="B1220" t="s">
        <v>0</v>
      </c>
      <c r="C1220" t="s">
        <v>1</v>
      </c>
      <c r="D1220">
        <v>4396</v>
      </c>
      <c r="E1220" t="s">
        <v>2091</v>
      </c>
      <c r="F1220" t="s">
        <v>2091</v>
      </c>
      <c r="I1220" t="s">
        <v>16077</v>
      </c>
    </row>
    <row r="1221" spans="1:9">
      <c r="A1221">
        <v>1</v>
      </c>
      <c r="B1221" t="s">
        <v>0</v>
      </c>
      <c r="C1221" t="s">
        <v>1</v>
      </c>
      <c r="D1221">
        <v>4397</v>
      </c>
      <c r="E1221" t="s">
        <v>2092</v>
      </c>
      <c r="F1221" t="s">
        <v>2092</v>
      </c>
      <c r="I1221" t="s">
        <v>16078</v>
      </c>
    </row>
    <row r="1222" spans="1:9">
      <c r="A1222">
        <v>1</v>
      </c>
      <c r="B1222" t="s">
        <v>0</v>
      </c>
      <c r="C1222" t="s">
        <v>1</v>
      </c>
      <c r="D1222">
        <v>4400</v>
      </c>
      <c r="E1222" t="s">
        <v>2093</v>
      </c>
      <c r="F1222" t="s">
        <v>2093</v>
      </c>
      <c r="I1222" t="s">
        <v>16079</v>
      </c>
    </row>
    <row r="1223" spans="1:9">
      <c r="A1223">
        <v>1</v>
      </c>
      <c r="B1223" t="s">
        <v>0</v>
      </c>
      <c r="C1223" t="s">
        <v>1</v>
      </c>
      <c r="D1223">
        <v>4401</v>
      </c>
      <c r="E1223" t="s">
        <v>2094</v>
      </c>
      <c r="F1223" t="s">
        <v>2094</v>
      </c>
      <c r="I1223" t="s">
        <v>16080</v>
      </c>
    </row>
    <row r="1224" spans="1:9">
      <c r="A1224">
        <v>1</v>
      </c>
      <c r="B1224" t="s">
        <v>0</v>
      </c>
      <c r="C1224" t="s">
        <v>1</v>
      </c>
      <c r="D1224">
        <v>4402</v>
      </c>
      <c r="E1224" t="s">
        <v>2095</v>
      </c>
      <c r="F1224" t="s">
        <v>2095</v>
      </c>
      <c r="I1224" t="s">
        <v>16081</v>
      </c>
    </row>
    <row r="1225" spans="1:9">
      <c r="A1225">
        <v>1</v>
      </c>
      <c r="B1225" t="s">
        <v>0</v>
      </c>
      <c r="C1225" t="s">
        <v>1</v>
      </c>
      <c r="D1225">
        <v>4403</v>
      </c>
      <c r="E1225" t="s">
        <v>2096</v>
      </c>
      <c r="F1225" t="s">
        <v>2096</v>
      </c>
      <c r="I1225" t="s">
        <v>16082</v>
      </c>
    </row>
    <row r="1226" spans="1:9">
      <c r="A1226">
        <v>1</v>
      </c>
      <c r="B1226" t="s">
        <v>0</v>
      </c>
      <c r="C1226" t="s">
        <v>1</v>
      </c>
      <c r="D1226">
        <v>4404</v>
      </c>
      <c r="E1226" t="s">
        <v>2097</v>
      </c>
      <c r="F1226" t="s">
        <v>2097</v>
      </c>
      <c r="I1226" t="s">
        <v>16083</v>
      </c>
    </row>
    <row r="1227" spans="1:9">
      <c r="A1227">
        <v>1</v>
      </c>
      <c r="B1227" t="s">
        <v>0</v>
      </c>
      <c r="C1227" t="s">
        <v>1</v>
      </c>
      <c r="D1227">
        <v>4405</v>
      </c>
      <c r="E1227" t="s">
        <v>2098</v>
      </c>
      <c r="F1227" t="s">
        <v>2098</v>
      </c>
      <c r="I1227" t="s">
        <v>16084</v>
      </c>
    </row>
    <row r="1228" spans="1:9">
      <c r="A1228">
        <v>1</v>
      </c>
      <c r="B1228" t="s">
        <v>0</v>
      </c>
      <c r="C1228" t="s">
        <v>1</v>
      </c>
      <c r="D1228">
        <v>4406</v>
      </c>
      <c r="E1228" t="s">
        <v>2099</v>
      </c>
      <c r="F1228" t="s">
        <v>2099</v>
      </c>
      <c r="I1228" t="s">
        <v>16085</v>
      </c>
    </row>
    <row r="1229" spans="1:9">
      <c r="A1229">
        <v>1</v>
      </c>
      <c r="B1229" t="s">
        <v>0</v>
      </c>
      <c r="C1229" t="s">
        <v>1</v>
      </c>
      <c r="D1229">
        <v>4407</v>
      </c>
      <c r="E1229" t="s">
        <v>2100</v>
      </c>
      <c r="F1229" t="s">
        <v>2100</v>
      </c>
      <c r="I1229" t="s">
        <v>16086</v>
      </c>
    </row>
    <row r="1230" spans="1:9">
      <c r="A1230">
        <v>1</v>
      </c>
      <c r="B1230" t="s">
        <v>0</v>
      </c>
      <c r="C1230" t="s">
        <v>1</v>
      </c>
      <c r="D1230">
        <v>4408</v>
      </c>
      <c r="E1230" t="s">
        <v>2101</v>
      </c>
      <c r="F1230" t="s">
        <v>2101</v>
      </c>
      <c r="I1230" t="s">
        <v>16087</v>
      </c>
    </row>
    <row r="1231" spans="1:9">
      <c r="A1231">
        <v>1</v>
      </c>
      <c r="B1231" t="s">
        <v>0</v>
      </c>
      <c r="C1231" t="s">
        <v>1</v>
      </c>
      <c r="D1231">
        <v>4409</v>
      </c>
      <c r="E1231" t="s">
        <v>2102</v>
      </c>
      <c r="F1231" t="s">
        <v>2102</v>
      </c>
      <c r="I1231" t="s">
        <v>16088</v>
      </c>
    </row>
    <row r="1232" spans="1:9">
      <c r="A1232">
        <v>1</v>
      </c>
      <c r="B1232" t="s">
        <v>0</v>
      </c>
      <c r="C1232" t="s">
        <v>1</v>
      </c>
      <c r="D1232">
        <v>4410</v>
      </c>
      <c r="E1232" t="s">
        <v>2103</v>
      </c>
      <c r="F1232" t="s">
        <v>2103</v>
      </c>
      <c r="I1232" t="s">
        <v>16089</v>
      </c>
    </row>
    <row r="1233" spans="1:9">
      <c r="A1233">
        <v>1</v>
      </c>
      <c r="B1233" t="s">
        <v>0</v>
      </c>
      <c r="C1233" t="s">
        <v>1</v>
      </c>
      <c r="D1233">
        <v>4411</v>
      </c>
      <c r="E1233" t="s">
        <v>2104</v>
      </c>
      <c r="F1233" t="s">
        <v>2104</v>
      </c>
      <c r="I1233" t="s">
        <v>16090</v>
      </c>
    </row>
    <row r="1234" spans="1:9">
      <c r="A1234">
        <v>1</v>
      </c>
      <c r="B1234" t="s">
        <v>0</v>
      </c>
      <c r="C1234" t="s">
        <v>1</v>
      </c>
      <c r="D1234">
        <v>4412</v>
      </c>
      <c r="E1234" t="s">
        <v>2105</v>
      </c>
      <c r="F1234" t="s">
        <v>2105</v>
      </c>
      <c r="I1234" t="s">
        <v>16091</v>
      </c>
    </row>
    <row r="1235" spans="1:9">
      <c r="A1235">
        <v>1</v>
      </c>
      <c r="B1235" t="s">
        <v>0</v>
      </c>
      <c r="C1235" t="s">
        <v>1</v>
      </c>
      <c r="D1235">
        <v>4413</v>
      </c>
      <c r="E1235" t="s">
        <v>2106</v>
      </c>
      <c r="F1235" t="s">
        <v>2106</v>
      </c>
      <c r="I1235" t="s">
        <v>16092</v>
      </c>
    </row>
    <row r="1236" spans="1:9">
      <c r="A1236">
        <v>1</v>
      </c>
      <c r="B1236" t="s">
        <v>0</v>
      </c>
      <c r="C1236" t="s">
        <v>1</v>
      </c>
      <c r="D1236">
        <v>4414</v>
      </c>
      <c r="E1236" t="s">
        <v>2107</v>
      </c>
      <c r="F1236" t="s">
        <v>2107</v>
      </c>
      <c r="I1236" t="s">
        <v>16093</v>
      </c>
    </row>
    <row r="1237" spans="1:9">
      <c r="A1237">
        <v>1</v>
      </c>
      <c r="B1237" t="s">
        <v>0</v>
      </c>
      <c r="C1237" t="s">
        <v>1</v>
      </c>
      <c r="D1237">
        <v>4415</v>
      </c>
      <c r="E1237" t="s">
        <v>2108</v>
      </c>
      <c r="F1237" t="s">
        <v>2108</v>
      </c>
      <c r="I1237" t="s">
        <v>16094</v>
      </c>
    </row>
    <row r="1238" spans="1:9">
      <c r="A1238">
        <v>1</v>
      </c>
      <c r="B1238" t="s">
        <v>0</v>
      </c>
      <c r="C1238" t="s">
        <v>1</v>
      </c>
      <c r="D1238">
        <v>4416</v>
      </c>
      <c r="E1238" t="s">
        <v>2109</v>
      </c>
      <c r="F1238" t="s">
        <v>2109</v>
      </c>
      <c r="I1238" t="s">
        <v>16095</v>
      </c>
    </row>
    <row r="1239" spans="1:9">
      <c r="A1239">
        <v>1</v>
      </c>
      <c r="B1239" t="s">
        <v>0</v>
      </c>
      <c r="C1239" t="s">
        <v>1</v>
      </c>
      <c r="D1239">
        <v>4417</v>
      </c>
      <c r="E1239" t="s">
        <v>2110</v>
      </c>
      <c r="F1239" t="s">
        <v>2110</v>
      </c>
      <c r="I1239" t="s">
        <v>16096</v>
      </c>
    </row>
    <row r="1240" spans="1:9">
      <c r="A1240">
        <v>1</v>
      </c>
      <c r="B1240" t="s">
        <v>0</v>
      </c>
      <c r="C1240" t="s">
        <v>1</v>
      </c>
      <c r="D1240">
        <v>4418</v>
      </c>
      <c r="E1240" t="s">
        <v>2111</v>
      </c>
      <c r="F1240" t="s">
        <v>2111</v>
      </c>
      <c r="I1240" t="s">
        <v>16097</v>
      </c>
    </row>
    <row r="1241" spans="1:9">
      <c r="A1241">
        <v>1</v>
      </c>
      <c r="B1241" t="s">
        <v>0</v>
      </c>
      <c r="C1241" t="s">
        <v>1</v>
      </c>
      <c r="D1241">
        <v>4419</v>
      </c>
      <c r="E1241" t="s">
        <v>2112</v>
      </c>
      <c r="F1241" t="s">
        <v>2112</v>
      </c>
      <c r="I1241" t="s">
        <v>16098</v>
      </c>
    </row>
    <row r="1242" spans="1:9">
      <c r="A1242">
        <v>1</v>
      </c>
      <c r="B1242" t="s">
        <v>0</v>
      </c>
      <c r="C1242" t="s">
        <v>1</v>
      </c>
      <c r="D1242">
        <v>4420</v>
      </c>
      <c r="E1242" t="s">
        <v>2113</v>
      </c>
      <c r="F1242" t="s">
        <v>2113</v>
      </c>
      <c r="I1242" t="s">
        <v>16099</v>
      </c>
    </row>
    <row r="1243" spans="1:9">
      <c r="A1243">
        <v>1</v>
      </c>
      <c r="B1243" t="s">
        <v>0</v>
      </c>
      <c r="C1243" t="s">
        <v>1</v>
      </c>
      <c r="D1243">
        <v>4421</v>
      </c>
      <c r="E1243" t="s">
        <v>2114</v>
      </c>
      <c r="F1243" t="s">
        <v>2114</v>
      </c>
      <c r="I1243" t="s">
        <v>16100</v>
      </c>
    </row>
    <row r="1244" spans="1:9">
      <c r="A1244">
        <v>1</v>
      </c>
      <c r="B1244" t="s">
        <v>0</v>
      </c>
      <c r="C1244" t="s">
        <v>1</v>
      </c>
      <c r="D1244">
        <v>4422</v>
      </c>
      <c r="E1244" t="s">
        <v>2115</v>
      </c>
      <c r="F1244" t="s">
        <v>2115</v>
      </c>
      <c r="I1244" t="s">
        <v>16101</v>
      </c>
    </row>
    <row r="1245" spans="1:9">
      <c r="A1245">
        <v>1</v>
      </c>
      <c r="B1245" t="s">
        <v>0</v>
      </c>
      <c r="C1245" t="s">
        <v>1</v>
      </c>
      <c r="D1245">
        <v>4423</v>
      </c>
      <c r="E1245" t="s">
        <v>2116</v>
      </c>
      <c r="F1245" t="s">
        <v>2116</v>
      </c>
      <c r="I1245" t="s">
        <v>16102</v>
      </c>
    </row>
    <row r="1246" spans="1:9">
      <c r="A1246">
        <v>1</v>
      </c>
      <c r="B1246" t="s">
        <v>0</v>
      </c>
      <c r="C1246" t="s">
        <v>1</v>
      </c>
      <c r="D1246">
        <v>4424</v>
      </c>
      <c r="E1246" t="s">
        <v>2117</v>
      </c>
      <c r="F1246" t="s">
        <v>2117</v>
      </c>
      <c r="I1246" t="s">
        <v>16103</v>
      </c>
    </row>
    <row r="1247" spans="1:9">
      <c r="A1247">
        <v>1</v>
      </c>
      <c r="B1247" t="s">
        <v>0</v>
      </c>
      <c r="C1247" t="s">
        <v>1</v>
      </c>
      <c r="D1247">
        <v>4425</v>
      </c>
      <c r="E1247" t="s">
        <v>2118</v>
      </c>
      <c r="F1247" t="s">
        <v>2118</v>
      </c>
      <c r="I1247" t="s">
        <v>16104</v>
      </c>
    </row>
    <row r="1248" spans="1:9">
      <c r="A1248">
        <v>1</v>
      </c>
      <c r="B1248" t="s">
        <v>0</v>
      </c>
      <c r="C1248" t="s">
        <v>1</v>
      </c>
      <c r="D1248">
        <v>4426</v>
      </c>
      <c r="E1248" t="s">
        <v>2119</v>
      </c>
      <c r="F1248" t="s">
        <v>2119</v>
      </c>
      <c r="I1248" t="s">
        <v>16105</v>
      </c>
    </row>
    <row r="1249" spans="1:9">
      <c r="A1249">
        <v>1</v>
      </c>
      <c r="B1249" t="s">
        <v>0</v>
      </c>
      <c r="C1249" t="s">
        <v>1</v>
      </c>
      <c r="D1249">
        <v>4427</v>
      </c>
      <c r="E1249" t="s">
        <v>2120</v>
      </c>
      <c r="F1249" t="s">
        <v>2120</v>
      </c>
      <c r="I1249" t="s">
        <v>16106</v>
      </c>
    </row>
    <row r="1250" spans="1:9">
      <c r="A1250">
        <v>1</v>
      </c>
      <c r="B1250" t="s">
        <v>0</v>
      </c>
      <c r="C1250" t="s">
        <v>1</v>
      </c>
      <c r="D1250">
        <v>4428</v>
      </c>
      <c r="E1250" t="s">
        <v>2121</v>
      </c>
      <c r="F1250" t="s">
        <v>2121</v>
      </c>
      <c r="I1250" t="s">
        <v>16107</v>
      </c>
    </row>
    <row r="1251" spans="1:9">
      <c r="A1251">
        <v>1</v>
      </c>
      <c r="B1251" t="s">
        <v>0</v>
      </c>
      <c r="C1251" t="s">
        <v>1</v>
      </c>
      <c r="D1251">
        <v>4429</v>
      </c>
      <c r="E1251" t="s">
        <v>2122</v>
      </c>
      <c r="F1251" t="s">
        <v>2122</v>
      </c>
      <c r="I1251" t="s">
        <v>16108</v>
      </c>
    </row>
    <row r="1252" spans="1:9">
      <c r="A1252">
        <v>1</v>
      </c>
      <c r="B1252" t="s">
        <v>0</v>
      </c>
      <c r="C1252" t="s">
        <v>1</v>
      </c>
      <c r="D1252">
        <v>4430</v>
      </c>
      <c r="E1252" t="s">
        <v>2123</v>
      </c>
      <c r="F1252" t="s">
        <v>2123</v>
      </c>
      <c r="I1252" t="s">
        <v>16109</v>
      </c>
    </row>
    <row r="1253" spans="1:9">
      <c r="A1253">
        <v>1</v>
      </c>
      <c r="B1253" t="s">
        <v>0</v>
      </c>
      <c r="C1253" t="s">
        <v>1</v>
      </c>
      <c r="D1253">
        <v>4431</v>
      </c>
      <c r="E1253" t="s">
        <v>2124</v>
      </c>
      <c r="F1253" t="s">
        <v>2124</v>
      </c>
      <c r="I1253" t="s">
        <v>16110</v>
      </c>
    </row>
    <row r="1254" spans="1:9">
      <c r="A1254">
        <v>1</v>
      </c>
      <c r="B1254" t="s">
        <v>0</v>
      </c>
      <c r="C1254" t="s">
        <v>1</v>
      </c>
      <c r="D1254">
        <v>4432</v>
      </c>
      <c r="E1254" t="s">
        <v>2125</v>
      </c>
      <c r="F1254" t="s">
        <v>2125</v>
      </c>
      <c r="I1254" t="s">
        <v>16111</v>
      </c>
    </row>
    <row r="1255" spans="1:9">
      <c r="A1255">
        <v>1</v>
      </c>
      <c r="B1255" t="s">
        <v>0</v>
      </c>
      <c r="C1255" t="s">
        <v>1</v>
      </c>
      <c r="D1255">
        <v>4433</v>
      </c>
      <c r="E1255" t="s">
        <v>2126</v>
      </c>
      <c r="F1255" t="s">
        <v>2126</v>
      </c>
      <c r="I1255" t="s">
        <v>16112</v>
      </c>
    </row>
    <row r="1256" spans="1:9">
      <c r="A1256">
        <v>1</v>
      </c>
      <c r="B1256" t="s">
        <v>0</v>
      </c>
      <c r="C1256" t="s">
        <v>1</v>
      </c>
      <c r="D1256">
        <v>4434</v>
      </c>
      <c r="E1256" t="s">
        <v>2127</v>
      </c>
      <c r="F1256" t="s">
        <v>2127</v>
      </c>
      <c r="I1256" t="s">
        <v>16113</v>
      </c>
    </row>
    <row r="1257" spans="1:9">
      <c r="A1257">
        <v>1</v>
      </c>
      <c r="B1257" t="s">
        <v>0</v>
      </c>
      <c r="C1257" t="s">
        <v>1</v>
      </c>
      <c r="D1257">
        <v>4435</v>
      </c>
      <c r="E1257" t="s">
        <v>2128</v>
      </c>
      <c r="F1257" t="s">
        <v>2128</v>
      </c>
      <c r="I1257" t="s">
        <v>16114</v>
      </c>
    </row>
    <row r="1258" spans="1:9">
      <c r="A1258">
        <v>1</v>
      </c>
      <c r="B1258" t="s">
        <v>0</v>
      </c>
      <c r="C1258" t="s">
        <v>1</v>
      </c>
      <c r="D1258">
        <v>4436</v>
      </c>
      <c r="E1258" t="s">
        <v>2129</v>
      </c>
      <c r="F1258" t="s">
        <v>2129</v>
      </c>
      <c r="I1258" t="s">
        <v>16115</v>
      </c>
    </row>
    <row r="1259" spans="1:9">
      <c r="A1259">
        <v>1</v>
      </c>
      <c r="B1259" t="s">
        <v>0</v>
      </c>
      <c r="C1259" t="s">
        <v>1</v>
      </c>
      <c r="D1259">
        <v>4437</v>
      </c>
      <c r="E1259" t="s">
        <v>2130</v>
      </c>
      <c r="F1259" t="s">
        <v>2130</v>
      </c>
      <c r="I1259" t="s">
        <v>16116</v>
      </c>
    </row>
    <row r="1260" spans="1:9">
      <c r="A1260">
        <v>1</v>
      </c>
      <c r="B1260" t="s">
        <v>0</v>
      </c>
      <c r="C1260" t="s">
        <v>1</v>
      </c>
      <c r="D1260">
        <v>4438</v>
      </c>
      <c r="E1260" t="s">
        <v>2131</v>
      </c>
      <c r="F1260" t="s">
        <v>2131</v>
      </c>
      <c r="I1260" t="s">
        <v>16117</v>
      </c>
    </row>
    <row r="1261" spans="1:9">
      <c r="A1261">
        <v>1</v>
      </c>
      <c r="B1261" t="s">
        <v>0</v>
      </c>
      <c r="C1261" t="s">
        <v>1</v>
      </c>
      <c r="D1261">
        <v>4439</v>
      </c>
      <c r="E1261" t="s">
        <v>2132</v>
      </c>
      <c r="F1261" t="s">
        <v>2132</v>
      </c>
      <c r="I1261" t="s">
        <v>16118</v>
      </c>
    </row>
    <row r="1262" spans="1:9">
      <c r="A1262">
        <v>1</v>
      </c>
      <c r="B1262" t="s">
        <v>0</v>
      </c>
      <c r="C1262" t="s">
        <v>1</v>
      </c>
      <c r="D1262">
        <v>4440</v>
      </c>
      <c r="E1262" t="s">
        <v>2133</v>
      </c>
      <c r="F1262" t="s">
        <v>2133</v>
      </c>
      <c r="I1262" t="s">
        <v>16119</v>
      </c>
    </row>
    <row r="1263" spans="1:9">
      <c r="A1263">
        <v>1</v>
      </c>
      <c r="B1263" t="s">
        <v>0</v>
      </c>
      <c r="C1263" t="s">
        <v>1</v>
      </c>
      <c r="D1263">
        <v>4441</v>
      </c>
      <c r="E1263" t="s">
        <v>2134</v>
      </c>
      <c r="F1263" t="s">
        <v>2134</v>
      </c>
      <c r="I1263" t="s">
        <v>16120</v>
      </c>
    </row>
    <row r="1264" spans="1:9">
      <c r="A1264">
        <v>1</v>
      </c>
      <c r="B1264" t="s">
        <v>0</v>
      </c>
      <c r="C1264" t="s">
        <v>1</v>
      </c>
      <c r="D1264">
        <v>4442</v>
      </c>
      <c r="E1264" t="s">
        <v>2135</v>
      </c>
      <c r="F1264" t="s">
        <v>2135</v>
      </c>
      <c r="I1264" t="s">
        <v>16121</v>
      </c>
    </row>
    <row r="1265" spans="1:9">
      <c r="A1265">
        <v>1</v>
      </c>
      <c r="B1265" t="s">
        <v>0</v>
      </c>
      <c r="C1265" t="s">
        <v>1</v>
      </c>
      <c r="D1265">
        <v>4443</v>
      </c>
      <c r="E1265" t="s">
        <v>2136</v>
      </c>
      <c r="F1265" t="s">
        <v>2136</v>
      </c>
      <c r="I1265" t="s">
        <v>16122</v>
      </c>
    </row>
    <row r="1266" spans="1:9">
      <c r="A1266">
        <v>1</v>
      </c>
      <c r="B1266" t="s">
        <v>0</v>
      </c>
      <c r="C1266" t="s">
        <v>1</v>
      </c>
      <c r="D1266">
        <v>4444</v>
      </c>
      <c r="E1266" t="s">
        <v>2137</v>
      </c>
      <c r="F1266" t="s">
        <v>2137</v>
      </c>
      <c r="I1266" t="s">
        <v>16123</v>
      </c>
    </row>
    <row r="1267" spans="1:9">
      <c r="A1267">
        <v>1</v>
      </c>
      <c r="B1267" t="s">
        <v>0</v>
      </c>
      <c r="C1267" t="s">
        <v>1</v>
      </c>
      <c r="D1267">
        <v>4445</v>
      </c>
      <c r="E1267" t="s">
        <v>2138</v>
      </c>
      <c r="F1267" t="s">
        <v>2138</v>
      </c>
      <c r="I1267" t="s">
        <v>16124</v>
      </c>
    </row>
    <row r="1268" spans="1:9">
      <c r="A1268">
        <v>1</v>
      </c>
      <c r="B1268" t="s">
        <v>0</v>
      </c>
      <c r="C1268" t="s">
        <v>1</v>
      </c>
      <c r="D1268">
        <v>4446</v>
      </c>
      <c r="E1268" t="s">
        <v>15229</v>
      </c>
      <c r="F1268" t="s">
        <v>2139</v>
      </c>
      <c r="G1268" t="s">
        <v>2139</v>
      </c>
      <c r="H1268" t="s">
        <v>2139</v>
      </c>
      <c r="I1268" t="s">
        <v>16125</v>
      </c>
    </row>
    <row r="1269" spans="1:9">
      <c r="A1269">
        <v>1</v>
      </c>
      <c r="B1269" t="s">
        <v>0</v>
      </c>
      <c r="C1269" t="s">
        <v>1</v>
      </c>
      <c r="D1269">
        <v>4447</v>
      </c>
      <c r="E1269" t="s">
        <v>2140</v>
      </c>
      <c r="F1269" t="s">
        <v>2140</v>
      </c>
      <c r="G1269" t="s">
        <v>2140</v>
      </c>
      <c r="H1269" t="s">
        <v>2140</v>
      </c>
      <c r="I1269" t="s">
        <v>16126</v>
      </c>
    </row>
    <row r="1270" spans="1:9">
      <c r="A1270">
        <v>1</v>
      </c>
      <c r="B1270" t="s">
        <v>0</v>
      </c>
      <c r="C1270" t="s">
        <v>1</v>
      </c>
      <c r="D1270">
        <v>4448</v>
      </c>
      <c r="E1270" t="s">
        <v>2141</v>
      </c>
      <c r="F1270" t="s">
        <v>2141</v>
      </c>
      <c r="I1270" t="s">
        <v>16127</v>
      </c>
    </row>
    <row r="1271" spans="1:9">
      <c r="A1271">
        <v>1</v>
      </c>
      <c r="B1271" t="s">
        <v>0</v>
      </c>
      <c r="C1271" t="s">
        <v>1</v>
      </c>
      <c r="D1271">
        <v>4449</v>
      </c>
      <c r="E1271" t="s">
        <v>2142</v>
      </c>
      <c r="F1271" t="s">
        <v>2142</v>
      </c>
      <c r="I1271" t="s">
        <v>16128</v>
      </c>
    </row>
    <row r="1272" spans="1:9">
      <c r="A1272">
        <v>1</v>
      </c>
      <c r="B1272" t="s">
        <v>0</v>
      </c>
      <c r="C1272" t="s">
        <v>1</v>
      </c>
      <c r="D1272">
        <v>4450</v>
      </c>
      <c r="E1272" t="s">
        <v>2143</v>
      </c>
      <c r="F1272" t="s">
        <v>2143</v>
      </c>
      <c r="G1272" t="s">
        <v>2143</v>
      </c>
      <c r="H1272" t="s">
        <v>2143</v>
      </c>
      <c r="I1272" t="s">
        <v>16129</v>
      </c>
    </row>
    <row r="1273" spans="1:9">
      <c r="A1273">
        <v>1</v>
      </c>
      <c r="B1273" t="s">
        <v>0</v>
      </c>
      <c r="C1273" t="s">
        <v>1</v>
      </c>
      <c r="D1273">
        <v>4451</v>
      </c>
      <c r="E1273" t="s">
        <v>2144</v>
      </c>
      <c r="F1273" t="s">
        <v>2144</v>
      </c>
      <c r="I1273" t="s">
        <v>16130</v>
      </c>
    </row>
    <row r="1274" spans="1:9">
      <c r="A1274">
        <v>1</v>
      </c>
      <c r="B1274" t="s">
        <v>0</v>
      </c>
      <c r="C1274" t="s">
        <v>1</v>
      </c>
      <c r="D1274">
        <v>4452</v>
      </c>
      <c r="E1274" t="s">
        <v>2145</v>
      </c>
      <c r="F1274" t="s">
        <v>2145</v>
      </c>
      <c r="I1274" t="s">
        <v>16131</v>
      </c>
    </row>
    <row r="1275" spans="1:9">
      <c r="A1275">
        <v>1</v>
      </c>
      <c r="B1275" t="s">
        <v>0</v>
      </c>
      <c r="C1275" t="s">
        <v>1</v>
      </c>
      <c r="D1275">
        <v>4453</v>
      </c>
      <c r="E1275" t="s">
        <v>2146</v>
      </c>
      <c r="F1275" t="s">
        <v>2146</v>
      </c>
      <c r="I1275" t="s">
        <v>16132</v>
      </c>
    </row>
    <row r="1276" spans="1:9">
      <c r="A1276">
        <v>1</v>
      </c>
      <c r="B1276" t="s">
        <v>0</v>
      </c>
      <c r="C1276" t="s">
        <v>1</v>
      </c>
      <c r="D1276">
        <v>4454</v>
      </c>
      <c r="E1276" t="s">
        <v>2147</v>
      </c>
      <c r="F1276" t="s">
        <v>2147</v>
      </c>
      <c r="H1276" t="s">
        <v>15230</v>
      </c>
      <c r="I1276" t="s">
        <v>16133</v>
      </c>
    </row>
    <row r="1277" spans="1:9">
      <c r="A1277">
        <v>1</v>
      </c>
      <c r="B1277" t="s">
        <v>0</v>
      </c>
      <c r="C1277" t="s">
        <v>1</v>
      </c>
      <c r="D1277">
        <v>4455</v>
      </c>
      <c r="E1277" t="s">
        <v>2148</v>
      </c>
      <c r="F1277" t="s">
        <v>15231</v>
      </c>
      <c r="H1277" t="s">
        <v>15232</v>
      </c>
      <c r="I1277" t="s">
        <v>16134</v>
      </c>
    </row>
    <row r="1278" spans="1:9">
      <c r="A1278">
        <v>1</v>
      </c>
      <c r="B1278" t="s">
        <v>0</v>
      </c>
      <c r="C1278" t="s">
        <v>1</v>
      </c>
      <c r="D1278">
        <v>4456</v>
      </c>
      <c r="E1278" t="s">
        <v>2149</v>
      </c>
      <c r="F1278" t="s">
        <v>2149</v>
      </c>
      <c r="I1278" t="s">
        <v>16135</v>
      </c>
    </row>
    <row r="1279" spans="1:9">
      <c r="A1279">
        <v>1</v>
      </c>
      <c r="B1279" t="s">
        <v>0</v>
      </c>
      <c r="C1279" t="s">
        <v>1</v>
      </c>
      <c r="D1279">
        <v>4457</v>
      </c>
      <c r="E1279" t="s">
        <v>2150</v>
      </c>
      <c r="F1279" t="s">
        <v>2150</v>
      </c>
      <c r="I1279" t="s">
        <v>16136</v>
      </c>
    </row>
    <row r="1280" spans="1:9">
      <c r="A1280">
        <v>1</v>
      </c>
      <c r="B1280" t="s">
        <v>0</v>
      </c>
      <c r="C1280" t="s">
        <v>1</v>
      </c>
      <c r="D1280">
        <v>4458</v>
      </c>
      <c r="E1280" t="s">
        <v>2151</v>
      </c>
      <c r="F1280" t="s">
        <v>2151</v>
      </c>
      <c r="I1280" t="s">
        <v>16137</v>
      </c>
    </row>
    <row r="1281" spans="1:9">
      <c r="A1281">
        <v>1</v>
      </c>
      <c r="B1281" t="s">
        <v>0</v>
      </c>
      <c r="C1281" t="s">
        <v>1</v>
      </c>
      <c r="D1281">
        <v>4459</v>
      </c>
      <c r="E1281" t="s">
        <v>2152</v>
      </c>
      <c r="F1281" t="s">
        <v>2152</v>
      </c>
      <c r="I1281" t="s">
        <v>16138</v>
      </c>
    </row>
    <row r="1282" spans="1:9">
      <c r="A1282">
        <v>1</v>
      </c>
      <c r="B1282" t="s">
        <v>0</v>
      </c>
      <c r="C1282" t="s">
        <v>1</v>
      </c>
      <c r="D1282">
        <v>4460</v>
      </c>
      <c r="E1282" t="s">
        <v>2153</v>
      </c>
      <c r="F1282" t="s">
        <v>2153</v>
      </c>
      <c r="I1282" t="s">
        <v>16139</v>
      </c>
    </row>
    <row r="1283" spans="1:9">
      <c r="A1283">
        <v>1</v>
      </c>
      <c r="B1283" t="s">
        <v>0</v>
      </c>
      <c r="C1283" t="s">
        <v>1</v>
      </c>
      <c r="D1283">
        <v>4461</v>
      </c>
      <c r="E1283" t="s">
        <v>2154</v>
      </c>
      <c r="F1283" t="s">
        <v>2154</v>
      </c>
      <c r="I1283" t="s">
        <v>16140</v>
      </c>
    </row>
    <row r="1284" spans="1:9">
      <c r="A1284">
        <v>1</v>
      </c>
      <c r="B1284" t="s">
        <v>0</v>
      </c>
      <c r="C1284" t="s">
        <v>1</v>
      </c>
      <c r="D1284">
        <v>4462</v>
      </c>
      <c r="E1284" t="s">
        <v>2155</v>
      </c>
      <c r="F1284" t="s">
        <v>2155</v>
      </c>
      <c r="I1284" t="s">
        <v>16141</v>
      </c>
    </row>
    <row r="1285" spans="1:9">
      <c r="A1285">
        <v>1</v>
      </c>
      <c r="B1285" t="s">
        <v>0</v>
      </c>
      <c r="C1285" t="s">
        <v>1</v>
      </c>
      <c r="D1285">
        <v>4463</v>
      </c>
      <c r="E1285" t="s">
        <v>2156</v>
      </c>
      <c r="F1285" t="s">
        <v>2156</v>
      </c>
      <c r="G1285" t="s">
        <v>2156</v>
      </c>
      <c r="H1285" t="s">
        <v>2156</v>
      </c>
      <c r="I1285" t="s">
        <v>16142</v>
      </c>
    </row>
    <row r="1286" spans="1:9">
      <c r="A1286">
        <v>1</v>
      </c>
      <c r="B1286" t="s">
        <v>0</v>
      </c>
      <c r="C1286" t="s">
        <v>1</v>
      </c>
      <c r="D1286">
        <v>4464</v>
      </c>
      <c r="E1286" t="s">
        <v>2157</v>
      </c>
      <c r="F1286" t="s">
        <v>2157</v>
      </c>
      <c r="G1286" t="s">
        <v>2157</v>
      </c>
      <c r="H1286" t="s">
        <v>2157</v>
      </c>
      <c r="I1286" t="s">
        <v>16143</v>
      </c>
    </row>
    <row r="1287" spans="1:9">
      <c r="A1287">
        <v>1</v>
      </c>
      <c r="B1287" t="s">
        <v>0</v>
      </c>
      <c r="C1287" t="s">
        <v>1</v>
      </c>
      <c r="D1287">
        <v>4465</v>
      </c>
      <c r="E1287" t="s">
        <v>2158</v>
      </c>
      <c r="F1287" t="s">
        <v>2158</v>
      </c>
      <c r="I1287" t="s">
        <v>16144</v>
      </c>
    </row>
    <row r="1288" spans="1:9">
      <c r="A1288">
        <v>1</v>
      </c>
      <c r="B1288" t="s">
        <v>0</v>
      </c>
      <c r="C1288" t="s">
        <v>1</v>
      </c>
      <c r="D1288">
        <v>4466</v>
      </c>
      <c r="E1288" t="s">
        <v>2159</v>
      </c>
      <c r="F1288" t="s">
        <v>2159</v>
      </c>
      <c r="G1288" t="s">
        <v>2159</v>
      </c>
      <c r="H1288" t="s">
        <v>2159</v>
      </c>
      <c r="I1288" t="s">
        <v>16145</v>
      </c>
    </row>
    <row r="1289" spans="1:9">
      <c r="A1289">
        <v>1</v>
      </c>
      <c r="B1289" t="s">
        <v>0</v>
      </c>
      <c r="C1289" t="s">
        <v>1</v>
      </c>
      <c r="D1289">
        <v>4467</v>
      </c>
      <c r="E1289" t="s">
        <v>2160</v>
      </c>
      <c r="F1289" t="s">
        <v>2160</v>
      </c>
      <c r="G1289" t="s">
        <v>2160</v>
      </c>
      <c r="H1289" t="s">
        <v>2160</v>
      </c>
      <c r="I1289" t="s">
        <v>16146</v>
      </c>
    </row>
    <row r="1290" spans="1:9">
      <c r="A1290">
        <v>1</v>
      </c>
      <c r="B1290" t="s">
        <v>0</v>
      </c>
      <c r="C1290" t="s">
        <v>1</v>
      </c>
      <c r="D1290">
        <v>4468</v>
      </c>
      <c r="E1290" t="s">
        <v>2161</v>
      </c>
      <c r="F1290" t="s">
        <v>2161</v>
      </c>
      <c r="I1290" t="s">
        <v>16147</v>
      </c>
    </row>
    <row r="1291" spans="1:9">
      <c r="A1291">
        <v>1</v>
      </c>
      <c r="B1291" t="s">
        <v>0</v>
      </c>
      <c r="C1291" t="s">
        <v>1</v>
      </c>
      <c r="D1291">
        <v>4469</v>
      </c>
      <c r="E1291" t="s">
        <v>2162</v>
      </c>
      <c r="F1291" t="s">
        <v>2162</v>
      </c>
      <c r="I1291" t="s">
        <v>16148</v>
      </c>
    </row>
    <row r="1292" spans="1:9">
      <c r="A1292">
        <v>1</v>
      </c>
      <c r="B1292" t="s">
        <v>0</v>
      </c>
      <c r="C1292" t="s">
        <v>1</v>
      </c>
      <c r="D1292">
        <v>4470</v>
      </c>
      <c r="E1292" t="s">
        <v>2163</v>
      </c>
      <c r="F1292" t="s">
        <v>2163</v>
      </c>
      <c r="I1292" t="s">
        <v>16149</v>
      </c>
    </row>
    <row r="1293" spans="1:9">
      <c r="A1293">
        <v>1</v>
      </c>
      <c r="B1293" t="s">
        <v>0</v>
      </c>
      <c r="C1293" t="s">
        <v>1</v>
      </c>
      <c r="D1293">
        <v>4471</v>
      </c>
      <c r="E1293" t="s">
        <v>2164</v>
      </c>
      <c r="F1293" t="s">
        <v>2164</v>
      </c>
      <c r="I1293" t="s">
        <v>16150</v>
      </c>
    </row>
    <row r="1294" spans="1:9">
      <c r="A1294">
        <v>1</v>
      </c>
      <c r="B1294" t="s">
        <v>0</v>
      </c>
      <c r="C1294" t="s">
        <v>1</v>
      </c>
      <c r="D1294">
        <v>4472</v>
      </c>
      <c r="E1294" t="s">
        <v>2165</v>
      </c>
      <c r="F1294" t="s">
        <v>2165</v>
      </c>
      <c r="I1294" t="s">
        <v>16151</v>
      </c>
    </row>
    <row r="1295" spans="1:9">
      <c r="A1295">
        <v>1</v>
      </c>
      <c r="B1295" t="s">
        <v>0</v>
      </c>
      <c r="C1295" t="s">
        <v>1</v>
      </c>
      <c r="D1295">
        <v>4473</v>
      </c>
      <c r="E1295" t="s">
        <v>2166</v>
      </c>
      <c r="F1295" t="s">
        <v>2166</v>
      </c>
      <c r="I1295" t="s">
        <v>16152</v>
      </c>
    </row>
    <row r="1296" spans="1:9">
      <c r="A1296">
        <v>1</v>
      </c>
      <c r="B1296" t="s">
        <v>0</v>
      </c>
      <c r="C1296" t="s">
        <v>1</v>
      </c>
      <c r="D1296">
        <v>4474</v>
      </c>
      <c r="E1296" t="s">
        <v>2167</v>
      </c>
      <c r="F1296" t="s">
        <v>2167</v>
      </c>
      <c r="G1296" t="s">
        <v>2167</v>
      </c>
      <c r="H1296" t="s">
        <v>2167</v>
      </c>
      <c r="I1296" t="s">
        <v>16153</v>
      </c>
    </row>
    <row r="1297" spans="1:9">
      <c r="A1297">
        <v>1</v>
      </c>
      <c r="B1297" t="s">
        <v>0</v>
      </c>
      <c r="C1297" t="s">
        <v>1</v>
      </c>
      <c r="D1297">
        <v>4475</v>
      </c>
      <c r="E1297" t="s">
        <v>2168</v>
      </c>
      <c r="F1297" t="s">
        <v>2168</v>
      </c>
      <c r="I1297" t="s">
        <v>16154</v>
      </c>
    </row>
    <row r="1298" spans="1:9">
      <c r="A1298">
        <v>1</v>
      </c>
      <c r="B1298" t="s">
        <v>0</v>
      </c>
      <c r="C1298" t="s">
        <v>1</v>
      </c>
      <c r="D1298">
        <v>4476</v>
      </c>
      <c r="E1298" t="s">
        <v>2169</v>
      </c>
      <c r="F1298" t="s">
        <v>2169</v>
      </c>
      <c r="I1298" t="s">
        <v>16155</v>
      </c>
    </row>
    <row r="1299" spans="1:9">
      <c r="A1299">
        <v>1</v>
      </c>
      <c r="B1299" t="s">
        <v>0</v>
      </c>
      <c r="C1299" t="s">
        <v>1</v>
      </c>
      <c r="D1299">
        <v>4477</v>
      </c>
      <c r="E1299" t="s">
        <v>2170</v>
      </c>
      <c r="F1299" t="s">
        <v>2170</v>
      </c>
      <c r="I1299" t="s">
        <v>16156</v>
      </c>
    </row>
    <row r="1300" spans="1:9">
      <c r="A1300">
        <v>1</v>
      </c>
      <c r="B1300" t="s">
        <v>0</v>
      </c>
      <c r="C1300" t="s">
        <v>1</v>
      </c>
      <c r="D1300">
        <v>4478</v>
      </c>
      <c r="E1300" t="s">
        <v>2171</v>
      </c>
      <c r="F1300" t="s">
        <v>2171</v>
      </c>
      <c r="G1300" t="s">
        <v>2171</v>
      </c>
      <c r="H1300" t="s">
        <v>2171</v>
      </c>
      <c r="I1300" t="s">
        <v>16157</v>
      </c>
    </row>
    <row r="1301" spans="1:9">
      <c r="A1301">
        <v>1</v>
      </c>
      <c r="B1301" t="s">
        <v>0</v>
      </c>
      <c r="C1301" t="s">
        <v>1</v>
      </c>
      <c r="D1301">
        <v>4479</v>
      </c>
      <c r="E1301" t="s">
        <v>2172</v>
      </c>
      <c r="F1301" t="s">
        <v>2172</v>
      </c>
      <c r="I1301" t="s">
        <v>16158</v>
      </c>
    </row>
    <row r="1302" spans="1:9">
      <c r="A1302">
        <v>1</v>
      </c>
      <c r="B1302" t="s">
        <v>0</v>
      </c>
      <c r="C1302" t="s">
        <v>1</v>
      </c>
      <c r="D1302">
        <v>4480</v>
      </c>
      <c r="E1302" t="s">
        <v>15233</v>
      </c>
      <c r="F1302" t="s">
        <v>15233</v>
      </c>
      <c r="H1302" t="s">
        <v>15234</v>
      </c>
      <c r="I1302" t="s">
        <v>16159</v>
      </c>
    </row>
    <row r="1303" spans="1:9">
      <c r="A1303">
        <v>1</v>
      </c>
      <c r="B1303" t="s">
        <v>0</v>
      </c>
      <c r="C1303" t="s">
        <v>1</v>
      </c>
      <c r="D1303">
        <v>4481</v>
      </c>
      <c r="E1303" t="s">
        <v>15235</v>
      </c>
      <c r="F1303" t="s">
        <v>2173</v>
      </c>
      <c r="G1303" t="s">
        <v>2173</v>
      </c>
      <c r="H1303" t="s">
        <v>2173</v>
      </c>
      <c r="I1303" t="s">
        <v>16160</v>
      </c>
    </row>
    <row r="1304" spans="1:9">
      <c r="A1304">
        <v>1</v>
      </c>
      <c r="B1304" t="s">
        <v>0</v>
      </c>
      <c r="C1304" t="s">
        <v>1</v>
      </c>
      <c r="D1304">
        <v>4482</v>
      </c>
      <c r="E1304" t="s">
        <v>2174</v>
      </c>
      <c r="F1304" t="s">
        <v>2174</v>
      </c>
      <c r="I1304" t="s">
        <v>16161</v>
      </c>
    </row>
    <row r="1305" spans="1:9">
      <c r="A1305">
        <v>1</v>
      </c>
      <c r="B1305" t="s">
        <v>0</v>
      </c>
      <c r="C1305" t="s">
        <v>1</v>
      </c>
      <c r="D1305">
        <v>4483</v>
      </c>
      <c r="E1305" t="s">
        <v>2175</v>
      </c>
      <c r="F1305" t="s">
        <v>2175</v>
      </c>
      <c r="I1305" t="s">
        <v>16162</v>
      </c>
    </row>
    <row r="1306" spans="1:9">
      <c r="A1306">
        <v>1</v>
      </c>
      <c r="B1306" t="s">
        <v>0</v>
      </c>
      <c r="C1306" t="s">
        <v>1</v>
      </c>
      <c r="D1306">
        <v>4484</v>
      </c>
      <c r="E1306" t="s">
        <v>2176</v>
      </c>
      <c r="F1306" t="s">
        <v>2176</v>
      </c>
      <c r="I1306" t="s">
        <v>16163</v>
      </c>
    </row>
    <row r="1307" spans="1:9">
      <c r="A1307">
        <v>1</v>
      </c>
      <c r="B1307" t="s">
        <v>0</v>
      </c>
      <c r="C1307" t="s">
        <v>1</v>
      </c>
      <c r="D1307">
        <v>4485</v>
      </c>
      <c r="E1307" t="s">
        <v>2177</v>
      </c>
      <c r="F1307" t="s">
        <v>2177</v>
      </c>
      <c r="I1307" t="s">
        <v>16164</v>
      </c>
    </row>
    <row r="1308" spans="1:9">
      <c r="A1308">
        <v>1</v>
      </c>
      <c r="B1308" t="s">
        <v>0</v>
      </c>
      <c r="C1308" t="s">
        <v>1</v>
      </c>
      <c r="D1308">
        <v>4490</v>
      </c>
      <c r="E1308" t="s">
        <v>2178</v>
      </c>
      <c r="F1308" t="s">
        <v>2178</v>
      </c>
      <c r="G1308" t="s">
        <v>2178</v>
      </c>
      <c r="H1308" t="s">
        <v>2178</v>
      </c>
      <c r="I1308" t="s">
        <v>16165</v>
      </c>
    </row>
    <row r="1309" spans="1:9">
      <c r="A1309">
        <v>1</v>
      </c>
      <c r="B1309" t="s">
        <v>0</v>
      </c>
      <c r="C1309" t="s">
        <v>1</v>
      </c>
      <c r="D1309">
        <v>4491</v>
      </c>
      <c r="E1309" t="s">
        <v>2179</v>
      </c>
      <c r="F1309" t="s">
        <v>2179</v>
      </c>
      <c r="G1309" t="s">
        <v>2179</v>
      </c>
      <c r="H1309" t="s">
        <v>2179</v>
      </c>
      <c r="I1309" t="s">
        <v>16166</v>
      </c>
    </row>
    <row r="1310" spans="1:9">
      <c r="A1310">
        <v>1</v>
      </c>
      <c r="B1310" t="s">
        <v>0</v>
      </c>
      <c r="C1310" t="s">
        <v>1</v>
      </c>
      <c r="D1310">
        <v>4492</v>
      </c>
      <c r="E1310" t="s">
        <v>2180</v>
      </c>
      <c r="F1310" t="s">
        <v>2180</v>
      </c>
      <c r="I1310" t="s">
        <v>16167</v>
      </c>
    </row>
    <row r="1311" spans="1:9">
      <c r="A1311">
        <v>1</v>
      </c>
      <c r="B1311" t="s">
        <v>0</v>
      </c>
      <c r="C1311" t="s">
        <v>1</v>
      </c>
      <c r="D1311">
        <v>4493</v>
      </c>
      <c r="E1311" t="s">
        <v>2181</v>
      </c>
      <c r="F1311" t="s">
        <v>2181</v>
      </c>
      <c r="I1311" t="s">
        <v>16168</v>
      </c>
    </row>
    <row r="1312" spans="1:9">
      <c r="A1312">
        <v>1</v>
      </c>
      <c r="B1312" t="s">
        <v>0</v>
      </c>
      <c r="C1312" t="s">
        <v>1</v>
      </c>
      <c r="D1312">
        <v>4494</v>
      </c>
      <c r="E1312" t="s">
        <v>2182</v>
      </c>
      <c r="F1312" t="s">
        <v>2182</v>
      </c>
      <c r="G1312" t="s">
        <v>2182</v>
      </c>
      <c r="H1312" t="s">
        <v>2182</v>
      </c>
      <c r="I1312" t="s">
        <v>16169</v>
      </c>
    </row>
    <row r="1313" spans="1:9">
      <c r="A1313">
        <v>1</v>
      </c>
      <c r="B1313" t="s">
        <v>0</v>
      </c>
      <c r="C1313" t="s">
        <v>1</v>
      </c>
      <c r="D1313">
        <v>4495</v>
      </c>
      <c r="E1313" t="s">
        <v>2183</v>
      </c>
      <c r="F1313" t="s">
        <v>2183</v>
      </c>
      <c r="I1313" t="s">
        <v>16170</v>
      </c>
    </row>
    <row r="1314" spans="1:9">
      <c r="A1314">
        <v>1</v>
      </c>
      <c r="B1314" t="s">
        <v>0</v>
      </c>
      <c r="C1314" t="s">
        <v>1</v>
      </c>
      <c r="D1314">
        <v>4496</v>
      </c>
      <c r="E1314" t="s">
        <v>2184</v>
      </c>
      <c r="F1314" t="s">
        <v>2184</v>
      </c>
      <c r="G1314" t="s">
        <v>2184</v>
      </c>
      <c r="H1314" t="s">
        <v>2184</v>
      </c>
      <c r="I1314" t="s">
        <v>16171</v>
      </c>
    </row>
    <row r="1315" spans="1:9">
      <c r="A1315">
        <v>1</v>
      </c>
      <c r="B1315" t="s">
        <v>0</v>
      </c>
      <c r="C1315" t="s">
        <v>1</v>
      </c>
      <c r="D1315">
        <v>4497</v>
      </c>
      <c r="E1315" t="s">
        <v>2185</v>
      </c>
      <c r="F1315" t="s">
        <v>2185</v>
      </c>
      <c r="G1315" t="s">
        <v>2185</v>
      </c>
      <c r="H1315" t="s">
        <v>2185</v>
      </c>
      <c r="I1315" t="s">
        <v>16172</v>
      </c>
    </row>
    <row r="1316" spans="1:9">
      <c r="A1316">
        <v>1</v>
      </c>
      <c r="B1316" t="s">
        <v>0</v>
      </c>
      <c r="C1316" t="s">
        <v>1</v>
      </c>
      <c r="D1316">
        <v>4498</v>
      </c>
      <c r="E1316" t="s">
        <v>2186</v>
      </c>
      <c r="F1316" t="s">
        <v>2186</v>
      </c>
      <c r="G1316" t="s">
        <v>2186</v>
      </c>
      <c r="H1316" t="s">
        <v>2186</v>
      </c>
      <c r="I1316" t="s">
        <v>16173</v>
      </c>
    </row>
    <row r="1317" spans="1:9">
      <c r="A1317">
        <v>1</v>
      </c>
      <c r="B1317" t="s">
        <v>0</v>
      </c>
      <c r="C1317" t="s">
        <v>1</v>
      </c>
      <c r="D1317">
        <v>4500</v>
      </c>
      <c r="E1317" t="s">
        <v>2187</v>
      </c>
      <c r="F1317" t="s">
        <v>2188</v>
      </c>
      <c r="I1317" t="s">
        <v>16174</v>
      </c>
    </row>
    <row r="1318" spans="1:9">
      <c r="A1318">
        <v>1</v>
      </c>
      <c r="B1318" t="s">
        <v>0</v>
      </c>
      <c r="C1318" t="s">
        <v>1</v>
      </c>
      <c r="D1318">
        <v>4501</v>
      </c>
      <c r="E1318" t="s">
        <v>2189</v>
      </c>
      <c r="F1318" t="s">
        <v>2190</v>
      </c>
      <c r="I1318" t="s">
        <v>16175</v>
      </c>
    </row>
    <row r="1319" spans="1:9">
      <c r="A1319">
        <v>1</v>
      </c>
      <c r="B1319" t="s">
        <v>0</v>
      </c>
      <c r="C1319" t="s">
        <v>1</v>
      </c>
      <c r="D1319">
        <v>4502</v>
      </c>
      <c r="E1319" t="s">
        <v>1242</v>
      </c>
      <c r="F1319" t="s">
        <v>1243</v>
      </c>
      <c r="G1319" t="s">
        <v>11495</v>
      </c>
      <c r="H1319" t="s">
        <v>11496</v>
      </c>
      <c r="I1319" t="s">
        <v>15361</v>
      </c>
    </row>
    <row r="1320" spans="1:9">
      <c r="A1320">
        <v>1</v>
      </c>
      <c r="B1320" t="s">
        <v>0</v>
      </c>
      <c r="C1320" t="s">
        <v>1</v>
      </c>
      <c r="D1320">
        <v>4503</v>
      </c>
      <c r="E1320" t="s">
        <v>2191</v>
      </c>
      <c r="F1320" t="s">
        <v>2192</v>
      </c>
      <c r="I1320" t="s">
        <v>16176</v>
      </c>
    </row>
    <row r="1321" spans="1:9">
      <c r="A1321">
        <v>1</v>
      </c>
      <c r="B1321" t="s">
        <v>0</v>
      </c>
      <c r="C1321" t="s">
        <v>1</v>
      </c>
      <c r="D1321">
        <v>4504</v>
      </c>
      <c r="E1321" t="s">
        <v>2193</v>
      </c>
      <c r="F1321" t="s">
        <v>2194</v>
      </c>
      <c r="I1321" t="s">
        <v>16177</v>
      </c>
    </row>
    <row r="1322" spans="1:9">
      <c r="A1322">
        <v>1</v>
      </c>
      <c r="B1322" t="s">
        <v>0</v>
      </c>
      <c r="C1322" t="s">
        <v>1</v>
      </c>
      <c r="D1322">
        <v>4505</v>
      </c>
      <c r="E1322" t="s">
        <v>1271</v>
      </c>
      <c r="F1322" t="s">
        <v>1272</v>
      </c>
      <c r="G1322" t="s">
        <v>11521</v>
      </c>
      <c r="H1322" t="s">
        <v>11522</v>
      </c>
      <c r="I1322" t="s">
        <v>15375</v>
      </c>
    </row>
    <row r="1323" spans="1:9">
      <c r="A1323">
        <v>1</v>
      </c>
      <c r="B1323" t="s">
        <v>0</v>
      </c>
      <c r="C1323" t="s">
        <v>1</v>
      </c>
      <c r="D1323">
        <v>4506</v>
      </c>
      <c r="E1323" t="s">
        <v>2195</v>
      </c>
      <c r="F1323" t="s">
        <v>2196</v>
      </c>
      <c r="I1323" t="s">
        <v>16178</v>
      </c>
    </row>
    <row r="1324" spans="1:9">
      <c r="A1324">
        <v>1</v>
      </c>
      <c r="B1324" t="s">
        <v>0</v>
      </c>
      <c r="C1324" t="s">
        <v>1</v>
      </c>
      <c r="D1324">
        <v>4507</v>
      </c>
      <c r="E1324" t="s">
        <v>2197</v>
      </c>
      <c r="F1324" t="s">
        <v>2198</v>
      </c>
      <c r="I1324" t="s">
        <v>16179</v>
      </c>
    </row>
    <row r="1325" spans="1:9">
      <c r="A1325">
        <v>1</v>
      </c>
      <c r="B1325" t="s">
        <v>0</v>
      </c>
      <c r="C1325" t="s">
        <v>1</v>
      </c>
      <c r="D1325">
        <v>4508</v>
      </c>
      <c r="E1325" t="s">
        <v>2199</v>
      </c>
      <c r="F1325" t="s">
        <v>2200</v>
      </c>
      <c r="I1325" t="s">
        <v>16180</v>
      </c>
    </row>
    <row r="1326" spans="1:9">
      <c r="A1326">
        <v>1</v>
      </c>
      <c r="B1326" t="s">
        <v>0</v>
      </c>
      <c r="C1326" t="s">
        <v>1</v>
      </c>
      <c r="D1326">
        <v>4570</v>
      </c>
      <c r="E1326" t="s">
        <v>2201</v>
      </c>
      <c r="F1326" t="s">
        <v>2201</v>
      </c>
      <c r="G1326" t="s">
        <v>7140</v>
      </c>
      <c r="H1326" t="s">
        <v>11646</v>
      </c>
      <c r="I1326" t="s">
        <v>16181</v>
      </c>
    </row>
    <row r="1327" spans="1:9">
      <c r="A1327">
        <v>1</v>
      </c>
      <c r="B1327" t="s">
        <v>0</v>
      </c>
      <c r="C1327" t="s">
        <v>1</v>
      </c>
      <c r="D1327">
        <v>4571</v>
      </c>
      <c r="E1327" t="s">
        <v>2202</v>
      </c>
      <c r="F1327" t="s">
        <v>2202</v>
      </c>
      <c r="G1327" t="s">
        <v>7140</v>
      </c>
      <c r="H1327" t="s">
        <v>11647</v>
      </c>
      <c r="I1327" t="s">
        <v>16182</v>
      </c>
    </row>
    <row r="1328" spans="1:9">
      <c r="A1328">
        <v>1</v>
      </c>
      <c r="B1328" t="s">
        <v>0</v>
      </c>
      <c r="C1328" t="s">
        <v>1</v>
      </c>
      <c r="D1328">
        <v>4572</v>
      </c>
      <c r="E1328" t="s">
        <v>2203</v>
      </c>
      <c r="F1328" t="s">
        <v>2203</v>
      </c>
      <c r="I1328" t="s">
        <v>16183</v>
      </c>
    </row>
    <row r="1329" spans="1:9">
      <c r="A1329">
        <v>1</v>
      </c>
      <c r="B1329" t="s">
        <v>0</v>
      </c>
      <c r="C1329" t="s">
        <v>1</v>
      </c>
      <c r="D1329">
        <v>4573</v>
      </c>
      <c r="E1329" t="s">
        <v>2204</v>
      </c>
      <c r="F1329" t="s">
        <v>2204</v>
      </c>
      <c r="I1329" t="s">
        <v>16184</v>
      </c>
    </row>
    <row r="1330" spans="1:9">
      <c r="A1330">
        <v>1</v>
      </c>
      <c r="B1330" t="s">
        <v>0</v>
      </c>
      <c r="C1330" t="s">
        <v>1</v>
      </c>
      <c r="D1330">
        <v>4574</v>
      </c>
      <c r="E1330" t="s">
        <v>2205</v>
      </c>
      <c r="F1330" t="s">
        <v>2205</v>
      </c>
      <c r="I1330" t="s">
        <v>16185</v>
      </c>
    </row>
    <row r="1331" spans="1:9">
      <c r="A1331">
        <v>1</v>
      </c>
      <c r="B1331" t="s">
        <v>0</v>
      </c>
      <c r="C1331" t="s">
        <v>1</v>
      </c>
      <c r="D1331">
        <v>4575</v>
      </c>
      <c r="E1331" t="s">
        <v>2206</v>
      </c>
      <c r="F1331" t="s">
        <v>2206</v>
      </c>
    </row>
    <row r="1332" spans="1:9">
      <c r="A1332">
        <v>1</v>
      </c>
      <c r="B1332" t="s">
        <v>0</v>
      </c>
      <c r="C1332" t="s">
        <v>1</v>
      </c>
      <c r="D1332">
        <v>4576</v>
      </c>
      <c r="E1332" t="s">
        <v>2207</v>
      </c>
      <c r="F1332" t="s">
        <v>2207</v>
      </c>
      <c r="I1332" t="s">
        <v>16186</v>
      </c>
    </row>
    <row r="1333" spans="1:9">
      <c r="A1333">
        <v>1</v>
      </c>
      <c r="B1333" t="s">
        <v>0</v>
      </c>
      <c r="C1333" t="s">
        <v>1</v>
      </c>
      <c r="D1333">
        <v>4600</v>
      </c>
      <c r="E1333" t="s">
        <v>15236</v>
      </c>
      <c r="F1333" t="s">
        <v>2208</v>
      </c>
      <c r="H1333" t="s">
        <v>15237</v>
      </c>
      <c r="I1333" t="s">
        <v>16187</v>
      </c>
    </row>
    <row r="1334" spans="1:9">
      <c r="A1334">
        <v>1</v>
      </c>
      <c r="B1334" t="s">
        <v>0</v>
      </c>
      <c r="C1334" t="s">
        <v>1</v>
      </c>
      <c r="D1334">
        <v>4601</v>
      </c>
      <c r="E1334" t="s">
        <v>2209</v>
      </c>
      <c r="F1334" t="s">
        <v>2210</v>
      </c>
      <c r="I1334" t="s">
        <v>16188</v>
      </c>
    </row>
    <row r="1335" spans="1:9">
      <c r="A1335">
        <v>1</v>
      </c>
      <c r="B1335" t="s">
        <v>0</v>
      </c>
      <c r="C1335" t="s">
        <v>1</v>
      </c>
      <c r="D1335">
        <v>4602</v>
      </c>
      <c r="E1335" t="s">
        <v>2211</v>
      </c>
      <c r="F1335" t="s">
        <v>2212</v>
      </c>
      <c r="I1335" t="s">
        <v>16189</v>
      </c>
    </row>
    <row r="1336" spans="1:9">
      <c r="A1336">
        <v>1</v>
      </c>
      <c r="B1336" t="s">
        <v>0</v>
      </c>
      <c r="C1336" t="s">
        <v>1</v>
      </c>
      <c r="D1336">
        <v>4603</v>
      </c>
      <c r="E1336" t="s">
        <v>2213</v>
      </c>
      <c r="F1336" t="s">
        <v>2214</v>
      </c>
      <c r="I1336" t="s">
        <v>16190</v>
      </c>
    </row>
    <row r="1337" spans="1:9">
      <c r="A1337">
        <v>1</v>
      </c>
      <c r="B1337" t="s">
        <v>0</v>
      </c>
      <c r="C1337" t="s">
        <v>1</v>
      </c>
      <c r="D1337">
        <v>4604</v>
      </c>
      <c r="E1337" t="s">
        <v>2215</v>
      </c>
      <c r="F1337" t="s">
        <v>2216</v>
      </c>
      <c r="I1337" t="s">
        <v>16191</v>
      </c>
    </row>
    <row r="1338" spans="1:9">
      <c r="A1338">
        <v>1</v>
      </c>
      <c r="B1338" t="s">
        <v>0</v>
      </c>
      <c r="C1338" t="s">
        <v>1</v>
      </c>
      <c r="D1338">
        <v>4605</v>
      </c>
      <c r="E1338" t="s">
        <v>2217</v>
      </c>
      <c r="F1338" t="s">
        <v>2218</v>
      </c>
      <c r="I1338" t="s">
        <v>16192</v>
      </c>
    </row>
    <row r="1339" spans="1:9">
      <c r="A1339">
        <v>1</v>
      </c>
      <c r="B1339" t="s">
        <v>0</v>
      </c>
      <c r="C1339" t="s">
        <v>1</v>
      </c>
      <c r="D1339">
        <v>4606</v>
      </c>
      <c r="E1339" t="s">
        <v>2219</v>
      </c>
      <c r="F1339" t="s">
        <v>2220</v>
      </c>
      <c r="I1339" t="s">
        <v>16193</v>
      </c>
    </row>
    <row r="1340" spans="1:9">
      <c r="A1340">
        <v>1</v>
      </c>
      <c r="B1340" t="s">
        <v>0</v>
      </c>
      <c r="C1340" t="s">
        <v>1</v>
      </c>
      <c r="D1340">
        <v>4607</v>
      </c>
      <c r="E1340" t="s">
        <v>2221</v>
      </c>
      <c r="F1340" t="s">
        <v>2222</v>
      </c>
      <c r="I1340" t="s">
        <v>16194</v>
      </c>
    </row>
    <row r="1341" spans="1:9">
      <c r="A1341">
        <v>1</v>
      </c>
      <c r="B1341" t="s">
        <v>0</v>
      </c>
      <c r="C1341" t="s">
        <v>1</v>
      </c>
      <c r="D1341">
        <v>5000</v>
      </c>
      <c r="E1341" t="s">
        <v>2223</v>
      </c>
      <c r="F1341" t="s">
        <v>2224</v>
      </c>
      <c r="I1341" t="s">
        <v>16195</v>
      </c>
    </row>
    <row r="1342" spans="1:9">
      <c r="A1342">
        <v>1</v>
      </c>
      <c r="B1342" t="s">
        <v>0</v>
      </c>
      <c r="C1342" t="s">
        <v>1</v>
      </c>
      <c r="D1342">
        <v>5001</v>
      </c>
      <c r="E1342" t="s">
        <v>2225</v>
      </c>
      <c r="F1342" t="s">
        <v>2226</v>
      </c>
      <c r="I1342" t="s">
        <v>16196</v>
      </c>
    </row>
    <row r="1343" spans="1:9">
      <c r="A1343">
        <v>1</v>
      </c>
      <c r="B1343" t="s">
        <v>0</v>
      </c>
      <c r="C1343" t="s">
        <v>1</v>
      </c>
      <c r="D1343">
        <v>5002</v>
      </c>
      <c r="E1343" t="s">
        <v>2227</v>
      </c>
      <c r="F1343" t="s">
        <v>2228</v>
      </c>
      <c r="I1343" t="s">
        <v>16197</v>
      </c>
    </row>
    <row r="1344" spans="1:9">
      <c r="A1344">
        <v>1</v>
      </c>
      <c r="B1344" t="s">
        <v>0</v>
      </c>
      <c r="C1344" t="s">
        <v>1</v>
      </c>
      <c r="D1344">
        <v>5003</v>
      </c>
      <c r="E1344" t="s">
        <v>2229</v>
      </c>
      <c r="F1344" t="s">
        <v>2230</v>
      </c>
      <c r="I1344" t="s">
        <v>16198</v>
      </c>
    </row>
    <row r="1345" spans="1:9">
      <c r="A1345">
        <v>1</v>
      </c>
      <c r="B1345" t="s">
        <v>0</v>
      </c>
      <c r="C1345" t="s">
        <v>1</v>
      </c>
      <c r="D1345">
        <v>5004</v>
      </c>
      <c r="E1345" t="s">
        <v>2231</v>
      </c>
      <c r="F1345" t="s">
        <v>2232</v>
      </c>
      <c r="I1345" t="s">
        <v>16199</v>
      </c>
    </row>
    <row r="1346" spans="1:9">
      <c r="A1346">
        <v>1</v>
      </c>
      <c r="B1346" t="s">
        <v>0</v>
      </c>
      <c r="C1346" t="s">
        <v>1</v>
      </c>
      <c r="D1346">
        <v>5005</v>
      </c>
      <c r="E1346" t="s">
        <v>2233</v>
      </c>
      <c r="F1346" t="s">
        <v>2234</v>
      </c>
      <c r="I1346" t="s">
        <v>16200</v>
      </c>
    </row>
    <row r="1347" spans="1:9">
      <c r="A1347">
        <v>1</v>
      </c>
      <c r="B1347" t="s">
        <v>0</v>
      </c>
      <c r="C1347" t="s">
        <v>1</v>
      </c>
      <c r="D1347">
        <v>5006</v>
      </c>
      <c r="E1347" t="s">
        <v>2235</v>
      </c>
      <c r="F1347" t="s">
        <v>2236</v>
      </c>
      <c r="I1347" t="s">
        <v>16201</v>
      </c>
    </row>
    <row r="1348" spans="1:9">
      <c r="A1348">
        <v>1</v>
      </c>
      <c r="B1348" t="s">
        <v>0</v>
      </c>
      <c r="C1348" t="s">
        <v>1</v>
      </c>
      <c r="D1348">
        <v>5007</v>
      </c>
      <c r="E1348" t="s">
        <v>2237</v>
      </c>
      <c r="F1348" t="s">
        <v>2238</v>
      </c>
      <c r="I1348" t="s">
        <v>16202</v>
      </c>
    </row>
    <row r="1349" spans="1:9">
      <c r="A1349">
        <v>1</v>
      </c>
      <c r="B1349" t="s">
        <v>0</v>
      </c>
      <c r="C1349" t="s">
        <v>1</v>
      </c>
      <c r="D1349">
        <v>5008</v>
      </c>
      <c r="E1349" t="s">
        <v>2239</v>
      </c>
      <c r="F1349" t="s">
        <v>2240</v>
      </c>
      <c r="G1349" t="s">
        <v>11648</v>
      </c>
      <c r="H1349" t="s">
        <v>11649</v>
      </c>
      <c r="I1349" t="s">
        <v>16203</v>
      </c>
    </row>
    <row r="1350" spans="1:9">
      <c r="A1350">
        <v>1</v>
      </c>
      <c r="B1350" t="s">
        <v>0</v>
      </c>
      <c r="C1350" t="s">
        <v>1</v>
      </c>
      <c r="D1350">
        <v>5009</v>
      </c>
      <c r="E1350" t="s">
        <v>2241</v>
      </c>
      <c r="F1350" t="s">
        <v>2242</v>
      </c>
      <c r="I1350" t="s">
        <v>16204</v>
      </c>
    </row>
    <row r="1351" spans="1:9">
      <c r="A1351">
        <v>1</v>
      </c>
      <c r="B1351" t="s">
        <v>0</v>
      </c>
      <c r="C1351" t="s">
        <v>1</v>
      </c>
      <c r="D1351">
        <v>5010</v>
      </c>
      <c r="E1351" t="s">
        <v>2243</v>
      </c>
      <c r="F1351" t="s">
        <v>2244</v>
      </c>
      <c r="I1351" t="s">
        <v>16205</v>
      </c>
    </row>
    <row r="1352" spans="1:9">
      <c r="A1352">
        <v>1</v>
      </c>
      <c r="B1352" t="s">
        <v>0</v>
      </c>
      <c r="C1352" t="s">
        <v>1</v>
      </c>
      <c r="D1352">
        <v>5011</v>
      </c>
      <c r="E1352" t="s">
        <v>2245</v>
      </c>
      <c r="F1352" t="s">
        <v>2246</v>
      </c>
      <c r="I1352" t="s">
        <v>16206</v>
      </c>
    </row>
    <row r="1353" spans="1:9">
      <c r="A1353">
        <v>1</v>
      </c>
      <c r="B1353" t="s">
        <v>0</v>
      </c>
      <c r="C1353" t="s">
        <v>1</v>
      </c>
      <c r="D1353">
        <v>5012</v>
      </c>
      <c r="E1353" t="s">
        <v>2247</v>
      </c>
      <c r="F1353" t="s">
        <v>2248</v>
      </c>
      <c r="I1353" t="s">
        <v>16207</v>
      </c>
    </row>
    <row r="1354" spans="1:9">
      <c r="A1354">
        <v>1</v>
      </c>
      <c r="B1354" t="s">
        <v>0</v>
      </c>
      <c r="C1354" t="s">
        <v>1</v>
      </c>
      <c r="D1354">
        <v>5013</v>
      </c>
      <c r="E1354" t="s">
        <v>2249</v>
      </c>
      <c r="F1354" t="s">
        <v>2250</v>
      </c>
      <c r="I1354" t="s">
        <v>16208</v>
      </c>
    </row>
    <row r="1355" spans="1:9">
      <c r="A1355">
        <v>1</v>
      </c>
      <c r="B1355" t="s">
        <v>0</v>
      </c>
      <c r="C1355" t="s">
        <v>1</v>
      </c>
      <c r="D1355">
        <v>5014</v>
      </c>
      <c r="E1355" t="s">
        <v>2251</v>
      </c>
      <c r="F1355" t="s">
        <v>2252</v>
      </c>
      <c r="I1355" t="s">
        <v>16209</v>
      </c>
    </row>
    <row r="1356" spans="1:9">
      <c r="A1356">
        <v>1</v>
      </c>
      <c r="B1356" t="s">
        <v>0</v>
      </c>
      <c r="C1356" t="s">
        <v>1</v>
      </c>
      <c r="D1356">
        <v>5015</v>
      </c>
      <c r="E1356" t="s">
        <v>2253</v>
      </c>
      <c r="F1356" t="s">
        <v>2254</v>
      </c>
      <c r="I1356" t="s">
        <v>16210</v>
      </c>
    </row>
    <row r="1357" spans="1:9">
      <c r="A1357">
        <v>1</v>
      </c>
      <c r="B1357" t="s">
        <v>0</v>
      </c>
      <c r="C1357" t="s">
        <v>1</v>
      </c>
      <c r="D1357">
        <v>5016</v>
      </c>
      <c r="E1357" t="s">
        <v>2255</v>
      </c>
      <c r="F1357" t="s">
        <v>2255</v>
      </c>
      <c r="I1357" t="s">
        <v>16211</v>
      </c>
    </row>
    <row r="1358" spans="1:9">
      <c r="A1358">
        <v>1</v>
      </c>
      <c r="B1358" t="s">
        <v>0</v>
      </c>
      <c r="C1358" t="s">
        <v>1</v>
      </c>
      <c r="D1358">
        <v>5017</v>
      </c>
      <c r="E1358" t="s">
        <v>2256</v>
      </c>
      <c r="F1358" t="s">
        <v>2256</v>
      </c>
      <c r="I1358" t="s">
        <v>16212</v>
      </c>
    </row>
    <row r="1359" spans="1:9">
      <c r="A1359">
        <v>1</v>
      </c>
      <c r="B1359" t="s">
        <v>0</v>
      </c>
      <c r="C1359" t="s">
        <v>1</v>
      </c>
      <c r="D1359">
        <v>5018</v>
      </c>
      <c r="E1359" t="s">
        <v>2257</v>
      </c>
      <c r="F1359" t="s">
        <v>2257</v>
      </c>
      <c r="I1359" t="s">
        <v>16213</v>
      </c>
    </row>
    <row r="1360" spans="1:9">
      <c r="A1360">
        <v>1</v>
      </c>
      <c r="B1360" t="s">
        <v>0</v>
      </c>
      <c r="C1360" t="s">
        <v>1</v>
      </c>
      <c r="D1360">
        <v>5019</v>
      </c>
      <c r="E1360" t="s">
        <v>2258</v>
      </c>
      <c r="F1360" t="s">
        <v>2258</v>
      </c>
      <c r="I1360" t="s">
        <v>16214</v>
      </c>
    </row>
    <row r="1361" spans="1:9">
      <c r="A1361">
        <v>1</v>
      </c>
      <c r="B1361" t="s">
        <v>0</v>
      </c>
      <c r="C1361" t="s">
        <v>1</v>
      </c>
      <c r="D1361">
        <v>5020</v>
      </c>
      <c r="E1361" t="s">
        <v>2259</v>
      </c>
      <c r="F1361" t="s">
        <v>2259</v>
      </c>
      <c r="I1361" t="s">
        <v>16215</v>
      </c>
    </row>
    <row r="1362" spans="1:9">
      <c r="A1362">
        <v>1</v>
      </c>
      <c r="B1362" t="s">
        <v>0</v>
      </c>
      <c r="C1362" t="s">
        <v>1</v>
      </c>
      <c r="D1362">
        <v>5021</v>
      </c>
      <c r="E1362" t="s">
        <v>2260</v>
      </c>
      <c r="F1362" t="s">
        <v>2260</v>
      </c>
      <c r="I1362" t="s">
        <v>16216</v>
      </c>
    </row>
    <row r="1363" spans="1:9">
      <c r="A1363">
        <v>1</v>
      </c>
      <c r="B1363" t="s">
        <v>0</v>
      </c>
      <c r="C1363" t="s">
        <v>1</v>
      </c>
      <c r="D1363">
        <v>5022</v>
      </c>
      <c r="E1363" t="s">
        <v>2261</v>
      </c>
      <c r="F1363" t="s">
        <v>2261</v>
      </c>
      <c r="I1363" t="s">
        <v>16217</v>
      </c>
    </row>
    <row r="1364" spans="1:9">
      <c r="A1364">
        <v>1</v>
      </c>
      <c r="B1364" t="s">
        <v>0</v>
      </c>
      <c r="C1364" t="s">
        <v>1</v>
      </c>
      <c r="D1364">
        <v>5023</v>
      </c>
      <c r="E1364" t="s">
        <v>1330</v>
      </c>
      <c r="F1364" t="s">
        <v>1330</v>
      </c>
      <c r="I1364" t="s">
        <v>15399</v>
      </c>
    </row>
    <row r="1365" spans="1:9">
      <c r="A1365">
        <v>1</v>
      </c>
      <c r="B1365" t="s">
        <v>0</v>
      </c>
      <c r="C1365" t="s">
        <v>1</v>
      </c>
      <c r="D1365">
        <v>5024</v>
      </c>
      <c r="E1365" t="s">
        <v>1244</v>
      </c>
      <c r="F1365" t="s">
        <v>1245</v>
      </c>
      <c r="G1365" t="s">
        <v>11497</v>
      </c>
      <c r="H1365" t="s">
        <v>11498</v>
      </c>
      <c r="I1365" t="s">
        <v>15362</v>
      </c>
    </row>
    <row r="1366" spans="1:9">
      <c r="A1366">
        <v>1</v>
      </c>
      <c r="B1366" t="s">
        <v>0</v>
      </c>
      <c r="C1366" t="s">
        <v>1</v>
      </c>
      <c r="D1366">
        <v>5025</v>
      </c>
      <c r="E1366" t="s">
        <v>2262</v>
      </c>
      <c r="F1366" t="s">
        <v>2262</v>
      </c>
      <c r="I1366" t="s">
        <v>16218</v>
      </c>
    </row>
    <row r="1367" spans="1:9">
      <c r="A1367">
        <v>1</v>
      </c>
      <c r="B1367" t="s">
        <v>0</v>
      </c>
      <c r="C1367" t="s">
        <v>1</v>
      </c>
      <c r="D1367">
        <v>5026</v>
      </c>
      <c r="E1367" t="s">
        <v>2263</v>
      </c>
      <c r="F1367" t="s">
        <v>2263</v>
      </c>
      <c r="I1367" t="s">
        <v>16219</v>
      </c>
    </row>
    <row r="1368" spans="1:9">
      <c r="A1368">
        <v>1</v>
      </c>
      <c r="B1368" t="s">
        <v>0</v>
      </c>
      <c r="C1368" t="s">
        <v>1</v>
      </c>
      <c r="D1368">
        <v>5027</v>
      </c>
      <c r="E1368" t="s">
        <v>2264</v>
      </c>
      <c r="F1368" t="s">
        <v>2264</v>
      </c>
      <c r="I1368" t="s">
        <v>16220</v>
      </c>
    </row>
    <row r="1369" spans="1:9">
      <c r="A1369">
        <v>1</v>
      </c>
      <c r="B1369" t="s">
        <v>0</v>
      </c>
      <c r="C1369" t="s">
        <v>1</v>
      </c>
      <c r="D1369">
        <v>5028</v>
      </c>
      <c r="E1369" t="s">
        <v>2265</v>
      </c>
      <c r="F1369" t="s">
        <v>2265</v>
      </c>
      <c r="I1369" t="s">
        <v>16221</v>
      </c>
    </row>
    <row r="1370" spans="1:9">
      <c r="A1370">
        <v>1</v>
      </c>
      <c r="B1370" t="s">
        <v>0</v>
      </c>
      <c r="C1370" t="s">
        <v>1</v>
      </c>
      <c r="D1370">
        <v>5029</v>
      </c>
      <c r="E1370" t="s">
        <v>2266</v>
      </c>
      <c r="F1370" t="s">
        <v>2266</v>
      </c>
      <c r="I1370" t="s">
        <v>16222</v>
      </c>
    </row>
    <row r="1371" spans="1:9">
      <c r="A1371">
        <v>1</v>
      </c>
      <c r="B1371" t="s">
        <v>0</v>
      </c>
      <c r="C1371" t="s">
        <v>1</v>
      </c>
      <c r="D1371">
        <v>5030</v>
      </c>
      <c r="E1371" t="s">
        <v>2267</v>
      </c>
      <c r="F1371" t="s">
        <v>2267</v>
      </c>
      <c r="I1371" t="s">
        <v>16223</v>
      </c>
    </row>
    <row r="1372" spans="1:9">
      <c r="A1372">
        <v>1</v>
      </c>
      <c r="B1372" t="s">
        <v>0</v>
      </c>
      <c r="C1372" t="s">
        <v>1</v>
      </c>
      <c r="D1372">
        <v>5031</v>
      </c>
      <c r="E1372" t="s">
        <v>1285</v>
      </c>
      <c r="F1372" t="s">
        <v>1286</v>
      </c>
      <c r="G1372" t="s">
        <v>11535</v>
      </c>
      <c r="H1372" t="s">
        <v>11536</v>
      </c>
      <c r="I1372" t="s">
        <v>15382</v>
      </c>
    </row>
    <row r="1373" spans="1:9">
      <c r="A1373">
        <v>1</v>
      </c>
      <c r="B1373" t="s">
        <v>0</v>
      </c>
      <c r="C1373" t="s">
        <v>1</v>
      </c>
      <c r="D1373">
        <v>5032</v>
      </c>
      <c r="E1373" t="s">
        <v>2268</v>
      </c>
      <c r="F1373" t="s">
        <v>2268</v>
      </c>
      <c r="I1373" t="s">
        <v>16224</v>
      </c>
    </row>
    <row r="1374" spans="1:9">
      <c r="A1374">
        <v>1</v>
      </c>
      <c r="B1374" t="s">
        <v>0</v>
      </c>
      <c r="C1374" t="s">
        <v>1</v>
      </c>
      <c r="D1374">
        <v>5033</v>
      </c>
      <c r="E1374" t="s">
        <v>2269</v>
      </c>
      <c r="F1374" t="s">
        <v>2269</v>
      </c>
      <c r="I1374" t="s">
        <v>16225</v>
      </c>
    </row>
    <row r="1375" spans="1:9">
      <c r="A1375">
        <v>1</v>
      </c>
      <c r="B1375" t="s">
        <v>0</v>
      </c>
      <c r="C1375" t="s">
        <v>1</v>
      </c>
      <c r="D1375">
        <v>5100</v>
      </c>
      <c r="E1375" t="s">
        <v>2270</v>
      </c>
      <c r="F1375" t="s">
        <v>2271</v>
      </c>
      <c r="G1375" t="s">
        <v>11650</v>
      </c>
      <c r="H1375" t="s">
        <v>11651</v>
      </c>
      <c r="I1375" t="s">
        <v>16226</v>
      </c>
    </row>
    <row r="1376" spans="1:9">
      <c r="A1376">
        <v>1</v>
      </c>
      <c r="B1376" t="s">
        <v>0</v>
      </c>
      <c r="C1376" t="s">
        <v>1</v>
      </c>
      <c r="D1376">
        <v>5101</v>
      </c>
      <c r="E1376" t="s">
        <v>2272</v>
      </c>
      <c r="F1376" t="s">
        <v>11652</v>
      </c>
      <c r="G1376" t="s">
        <v>11653</v>
      </c>
      <c r="H1376" t="s">
        <v>11654</v>
      </c>
      <c r="I1376" t="s">
        <v>16227</v>
      </c>
    </row>
    <row r="1377" spans="1:9">
      <c r="A1377">
        <v>1</v>
      </c>
      <c r="B1377" t="s">
        <v>0</v>
      </c>
      <c r="C1377" t="s">
        <v>1</v>
      </c>
      <c r="D1377">
        <v>5102</v>
      </c>
      <c r="E1377" t="s">
        <v>2273</v>
      </c>
      <c r="F1377" t="s">
        <v>11655</v>
      </c>
      <c r="G1377" t="s">
        <v>11656</v>
      </c>
      <c r="H1377" t="s">
        <v>11657</v>
      </c>
      <c r="I1377" t="s">
        <v>16228</v>
      </c>
    </row>
    <row r="1378" spans="1:9">
      <c r="A1378">
        <v>1</v>
      </c>
      <c r="B1378" t="s">
        <v>0</v>
      </c>
      <c r="C1378" t="s">
        <v>1</v>
      </c>
      <c r="D1378">
        <v>5103</v>
      </c>
      <c r="E1378" t="s">
        <v>2274</v>
      </c>
      <c r="F1378" t="s">
        <v>2275</v>
      </c>
      <c r="G1378" t="s">
        <v>11658</v>
      </c>
      <c r="H1378" t="s">
        <v>11659</v>
      </c>
      <c r="I1378" t="s">
        <v>16229</v>
      </c>
    </row>
    <row r="1379" spans="1:9">
      <c r="A1379">
        <v>1</v>
      </c>
      <c r="B1379" t="s">
        <v>0</v>
      </c>
      <c r="C1379" t="s">
        <v>1</v>
      </c>
      <c r="D1379">
        <v>5104</v>
      </c>
      <c r="E1379" t="s">
        <v>2276</v>
      </c>
      <c r="F1379" t="s">
        <v>2277</v>
      </c>
      <c r="G1379" t="s">
        <v>18114</v>
      </c>
      <c r="H1379" t="s">
        <v>11660</v>
      </c>
      <c r="I1379" t="s">
        <v>16230</v>
      </c>
    </row>
    <row r="1380" spans="1:9">
      <c r="A1380">
        <v>1</v>
      </c>
      <c r="B1380" t="s">
        <v>0</v>
      </c>
      <c r="C1380" t="s">
        <v>1</v>
      </c>
      <c r="D1380">
        <v>5105</v>
      </c>
      <c r="E1380" t="s">
        <v>2278</v>
      </c>
      <c r="F1380" t="s">
        <v>1264</v>
      </c>
      <c r="G1380" t="s">
        <v>11661</v>
      </c>
      <c r="H1380" t="s">
        <v>11662</v>
      </c>
      <c r="I1380" t="s">
        <v>16231</v>
      </c>
    </row>
    <row r="1381" spans="1:9">
      <c r="A1381">
        <v>1</v>
      </c>
      <c r="B1381" t="s">
        <v>0</v>
      </c>
      <c r="C1381" t="s">
        <v>1</v>
      </c>
      <c r="D1381">
        <v>5106</v>
      </c>
      <c r="E1381" t="s">
        <v>2279</v>
      </c>
      <c r="F1381" t="s">
        <v>2280</v>
      </c>
      <c r="G1381" t="s">
        <v>11663</v>
      </c>
      <c r="H1381" t="s">
        <v>11664</v>
      </c>
      <c r="I1381" t="s">
        <v>16232</v>
      </c>
    </row>
    <row r="1382" spans="1:9">
      <c r="A1382">
        <v>1</v>
      </c>
      <c r="B1382" t="s">
        <v>0</v>
      </c>
      <c r="C1382" t="s">
        <v>1</v>
      </c>
      <c r="D1382">
        <v>5107</v>
      </c>
      <c r="E1382" t="s">
        <v>1207</v>
      </c>
      <c r="F1382" t="s">
        <v>1208</v>
      </c>
      <c r="G1382" t="s">
        <v>11460</v>
      </c>
      <c r="H1382" t="s">
        <v>11461</v>
      </c>
      <c r="I1382" t="s">
        <v>15343</v>
      </c>
    </row>
    <row r="1383" spans="1:9">
      <c r="A1383">
        <v>1</v>
      </c>
      <c r="B1383" t="s">
        <v>0</v>
      </c>
      <c r="C1383" t="s">
        <v>1</v>
      </c>
      <c r="D1383">
        <v>5200</v>
      </c>
      <c r="E1383" t="s">
        <v>2281</v>
      </c>
      <c r="F1383" t="s">
        <v>2282</v>
      </c>
      <c r="I1383" t="s">
        <v>16233</v>
      </c>
    </row>
    <row r="1384" spans="1:9">
      <c r="A1384">
        <v>1</v>
      </c>
      <c r="B1384" t="s">
        <v>0</v>
      </c>
      <c r="C1384" t="s">
        <v>1</v>
      </c>
      <c r="D1384">
        <v>5201</v>
      </c>
      <c r="E1384" t="s">
        <v>2283</v>
      </c>
      <c r="F1384" t="s">
        <v>2284</v>
      </c>
      <c r="G1384" t="s">
        <v>7140</v>
      </c>
      <c r="H1384" t="s">
        <v>11665</v>
      </c>
      <c r="I1384" t="s">
        <v>16234</v>
      </c>
    </row>
    <row r="1385" spans="1:9">
      <c r="A1385">
        <v>1</v>
      </c>
      <c r="B1385" t="s">
        <v>0</v>
      </c>
      <c r="C1385" t="s">
        <v>1</v>
      </c>
      <c r="D1385">
        <v>5202</v>
      </c>
      <c r="E1385" t="s">
        <v>2285</v>
      </c>
      <c r="F1385" t="s">
        <v>2286</v>
      </c>
      <c r="G1385" t="s">
        <v>7140</v>
      </c>
      <c r="H1385" t="s">
        <v>11666</v>
      </c>
      <c r="I1385" t="s">
        <v>16235</v>
      </c>
    </row>
    <row r="1386" spans="1:9">
      <c r="A1386">
        <v>1</v>
      </c>
      <c r="B1386" t="s">
        <v>0</v>
      </c>
      <c r="C1386" t="s">
        <v>1</v>
      </c>
      <c r="D1386">
        <v>5203</v>
      </c>
      <c r="E1386" t="s">
        <v>2287</v>
      </c>
      <c r="F1386" t="s">
        <v>2288</v>
      </c>
      <c r="G1386" t="s">
        <v>7140</v>
      </c>
      <c r="H1386" t="s">
        <v>11667</v>
      </c>
      <c r="I1386" t="s">
        <v>16236</v>
      </c>
    </row>
    <row r="1387" spans="1:9">
      <c r="A1387">
        <v>1</v>
      </c>
      <c r="B1387" t="s">
        <v>0</v>
      </c>
      <c r="C1387" t="s">
        <v>1</v>
      </c>
      <c r="D1387">
        <v>5204</v>
      </c>
      <c r="E1387" t="s">
        <v>2289</v>
      </c>
      <c r="F1387" t="s">
        <v>2290</v>
      </c>
      <c r="G1387" t="s">
        <v>7140</v>
      </c>
      <c r="H1387" t="s">
        <v>11668</v>
      </c>
      <c r="I1387" t="s">
        <v>16237</v>
      </c>
    </row>
    <row r="1388" spans="1:9">
      <c r="A1388">
        <v>1</v>
      </c>
      <c r="B1388" t="s">
        <v>0</v>
      </c>
      <c r="C1388" t="s">
        <v>1</v>
      </c>
      <c r="D1388">
        <v>5205</v>
      </c>
      <c r="E1388" t="s">
        <v>2291</v>
      </c>
      <c r="F1388" t="s">
        <v>2292</v>
      </c>
      <c r="I1388" t="s">
        <v>16238</v>
      </c>
    </row>
    <row r="1389" spans="1:9">
      <c r="A1389">
        <v>1</v>
      </c>
      <c r="B1389" t="s">
        <v>0</v>
      </c>
      <c r="C1389" t="s">
        <v>1</v>
      </c>
      <c r="D1389">
        <v>5206</v>
      </c>
      <c r="E1389" t="s">
        <v>2293</v>
      </c>
      <c r="F1389" t="s">
        <v>2294</v>
      </c>
      <c r="G1389" t="s">
        <v>7140</v>
      </c>
      <c r="H1389" t="s">
        <v>11669</v>
      </c>
      <c r="I1389" t="s">
        <v>16239</v>
      </c>
    </row>
    <row r="1390" spans="1:9">
      <c r="A1390">
        <v>1</v>
      </c>
      <c r="B1390" t="s">
        <v>0</v>
      </c>
      <c r="C1390" t="s">
        <v>1</v>
      </c>
      <c r="D1390">
        <v>5207</v>
      </c>
      <c r="E1390" t="s">
        <v>2295</v>
      </c>
      <c r="F1390" t="s">
        <v>2296</v>
      </c>
    </row>
    <row r="1391" spans="1:9">
      <c r="A1391">
        <v>1</v>
      </c>
      <c r="B1391" t="s">
        <v>0</v>
      </c>
      <c r="C1391" t="s">
        <v>1</v>
      </c>
      <c r="D1391">
        <v>5208</v>
      </c>
      <c r="E1391" t="s">
        <v>2297</v>
      </c>
      <c r="F1391" t="s">
        <v>2297</v>
      </c>
      <c r="I1391" t="s">
        <v>16240</v>
      </c>
    </row>
    <row r="1392" spans="1:9">
      <c r="A1392">
        <v>1</v>
      </c>
      <c r="B1392" t="s">
        <v>0</v>
      </c>
      <c r="C1392" t="s">
        <v>1</v>
      </c>
      <c r="D1392">
        <v>5209</v>
      </c>
      <c r="E1392" t="s">
        <v>2298</v>
      </c>
      <c r="F1392" t="s">
        <v>2298</v>
      </c>
      <c r="I1392" t="s">
        <v>16241</v>
      </c>
    </row>
    <row r="1393" spans="1:9">
      <c r="A1393">
        <v>1</v>
      </c>
      <c r="B1393" t="s">
        <v>0</v>
      </c>
      <c r="C1393" t="s">
        <v>1</v>
      </c>
      <c r="D1393">
        <v>5210</v>
      </c>
      <c r="E1393" t="s">
        <v>2299</v>
      </c>
      <c r="F1393" t="s">
        <v>2299</v>
      </c>
      <c r="I1393" t="s">
        <v>16242</v>
      </c>
    </row>
    <row r="1394" spans="1:9">
      <c r="A1394">
        <v>1</v>
      </c>
      <c r="B1394" t="s">
        <v>0</v>
      </c>
      <c r="C1394" t="s">
        <v>1</v>
      </c>
      <c r="D1394">
        <v>5211</v>
      </c>
      <c r="E1394" t="s">
        <v>2300</v>
      </c>
      <c r="F1394" t="s">
        <v>2300</v>
      </c>
    </row>
    <row r="1395" spans="1:9">
      <c r="A1395">
        <v>1</v>
      </c>
      <c r="B1395" t="s">
        <v>0</v>
      </c>
      <c r="C1395" t="s">
        <v>1</v>
      </c>
      <c r="D1395">
        <v>5212</v>
      </c>
      <c r="E1395" t="s">
        <v>2301</v>
      </c>
      <c r="F1395" t="s">
        <v>2301</v>
      </c>
      <c r="I1395" t="s">
        <v>16243</v>
      </c>
    </row>
    <row r="1396" spans="1:9">
      <c r="A1396">
        <v>1</v>
      </c>
      <c r="B1396" t="s">
        <v>0</v>
      </c>
      <c r="C1396" t="s">
        <v>1</v>
      </c>
      <c r="D1396">
        <v>5213</v>
      </c>
      <c r="E1396" t="s">
        <v>2302</v>
      </c>
      <c r="F1396" t="s">
        <v>2302</v>
      </c>
    </row>
    <row r="1397" spans="1:9">
      <c r="A1397">
        <v>1</v>
      </c>
      <c r="B1397" t="s">
        <v>0</v>
      </c>
      <c r="C1397" t="s">
        <v>1</v>
      </c>
      <c r="D1397">
        <v>5214</v>
      </c>
      <c r="E1397" t="s">
        <v>2303</v>
      </c>
      <c r="F1397" t="s">
        <v>2303</v>
      </c>
      <c r="I1397" t="s">
        <v>16244</v>
      </c>
    </row>
    <row r="1398" spans="1:9">
      <c r="A1398">
        <v>1</v>
      </c>
      <c r="B1398" t="s">
        <v>0</v>
      </c>
      <c r="C1398" t="s">
        <v>1</v>
      </c>
      <c r="D1398">
        <v>5215</v>
      </c>
      <c r="E1398" t="s">
        <v>2304</v>
      </c>
      <c r="F1398" t="s">
        <v>2304</v>
      </c>
      <c r="I1398" t="s">
        <v>16245</v>
      </c>
    </row>
    <row r="1399" spans="1:9">
      <c r="A1399">
        <v>1</v>
      </c>
      <c r="B1399" t="s">
        <v>0</v>
      </c>
      <c r="C1399" t="s">
        <v>1</v>
      </c>
      <c r="D1399">
        <v>5216</v>
      </c>
      <c r="E1399" t="s">
        <v>2305</v>
      </c>
      <c r="F1399" t="s">
        <v>2305</v>
      </c>
    </row>
    <row r="1400" spans="1:9">
      <c r="A1400">
        <v>1</v>
      </c>
      <c r="B1400" t="s">
        <v>0</v>
      </c>
      <c r="C1400" t="s">
        <v>1</v>
      </c>
      <c r="D1400">
        <v>5217</v>
      </c>
      <c r="E1400" t="s">
        <v>2306</v>
      </c>
      <c r="F1400" t="s">
        <v>2306</v>
      </c>
    </row>
    <row r="1401" spans="1:9">
      <c r="A1401">
        <v>1</v>
      </c>
      <c r="B1401" t="s">
        <v>0</v>
      </c>
      <c r="C1401" t="s">
        <v>1</v>
      </c>
      <c r="D1401">
        <v>5218</v>
      </c>
      <c r="E1401" t="s">
        <v>2307</v>
      </c>
      <c r="F1401" t="s">
        <v>2307</v>
      </c>
    </row>
    <row r="1402" spans="1:9">
      <c r="A1402">
        <v>1</v>
      </c>
      <c r="B1402" t="s">
        <v>0</v>
      </c>
      <c r="C1402" t="s">
        <v>1</v>
      </c>
      <c r="D1402">
        <v>5219</v>
      </c>
      <c r="E1402" t="s">
        <v>2308</v>
      </c>
      <c r="F1402" t="s">
        <v>2308</v>
      </c>
      <c r="I1402" t="s">
        <v>16246</v>
      </c>
    </row>
    <row r="1403" spans="1:9">
      <c r="A1403">
        <v>1</v>
      </c>
      <c r="B1403" t="s">
        <v>0</v>
      </c>
      <c r="C1403" t="s">
        <v>1</v>
      </c>
      <c r="D1403">
        <v>5220</v>
      </c>
      <c r="E1403" t="s">
        <v>2309</v>
      </c>
      <c r="F1403" t="s">
        <v>2309</v>
      </c>
    </row>
    <row r="1404" spans="1:9">
      <c r="A1404">
        <v>1</v>
      </c>
      <c r="B1404" t="s">
        <v>0</v>
      </c>
      <c r="C1404" t="s">
        <v>1</v>
      </c>
      <c r="D1404">
        <v>5221</v>
      </c>
      <c r="E1404" t="s">
        <v>2310</v>
      </c>
      <c r="F1404" t="s">
        <v>2310</v>
      </c>
      <c r="I1404" t="s">
        <v>16247</v>
      </c>
    </row>
    <row r="1405" spans="1:9">
      <c r="A1405">
        <v>1</v>
      </c>
      <c r="B1405" t="s">
        <v>0</v>
      </c>
      <c r="C1405" t="s">
        <v>1</v>
      </c>
      <c r="D1405">
        <v>5222</v>
      </c>
      <c r="E1405" t="s">
        <v>2311</v>
      </c>
      <c r="F1405" t="s">
        <v>2311</v>
      </c>
      <c r="I1405" t="s">
        <v>16248</v>
      </c>
    </row>
    <row r="1406" spans="1:9">
      <c r="A1406">
        <v>1</v>
      </c>
      <c r="B1406" t="s">
        <v>0</v>
      </c>
      <c r="C1406" t="s">
        <v>1</v>
      </c>
      <c r="D1406">
        <v>5223</v>
      </c>
      <c r="E1406" t="s">
        <v>2312</v>
      </c>
      <c r="F1406" t="s">
        <v>2312</v>
      </c>
      <c r="I1406" t="s">
        <v>16249</v>
      </c>
    </row>
    <row r="1407" spans="1:9">
      <c r="A1407">
        <v>1</v>
      </c>
      <c r="B1407" t="s">
        <v>0</v>
      </c>
      <c r="C1407" t="s">
        <v>1</v>
      </c>
      <c r="D1407">
        <v>5224</v>
      </c>
      <c r="E1407" t="s">
        <v>2313</v>
      </c>
      <c r="F1407" t="s">
        <v>2313</v>
      </c>
      <c r="I1407" t="s">
        <v>16250</v>
      </c>
    </row>
    <row r="1408" spans="1:9">
      <c r="A1408">
        <v>1</v>
      </c>
      <c r="B1408" t="s">
        <v>0</v>
      </c>
      <c r="C1408" t="s">
        <v>1</v>
      </c>
      <c r="D1408">
        <v>5225</v>
      </c>
      <c r="E1408" t="s">
        <v>2314</v>
      </c>
      <c r="F1408" t="s">
        <v>2314</v>
      </c>
    </row>
    <row r="1409" spans="1:9">
      <c r="A1409">
        <v>1</v>
      </c>
      <c r="B1409" t="s">
        <v>0</v>
      </c>
      <c r="C1409" t="s">
        <v>1</v>
      </c>
      <c r="D1409">
        <v>5226</v>
      </c>
      <c r="E1409" t="s">
        <v>2315</v>
      </c>
      <c r="F1409" t="s">
        <v>2315</v>
      </c>
    </row>
    <row r="1410" spans="1:9">
      <c r="A1410">
        <v>1</v>
      </c>
      <c r="B1410" t="s">
        <v>0</v>
      </c>
      <c r="C1410" t="s">
        <v>1</v>
      </c>
      <c r="D1410">
        <v>5227</v>
      </c>
      <c r="E1410" t="s">
        <v>2316</v>
      </c>
      <c r="F1410" t="s">
        <v>2316</v>
      </c>
      <c r="I1410" t="s">
        <v>16251</v>
      </c>
    </row>
    <row r="1411" spans="1:9">
      <c r="A1411">
        <v>1</v>
      </c>
      <c r="B1411" t="s">
        <v>0</v>
      </c>
      <c r="C1411" t="s">
        <v>1</v>
      </c>
      <c r="D1411">
        <v>5228</v>
      </c>
      <c r="E1411" t="s">
        <v>2317</v>
      </c>
      <c r="F1411" t="s">
        <v>2317</v>
      </c>
    </row>
    <row r="1412" spans="1:9">
      <c r="A1412">
        <v>1</v>
      </c>
      <c r="B1412" t="s">
        <v>0</v>
      </c>
      <c r="C1412" t="s">
        <v>1</v>
      </c>
      <c r="D1412">
        <v>5229</v>
      </c>
      <c r="E1412" t="s">
        <v>2318</v>
      </c>
      <c r="F1412" t="s">
        <v>2318</v>
      </c>
      <c r="I1412" t="s">
        <v>16252</v>
      </c>
    </row>
    <row r="1413" spans="1:9">
      <c r="A1413">
        <v>1</v>
      </c>
      <c r="B1413" t="s">
        <v>0</v>
      </c>
      <c r="C1413" t="s">
        <v>1</v>
      </c>
      <c r="D1413">
        <v>5230</v>
      </c>
      <c r="E1413" t="s">
        <v>2319</v>
      </c>
      <c r="F1413" t="s">
        <v>2319</v>
      </c>
    </row>
    <row r="1414" spans="1:9">
      <c r="A1414">
        <v>1</v>
      </c>
      <c r="B1414" t="s">
        <v>0</v>
      </c>
      <c r="C1414" t="s">
        <v>1</v>
      </c>
      <c r="D1414">
        <v>5231</v>
      </c>
      <c r="E1414" t="s">
        <v>2320</v>
      </c>
      <c r="F1414" t="s">
        <v>2320</v>
      </c>
      <c r="I1414" t="s">
        <v>16253</v>
      </c>
    </row>
    <row r="1415" spans="1:9">
      <c r="A1415">
        <v>1</v>
      </c>
      <c r="B1415" t="s">
        <v>0</v>
      </c>
      <c r="C1415" t="s">
        <v>1</v>
      </c>
      <c r="D1415">
        <v>5232</v>
      </c>
      <c r="E1415" t="s">
        <v>2321</v>
      </c>
      <c r="F1415" t="s">
        <v>2321</v>
      </c>
      <c r="I1415" t="s">
        <v>16254</v>
      </c>
    </row>
    <row r="1416" spans="1:9">
      <c r="A1416">
        <v>1</v>
      </c>
      <c r="B1416" t="s">
        <v>0</v>
      </c>
      <c r="C1416" t="s">
        <v>1</v>
      </c>
      <c r="D1416">
        <v>5233</v>
      </c>
      <c r="E1416" t="s">
        <v>2322</v>
      </c>
      <c r="F1416" t="s">
        <v>11670</v>
      </c>
      <c r="G1416" t="s">
        <v>7140</v>
      </c>
      <c r="H1416" t="s">
        <v>11671</v>
      </c>
      <c r="I1416" t="s">
        <v>16255</v>
      </c>
    </row>
    <row r="1417" spans="1:9">
      <c r="A1417">
        <v>1</v>
      </c>
      <c r="B1417" t="s">
        <v>0</v>
      </c>
      <c r="C1417" t="s">
        <v>1</v>
      </c>
      <c r="D1417">
        <v>5234</v>
      </c>
      <c r="E1417" t="s">
        <v>15238</v>
      </c>
      <c r="F1417" t="s">
        <v>15238</v>
      </c>
      <c r="H1417" t="s">
        <v>15239</v>
      </c>
      <c r="I1417" t="s">
        <v>16256</v>
      </c>
    </row>
    <row r="1418" spans="1:9">
      <c r="A1418">
        <v>1</v>
      </c>
      <c r="B1418" t="s">
        <v>0</v>
      </c>
      <c r="C1418" t="s">
        <v>1</v>
      </c>
      <c r="D1418">
        <v>5235</v>
      </c>
      <c r="E1418" t="s">
        <v>2323</v>
      </c>
      <c r="F1418" t="s">
        <v>2323</v>
      </c>
      <c r="I1418" t="s">
        <v>16257</v>
      </c>
    </row>
    <row r="1419" spans="1:9">
      <c r="A1419">
        <v>1</v>
      </c>
      <c r="B1419" t="s">
        <v>0</v>
      </c>
      <c r="C1419" t="s">
        <v>1</v>
      </c>
      <c r="D1419">
        <v>5236</v>
      </c>
      <c r="E1419" t="s">
        <v>2324</v>
      </c>
      <c r="F1419" t="s">
        <v>2324</v>
      </c>
      <c r="I1419" t="s">
        <v>16258</v>
      </c>
    </row>
    <row r="1420" spans="1:9">
      <c r="A1420">
        <v>1</v>
      </c>
      <c r="B1420" t="s">
        <v>0</v>
      </c>
      <c r="C1420" t="s">
        <v>1</v>
      </c>
      <c r="D1420">
        <v>5237</v>
      </c>
      <c r="E1420" t="s">
        <v>2325</v>
      </c>
      <c r="F1420" t="s">
        <v>2325</v>
      </c>
      <c r="I1420" t="s">
        <v>16259</v>
      </c>
    </row>
    <row r="1421" spans="1:9">
      <c r="A1421">
        <v>1</v>
      </c>
      <c r="B1421" t="s">
        <v>0</v>
      </c>
      <c r="C1421" t="s">
        <v>1</v>
      </c>
      <c r="D1421">
        <v>5238</v>
      </c>
      <c r="E1421" t="s">
        <v>2326</v>
      </c>
      <c r="F1421" t="s">
        <v>2326</v>
      </c>
    </row>
    <row r="1422" spans="1:9">
      <c r="A1422">
        <v>1</v>
      </c>
      <c r="B1422" t="s">
        <v>0</v>
      </c>
      <c r="C1422" t="s">
        <v>1</v>
      </c>
      <c r="D1422">
        <v>5239</v>
      </c>
      <c r="E1422" t="s">
        <v>15240</v>
      </c>
      <c r="F1422" t="s">
        <v>15240</v>
      </c>
      <c r="H1422" t="s">
        <v>15241</v>
      </c>
      <c r="I1422" t="s">
        <v>16260</v>
      </c>
    </row>
    <row r="1423" spans="1:9">
      <c r="A1423">
        <v>1</v>
      </c>
      <c r="B1423" t="s">
        <v>0</v>
      </c>
      <c r="C1423" t="s">
        <v>1</v>
      </c>
      <c r="D1423">
        <v>5240</v>
      </c>
      <c r="E1423" t="s">
        <v>2327</v>
      </c>
      <c r="F1423" t="s">
        <v>2327</v>
      </c>
    </row>
    <row r="1424" spans="1:9">
      <c r="A1424">
        <v>1</v>
      </c>
      <c r="B1424" t="s">
        <v>0</v>
      </c>
      <c r="C1424" t="s">
        <v>1</v>
      </c>
      <c r="D1424">
        <v>5241</v>
      </c>
      <c r="E1424" t="s">
        <v>2328</v>
      </c>
      <c r="F1424" t="s">
        <v>2328</v>
      </c>
      <c r="I1424" t="s">
        <v>16261</v>
      </c>
    </row>
    <row r="1425" spans="1:9">
      <c r="A1425">
        <v>1</v>
      </c>
      <c r="B1425" t="s">
        <v>0</v>
      </c>
      <c r="C1425" t="s">
        <v>1</v>
      </c>
      <c r="D1425">
        <v>5242</v>
      </c>
      <c r="E1425" t="s">
        <v>2329</v>
      </c>
      <c r="F1425" t="s">
        <v>11672</v>
      </c>
      <c r="G1425" t="s">
        <v>7140</v>
      </c>
      <c r="H1425" t="s">
        <v>11673</v>
      </c>
      <c r="I1425" t="s">
        <v>16262</v>
      </c>
    </row>
    <row r="1426" spans="1:9">
      <c r="A1426">
        <v>1</v>
      </c>
      <c r="B1426" t="s">
        <v>0</v>
      </c>
      <c r="C1426" t="s">
        <v>1</v>
      </c>
      <c r="D1426">
        <v>5243</v>
      </c>
      <c r="E1426" t="s">
        <v>2330</v>
      </c>
      <c r="F1426" t="s">
        <v>2330</v>
      </c>
      <c r="I1426" t="s">
        <v>16263</v>
      </c>
    </row>
    <row r="1427" spans="1:9">
      <c r="A1427">
        <v>1</v>
      </c>
      <c r="B1427" t="s">
        <v>0</v>
      </c>
      <c r="C1427" t="s">
        <v>1</v>
      </c>
      <c r="D1427">
        <v>5244</v>
      </c>
      <c r="E1427" t="s">
        <v>2331</v>
      </c>
      <c r="F1427" t="s">
        <v>2331</v>
      </c>
      <c r="I1427" t="s">
        <v>16264</v>
      </c>
    </row>
    <row r="1428" spans="1:9">
      <c r="A1428">
        <v>1</v>
      </c>
      <c r="B1428" t="s">
        <v>0</v>
      </c>
      <c r="C1428" t="s">
        <v>1</v>
      </c>
      <c r="D1428">
        <v>5245</v>
      </c>
      <c r="E1428" t="s">
        <v>2332</v>
      </c>
      <c r="F1428" t="s">
        <v>2332</v>
      </c>
      <c r="I1428" t="s">
        <v>16265</v>
      </c>
    </row>
    <row r="1429" spans="1:9">
      <c r="A1429">
        <v>1</v>
      </c>
      <c r="B1429" t="s">
        <v>0</v>
      </c>
      <c r="C1429" t="s">
        <v>1</v>
      </c>
      <c r="D1429">
        <v>5246</v>
      </c>
      <c r="E1429" t="s">
        <v>2333</v>
      </c>
      <c r="F1429" t="s">
        <v>2333</v>
      </c>
      <c r="I1429" t="s">
        <v>16266</v>
      </c>
    </row>
    <row r="1430" spans="1:9">
      <c r="A1430">
        <v>1</v>
      </c>
      <c r="B1430" t="s">
        <v>0</v>
      </c>
      <c r="C1430" t="s">
        <v>1</v>
      </c>
      <c r="D1430">
        <v>5247</v>
      </c>
      <c r="E1430" t="s">
        <v>2334</v>
      </c>
      <c r="F1430" t="s">
        <v>2334</v>
      </c>
    </row>
    <row r="1431" spans="1:9">
      <c r="A1431">
        <v>1</v>
      </c>
      <c r="B1431" t="s">
        <v>0</v>
      </c>
      <c r="C1431" t="s">
        <v>1</v>
      </c>
      <c r="D1431">
        <v>5248</v>
      </c>
      <c r="E1431" t="s">
        <v>2335</v>
      </c>
      <c r="F1431" t="s">
        <v>2335</v>
      </c>
      <c r="I1431" t="s">
        <v>16267</v>
      </c>
    </row>
    <row r="1432" spans="1:9">
      <c r="A1432">
        <v>1</v>
      </c>
      <c r="B1432" t="s">
        <v>0</v>
      </c>
      <c r="C1432" t="s">
        <v>1</v>
      </c>
      <c r="D1432">
        <v>5249</v>
      </c>
      <c r="E1432" t="s">
        <v>2336</v>
      </c>
      <c r="F1432" t="s">
        <v>2336</v>
      </c>
      <c r="I1432" t="s">
        <v>16268</v>
      </c>
    </row>
    <row r="1433" spans="1:9">
      <c r="A1433">
        <v>1</v>
      </c>
      <c r="B1433" t="s">
        <v>0</v>
      </c>
      <c r="C1433" t="s">
        <v>1</v>
      </c>
      <c r="D1433">
        <v>5250</v>
      </c>
      <c r="E1433" t="s">
        <v>15242</v>
      </c>
      <c r="F1433" t="s">
        <v>15242</v>
      </c>
      <c r="H1433" t="s">
        <v>15243</v>
      </c>
      <c r="I1433" t="s">
        <v>16269</v>
      </c>
    </row>
    <row r="1434" spans="1:9">
      <c r="A1434">
        <v>1</v>
      </c>
      <c r="B1434" t="s">
        <v>0</v>
      </c>
      <c r="C1434" t="s">
        <v>1</v>
      </c>
      <c r="D1434">
        <v>5251</v>
      </c>
      <c r="E1434" t="s">
        <v>15244</v>
      </c>
      <c r="F1434" t="s">
        <v>15244</v>
      </c>
      <c r="H1434" t="s">
        <v>15245</v>
      </c>
      <c r="I1434" t="s">
        <v>16270</v>
      </c>
    </row>
    <row r="1435" spans="1:9">
      <c r="A1435">
        <v>1</v>
      </c>
      <c r="B1435" t="s">
        <v>0</v>
      </c>
      <c r="C1435" t="s">
        <v>1</v>
      </c>
      <c r="D1435">
        <v>5252</v>
      </c>
      <c r="E1435" t="s">
        <v>2337</v>
      </c>
      <c r="F1435" t="s">
        <v>2337</v>
      </c>
      <c r="I1435" t="s">
        <v>16271</v>
      </c>
    </row>
    <row r="1436" spans="1:9">
      <c r="A1436">
        <v>1</v>
      </c>
      <c r="B1436" t="s">
        <v>0</v>
      </c>
      <c r="C1436" t="s">
        <v>1</v>
      </c>
      <c r="D1436">
        <v>5253</v>
      </c>
      <c r="E1436" t="s">
        <v>15246</v>
      </c>
      <c r="F1436" t="s">
        <v>15246</v>
      </c>
      <c r="H1436" t="s">
        <v>15247</v>
      </c>
      <c r="I1436" t="s">
        <v>16272</v>
      </c>
    </row>
    <row r="1437" spans="1:9">
      <c r="A1437">
        <v>1</v>
      </c>
      <c r="B1437" t="s">
        <v>0</v>
      </c>
      <c r="C1437" t="s">
        <v>1</v>
      </c>
      <c r="D1437">
        <v>5254</v>
      </c>
      <c r="E1437" t="s">
        <v>2338</v>
      </c>
      <c r="F1437" t="s">
        <v>2338</v>
      </c>
      <c r="I1437" t="s">
        <v>16273</v>
      </c>
    </row>
    <row r="1438" spans="1:9">
      <c r="A1438">
        <v>1</v>
      </c>
      <c r="B1438" t="s">
        <v>0</v>
      </c>
      <c r="C1438" t="s">
        <v>1</v>
      </c>
      <c r="D1438">
        <v>5255</v>
      </c>
      <c r="E1438" t="s">
        <v>15248</v>
      </c>
      <c r="F1438" t="s">
        <v>15248</v>
      </c>
      <c r="H1438" t="s">
        <v>15249</v>
      </c>
      <c r="I1438" t="s">
        <v>16274</v>
      </c>
    </row>
    <row r="1439" spans="1:9">
      <c r="A1439">
        <v>1</v>
      </c>
      <c r="B1439" t="s">
        <v>0</v>
      </c>
      <c r="C1439" t="s">
        <v>1</v>
      </c>
      <c r="D1439">
        <v>5256</v>
      </c>
      <c r="E1439" t="s">
        <v>2339</v>
      </c>
      <c r="F1439" t="s">
        <v>2339</v>
      </c>
      <c r="I1439" t="s">
        <v>16275</v>
      </c>
    </row>
    <row r="1440" spans="1:9">
      <c r="A1440">
        <v>1</v>
      </c>
      <c r="B1440" t="s">
        <v>0</v>
      </c>
      <c r="C1440" t="s">
        <v>1</v>
      </c>
      <c r="D1440">
        <v>5257</v>
      </c>
      <c r="E1440" t="s">
        <v>2340</v>
      </c>
      <c r="F1440" t="s">
        <v>2340</v>
      </c>
      <c r="I1440" t="s">
        <v>16276</v>
      </c>
    </row>
    <row r="1441" spans="1:9">
      <c r="A1441">
        <v>1</v>
      </c>
      <c r="B1441" t="s">
        <v>0</v>
      </c>
      <c r="C1441" t="s">
        <v>1</v>
      </c>
      <c r="D1441">
        <v>5258</v>
      </c>
      <c r="E1441" t="s">
        <v>2341</v>
      </c>
      <c r="F1441" t="s">
        <v>11674</v>
      </c>
      <c r="G1441" t="s">
        <v>7140</v>
      </c>
      <c r="H1441" t="s">
        <v>11675</v>
      </c>
      <c r="I1441" t="s">
        <v>16277</v>
      </c>
    </row>
    <row r="1442" spans="1:9">
      <c r="A1442">
        <v>1</v>
      </c>
      <c r="B1442" t="s">
        <v>0</v>
      </c>
      <c r="C1442" t="s">
        <v>1</v>
      </c>
      <c r="D1442">
        <v>5259</v>
      </c>
      <c r="E1442" t="s">
        <v>2342</v>
      </c>
      <c r="F1442" t="s">
        <v>2342</v>
      </c>
      <c r="I1442" t="s">
        <v>16278</v>
      </c>
    </row>
    <row r="1443" spans="1:9">
      <c r="A1443">
        <v>1</v>
      </c>
      <c r="B1443" t="s">
        <v>0</v>
      </c>
      <c r="C1443" t="s">
        <v>1</v>
      </c>
      <c r="D1443">
        <v>5260</v>
      </c>
      <c r="E1443" t="s">
        <v>2343</v>
      </c>
      <c r="F1443" t="s">
        <v>2343</v>
      </c>
      <c r="I1443" t="s">
        <v>16279</v>
      </c>
    </row>
    <row r="1444" spans="1:9">
      <c r="A1444">
        <v>1</v>
      </c>
      <c r="B1444" t="s">
        <v>0</v>
      </c>
      <c r="C1444" t="s">
        <v>1</v>
      </c>
      <c r="D1444">
        <v>5261</v>
      </c>
      <c r="E1444" t="s">
        <v>2344</v>
      </c>
      <c r="F1444" t="s">
        <v>2344</v>
      </c>
      <c r="I1444" t="s">
        <v>16280</v>
      </c>
    </row>
    <row r="1445" spans="1:9">
      <c r="A1445">
        <v>1</v>
      </c>
      <c r="B1445" t="s">
        <v>0</v>
      </c>
      <c r="C1445" t="s">
        <v>1</v>
      </c>
      <c r="D1445">
        <v>5262</v>
      </c>
      <c r="E1445" t="s">
        <v>15250</v>
      </c>
      <c r="F1445" t="s">
        <v>15250</v>
      </c>
      <c r="H1445" t="s">
        <v>15251</v>
      </c>
      <c r="I1445" t="s">
        <v>16281</v>
      </c>
    </row>
    <row r="1446" spans="1:9">
      <c r="A1446">
        <v>1</v>
      </c>
      <c r="B1446" t="s">
        <v>0</v>
      </c>
      <c r="C1446" t="s">
        <v>1</v>
      </c>
      <c r="D1446">
        <v>5263</v>
      </c>
      <c r="E1446" t="s">
        <v>2345</v>
      </c>
      <c r="F1446" t="s">
        <v>2345</v>
      </c>
    </row>
    <row r="1447" spans="1:9">
      <c r="A1447">
        <v>1</v>
      </c>
      <c r="B1447" t="s">
        <v>0</v>
      </c>
      <c r="C1447" t="s">
        <v>1</v>
      </c>
      <c r="D1447">
        <v>5264</v>
      </c>
      <c r="E1447" t="s">
        <v>15252</v>
      </c>
      <c r="F1447" t="s">
        <v>15252</v>
      </c>
      <c r="H1447" t="s">
        <v>15253</v>
      </c>
      <c r="I1447" t="s">
        <v>16282</v>
      </c>
    </row>
    <row r="1448" spans="1:9">
      <c r="A1448">
        <v>1</v>
      </c>
      <c r="B1448" t="s">
        <v>0</v>
      </c>
      <c r="C1448" t="s">
        <v>1</v>
      </c>
      <c r="D1448">
        <v>5265</v>
      </c>
      <c r="E1448" t="s">
        <v>2346</v>
      </c>
      <c r="F1448" t="s">
        <v>2346</v>
      </c>
      <c r="I1448" t="s">
        <v>16283</v>
      </c>
    </row>
    <row r="1449" spans="1:9">
      <c r="A1449">
        <v>1</v>
      </c>
      <c r="B1449" t="s">
        <v>0</v>
      </c>
      <c r="C1449" t="s">
        <v>1</v>
      </c>
      <c r="D1449">
        <v>5266</v>
      </c>
      <c r="E1449" t="s">
        <v>2347</v>
      </c>
      <c r="F1449" t="s">
        <v>2347</v>
      </c>
    </row>
    <row r="1450" spans="1:9">
      <c r="A1450">
        <v>1</v>
      </c>
      <c r="B1450" t="s">
        <v>0</v>
      </c>
      <c r="C1450" t="s">
        <v>1</v>
      </c>
      <c r="D1450">
        <v>5267</v>
      </c>
      <c r="E1450" t="s">
        <v>2348</v>
      </c>
      <c r="F1450" t="s">
        <v>2348</v>
      </c>
      <c r="I1450" t="s">
        <v>16284</v>
      </c>
    </row>
    <row r="1451" spans="1:9">
      <c r="A1451">
        <v>1</v>
      </c>
      <c r="B1451" t="s">
        <v>0</v>
      </c>
      <c r="C1451" t="s">
        <v>1</v>
      </c>
      <c r="D1451">
        <v>5268</v>
      </c>
      <c r="E1451" t="s">
        <v>2349</v>
      </c>
      <c r="F1451" t="s">
        <v>11676</v>
      </c>
      <c r="G1451" t="s">
        <v>7140</v>
      </c>
      <c r="H1451" t="s">
        <v>11677</v>
      </c>
      <c r="I1451" t="s">
        <v>16285</v>
      </c>
    </row>
    <row r="1452" spans="1:9">
      <c r="A1452">
        <v>1</v>
      </c>
      <c r="B1452" t="s">
        <v>0</v>
      </c>
      <c r="C1452" t="s">
        <v>1</v>
      </c>
      <c r="D1452">
        <v>5269</v>
      </c>
      <c r="E1452" t="s">
        <v>2350</v>
      </c>
      <c r="F1452" t="s">
        <v>2350</v>
      </c>
      <c r="I1452" t="s">
        <v>16286</v>
      </c>
    </row>
    <row r="1453" spans="1:9">
      <c r="A1453">
        <v>1</v>
      </c>
      <c r="B1453" t="s">
        <v>0</v>
      </c>
      <c r="C1453" t="s">
        <v>1</v>
      </c>
      <c r="D1453">
        <v>5270</v>
      </c>
      <c r="E1453" t="s">
        <v>2351</v>
      </c>
      <c r="F1453" t="s">
        <v>2351</v>
      </c>
      <c r="I1453" t="s">
        <v>16287</v>
      </c>
    </row>
    <row r="1454" spans="1:9">
      <c r="A1454">
        <v>1</v>
      </c>
      <c r="B1454" t="s">
        <v>0</v>
      </c>
      <c r="C1454" t="s">
        <v>1</v>
      </c>
      <c r="D1454">
        <v>5271</v>
      </c>
      <c r="E1454" t="s">
        <v>2352</v>
      </c>
      <c r="F1454" t="s">
        <v>2352</v>
      </c>
      <c r="I1454" t="s">
        <v>16288</v>
      </c>
    </row>
    <row r="1455" spans="1:9">
      <c r="A1455">
        <v>1</v>
      </c>
      <c r="B1455" t="s">
        <v>0</v>
      </c>
      <c r="C1455" t="s">
        <v>1</v>
      </c>
      <c r="D1455">
        <v>5272</v>
      </c>
      <c r="E1455" t="s">
        <v>2353</v>
      </c>
      <c r="F1455" t="s">
        <v>2353</v>
      </c>
      <c r="I1455" t="s">
        <v>16289</v>
      </c>
    </row>
    <row r="1456" spans="1:9">
      <c r="A1456">
        <v>1</v>
      </c>
      <c r="B1456" t="s">
        <v>0</v>
      </c>
      <c r="C1456" t="s">
        <v>1</v>
      </c>
      <c r="D1456">
        <v>5273</v>
      </c>
      <c r="E1456" t="s">
        <v>15254</v>
      </c>
      <c r="F1456" t="s">
        <v>15254</v>
      </c>
      <c r="H1456" t="s">
        <v>15255</v>
      </c>
      <c r="I1456" t="s">
        <v>16290</v>
      </c>
    </row>
    <row r="1457" spans="1:9">
      <c r="A1457">
        <v>1</v>
      </c>
      <c r="B1457" t="s">
        <v>0</v>
      </c>
      <c r="C1457" t="s">
        <v>1</v>
      </c>
      <c r="D1457">
        <v>5274</v>
      </c>
      <c r="E1457" t="s">
        <v>2354</v>
      </c>
      <c r="F1457" t="s">
        <v>2354</v>
      </c>
      <c r="I1457" t="s">
        <v>16291</v>
      </c>
    </row>
    <row r="1458" spans="1:9">
      <c r="A1458">
        <v>1</v>
      </c>
      <c r="B1458" t="s">
        <v>0</v>
      </c>
      <c r="C1458" t="s">
        <v>1</v>
      </c>
      <c r="D1458">
        <v>5275</v>
      </c>
      <c r="E1458" t="s">
        <v>2355</v>
      </c>
      <c r="F1458" t="s">
        <v>2355</v>
      </c>
    </row>
    <row r="1459" spans="1:9">
      <c r="A1459">
        <v>1</v>
      </c>
      <c r="B1459" t="s">
        <v>0</v>
      </c>
      <c r="C1459" t="s">
        <v>1</v>
      </c>
      <c r="D1459">
        <v>5276</v>
      </c>
      <c r="E1459" t="s">
        <v>2356</v>
      </c>
      <c r="F1459" t="s">
        <v>2356</v>
      </c>
    </row>
    <row r="1460" spans="1:9">
      <c r="A1460">
        <v>1</v>
      </c>
      <c r="B1460" t="s">
        <v>0</v>
      </c>
      <c r="C1460" t="s">
        <v>1</v>
      </c>
      <c r="D1460">
        <v>5277</v>
      </c>
      <c r="E1460" t="s">
        <v>2357</v>
      </c>
      <c r="F1460" t="s">
        <v>2357</v>
      </c>
    </row>
    <row r="1461" spans="1:9">
      <c r="A1461">
        <v>1</v>
      </c>
      <c r="B1461" t="s">
        <v>0</v>
      </c>
      <c r="C1461" t="s">
        <v>1</v>
      </c>
      <c r="D1461">
        <v>5278</v>
      </c>
      <c r="E1461" t="s">
        <v>1850</v>
      </c>
      <c r="F1461" t="s">
        <v>1850</v>
      </c>
      <c r="I1461" t="s">
        <v>15822</v>
      </c>
    </row>
    <row r="1462" spans="1:9">
      <c r="A1462">
        <v>1</v>
      </c>
      <c r="B1462" t="s">
        <v>0</v>
      </c>
      <c r="C1462" t="s">
        <v>1</v>
      </c>
      <c r="D1462">
        <v>5279</v>
      </c>
      <c r="E1462" t="s">
        <v>2358</v>
      </c>
      <c r="F1462" t="s">
        <v>2358</v>
      </c>
      <c r="I1462" t="s">
        <v>16292</v>
      </c>
    </row>
    <row r="1463" spans="1:9">
      <c r="A1463">
        <v>1</v>
      </c>
      <c r="B1463" t="s">
        <v>0</v>
      </c>
      <c r="C1463" t="s">
        <v>1</v>
      </c>
      <c r="D1463">
        <v>5280</v>
      </c>
      <c r="E1463" t="s">
        <v>2359</v>
      </c>
      <c r="F1463" t="s">
        <v>2359</v>
      </c>
      <c r="I1463" t="s">
        <v>16293</v>
      </c>
    </row>
    <row r="1464" spans="1:9">
      <c r="A1464">
        <v>1</v>
      </c>
      <c r="B1464" t="s">
        <v>0</v>
      </c>
      <c r="C1464" t="s">
        <v>1</v>
      </c>
      <c r="D1464">
        <v>5281</v>
      </c>
      <c r="E1464" t="s">
        <v>2360</v>
      </c>
      <c r="F1464" t="s">
        <v>2360</v>
      </c>
      <c r="I1464" t="s">
        <v>16294</v>
      </c>
    </row>
    <row r="1465" spans="1:9">
      <c r="A1465">
        <v>1</v>
      </c>
      <c r="B1465" t="s">
        <v>0</v>
      </c>
      <c r="C1465" t="s">
        <v>1</v>
      </c>
      <c r="D1465">
        <v>5282</v>
      </c>
      <c r="E1465" t="s">
        <v>2361</v>
      </c>
      <c r="F1465" t="s">
        <v>2361</v>
      </c>
      <c r="I1465" t="s">
        <v>16295</v>
      </c>
    </row>
    <row r="1466" spans="1:9">
      <c r="A1466">
        <v>1</v>
      </c>
      <c r="B1466" t="s">
        <v>0</v>
      </c>
      <c r="C1466" t="s">
        <v>1</v>
      </c>
      <c r="D1466">
        <v>5283</v>
      </c>
      <c r="E1466" t="s">
        <v>2362</v>
      </c>
      <c r="F1466" t="s">
        <v>2362</v>
      </c>
      <c r="I1466" t="s">
        <v>16296</v>
      </c>
    </row>
    <row r="1467" spans="1:9">
      <c r="A1467">
        <v>1</v>
      </c>
      <c r="B1467" t="s">
        <v>0</v>
      </c>
      <c r="C1467" t="s">
        <v>1</v>
      </c>
      <c r="D1467">
        <v>5284</v>
      </c>
      <c r="E1467" t="s">
        <v>2363</v>
      </c>
      <c r="F1467" t="s">
        <v>2363</v>
      </c>
      <c r="I1467" t="s">
        <v>16297</v>
      </c>
    </row>
    <row r="1468" spans="1:9">
      <c r="A1468">
        <v>1</v>
      </c>
      <c r="B1468" t="s">
        <v>0</v>
      </c>
      <c r="C1468" t="s">
        <v>1</v>
      </c>
      <c r="D1468">
        <v>5285</v>
      </c>
      <c r="E1468" t="s">
        <v>2364</v>
      </c>
      <c r="F1468" t="s">
        <v>2364</v>
      </c>
      <c r="I1468" t="s">
        <v>16298</v>
      </c>
    </row>
    <row r="1469" spans="1:9">
      <c r="A1469">
        <v>1</v>
      </c>
      <c r="B1469" t="s">
        <v>0</v>
      </c>
      <c r="C1469" t="s">
        <v>1</v>
      </c>
      <c r="D1469">
        <v>5286</v>
      </c>
      <c r="E1469" t="s">
        <v>2365</v>
      </c>
      <c r="F1469" t="s">
        <v>2365</v>
      </c>
      <c r="I1469" t="s">
        <v>16299</v>
      </c>
    </row>
    <row r="1470" spans="1:9">
      <c r="A1470">
        <v>1</v>
      </c>
      <c r="B1470" t="s">
        <v>0</v>
      </c>
      <c r="C1470" t="s">
        <v>1</v>
      </c>
      <c r="D1470">
        <v>5287</v>
      </c>
      <c r="E1470" t="s">
        <v>2366</v>
      </c>
      <c r="F1470" t="s">
        <v>2366</v>
      </c>
      <c r="I1470" t="s">
        <v>16300</v>
      </c>
    </row>
    <row r="1471" spans="1:9">
      <c r="A1471">
        <v>1</v>
      </c>
      <c r="B1471" t="s">
        <v>0</v>
      </c>
      <c r="C1471" t="s">
        <v>1</v>
      </c>
      <c r="D1471">
        <v>5288</v>
      </c>
      <c r="E1471" t="s">
        <v>2367</v>
      </c>
      <c r="F1471" t="s">
        <v>2367</v>
      </c>
      <c r="I1471" t="s">
        <v>16301</v>
      </c>
    </row>
    <row r="1472" spans="1:9">
      <c r="A1472">
        <v>1</v>
      </c>
      <c r="B1472" t="s">
        <v>0</v>
      </c>
      <c r="C1472" t="s">
        <v>1</v>
      </c>
      <c r="D1472">
        <v>5290</v>
      </c>
      <c r="E1472" t="s">
        <v>2368</v>
      </c>
      <c r="F1472" t="s">
        <v>2368</v>
      </c>
    </row>
    <row r="1473" spans="1:9">
      <c r="A1473">
        <v>1</v>
      </c>
      <c r="B1473" t="s">
        <v>0</v>
      </c>
      <c r="C1473" t="s">
        <v>1</v>
      </c>
      <c r="D1473">
        <v>5291</v>
      </c>
      <c r="E1473" t="s">
        <v>2369</v>
      </c>
      <c r="F1473" t="s">
        <v>2369</v>
      </c>
    </row>
    <row r="1474" spans="1:9">
      <c r="A1474">
        <v>1</v>
      </c>
      <c r="B1474" t="s">
        <v>0</v>
      </c>
      <c r="C1474" t="s">
        <v>1</v>
      </c>
      <c r="D1474">
        <v>5300</v>
      </c>
      <c r="E1474" t="s">
        <v>2370</v>
      </c>
      <c r="F1474" t="s">
        <v>2370</v>
      </c>
    </row>
    <row r="1475" spans="1:9">
      <c r="A1475">
        <v>1</v>
      </c>
      <c r="B1475" t="s">
        <v>0</v>
      </c>
      <c r="C1475" t="s">
        <v>1</v>
      </c>
      <c r="D1475">
        <v>5301</v>
      </c>
      <c r="E1475" t="s">
        <v>2371</v>
      </c>
      <c r="F1475" t="s">
        <v>2371</v>
      </c>
    </row>
    <row r="1476" spans="1:9">
      <c r="A1476">
        <v>1</v>
      </c>
      <c r="B1476" t="s">
        <v>0</v>
      </c>
      <c r="C1476" t="s">
        <v>1</v>
      </c>
      <c r="D1476">
        <v>5302</v>
      </c>
      <c r="E1476" t="s">
        <v>2372</v>
      </c>
      <c r="F1476" t="s">
        <v>2372</v>
      </c>
    </row>
    <row r="1477" spans="1:9">
      <c r="A1477">
        <v>1</v>
      </c>
      <c r="B1477" t="s">
        <v>0</v>
      </c>
      <c r="C1477" t="s">
        <v>1</v>
      </c>
      <c r="D1477">
        <v>5303</v>
      </c>
      <c r="E1477" t="s">
        <v>2373</v>
      </c>
      <c r="F1477" t="s">
        <v>2373</v>
      </c>
      <c r="I1477" t="s">
        <v>16302</v>
      </c>
    </row>
    <row r="1478" spans="1:9">
      <c r="A1478">
        <v>1</v>
      </c>
      <c r="B1478" t="s">
        <v>0</v>
      </c>
      <c r="C1478" t="s">
        <v>1</v>
      </c>
      <c r="D1478">
        <v>5304</v>
      </c>
      <c r="E1478" t="s">
        <v>2374</v>
      </c>
      <c r="F1478" t="s">
        <v>2374</v>
      </c>
    </row>
    <row r="1479" spans="1:9">
      <c r="A1479">
        <v>1</v>
      </c>
      <c r="B1479" t="s">
        <v>0</v>
      </c>
      <c r="C1479" t="s">
        <v>1</v>
      </c>
      <c r="D1479">
        <v>5305</v>
      </c>
      <c r="E1479" t="s">
        <v>2375</v>
      </c>
      <c r="F1479" t="s">
        <v>2375</v>
      </c>
      <c r="I1479" t="s">
        <v>16303</v>
      </c>
    </row>
    <row r="1480" spans="1:9">
      <c r="A1480">
        <v>1</v>
      </c>
      <c r="B1480" t="s">
        <v>0</v>
      </c>
      <c r="C1480" t="s">
        <v>1</v>
      </c>
      <c r="D1480">
        <v>5306</v>
      </c>
      <c r="E1480" t="s">
        <v>2376</v>
      </c>
      <c r="F1480" t="s">
        <v>2376</v>
      </c>
    </row>
    <row r="1481" spans="1:9">
      <c r="A1481">
        <v>1</v>
      </c>
      <c r="B1481" t="s">
        <v>0</v>
      </c>
      <c r="C1481" t="s">
        <v>1</v>
      </c>
      <c r="D1481">
        <v>5307</v>
      </c>
      <c r="E1481" t="s">
        <v>2377</v>
      </c>
      <c r="F1481" t="s">
        <v>2377</v>
      </c>
    </row>
    <row r="1482" spans="1:9">
      <c r="A1482">
        <v>1</v>
      </c>
      <c r="B1482" t="s">
        <v>0</v>
      </c>
      <c r="C1482" t="s">
        <v>1</v>
      </c>
      <c r="D1482">
        <v>5308</v>
      </c>
      <c r="E1482" t="s">
        <v>2378</v>
      </c>
      <c r="F1482" t="s">
        <v>2378</v>
      </c>
      <c r="I1482" t="s">
        <v>16304</v>
      </c>
    </row>
    <row r="1483" spans="1:9">
      <c r="A1483">
        <v>1</v>
      </c>
      <c r="B1483" t="s">
        <v>0</v>
      </c>
      <c r="C1483" t="s">
        <v>1</v>
      </c>
      <c r="D1483">
        <v>5309</v>
      </c>
      <c r="E1483" t="s">
        <v>2379</v>
      </c>
      <c r="F1483" t="s">
        <v>2379</v>
      </c>
    </row>
    <row r="1484" spans="1:9">
      <c r="A1484">
        <v>1</v>
      </c>
      <c r="B1484" t="s">
        <v>0</v>
      </c>
      <c r="C1484" t="s">
        <v>1</v>
      </c>
      <c r="D1484">
        <v>5310</v>
      </c>
      <c r="E1484" t="s">
        <v>2380</v>
      </c>
      <c r="F1484" t="s">
        <v>2380</v>
      </c>
    </row>
    <row r="1485" spans="1:9">
      <c r="A1485">
        <v>1</v>
      </c>
      <c r="B1485" t="s">
        <v>0</v>
      </c>
      <c r="C1485" t="s">
        <v>1</v>
      </c>
      <c r="D1485">
        <v>5311</v>
      </c>
      <c r="E1485" t="s">
        <v>2381</v>
      </c>
      <c r="F1485" t="s">
        <v>2381</v>
      </c>
    </row>
    <row r="1486" spans="1:9">
      <c r="A1486">
        <v>1</v>
      </c>
      <c r="B1486" t="s">
        <v>0</v>
      </c>
      <c r="C1486" t="s">
        <v>1</v>
      </c>
      <c r="D1486">
        <v>5312</v>
      </c>
      <c r="E1486" t="s">
        <v>2382</v>
      </c>
      <c r="F1486" t="s">
        <v>2382</v>
      </c>
      <c r="I1486" t="s">
        <v>16305</v>
      </c>
    </row>
    <row r="1487" spans="1:9">
      <c r="A1487">
        <v>1</v>
      </c>
      <c r="B1487" t="s">
        <v>0</v>
      </c>
      <c r="C1487" t="s">
        <v>1</v>
      </c>
      <c r="D1487">
        <v>5313</v>
      </c>
      <c r="E1487" t="s">
        <v>2383</v>
      </c>
      <c r="F1487" t="s">
        <v>2383</v>
      </c>
      <c r="I1487" t="s">
        <v>16306</v>
      </c>
    </row>
    <row r="1488" spans="1:9">
      <c r="A1488">
        <v>1</v>
      </c>
      <c r="B1488" t="s">
        <v>0</v>
      </c>
      <c r="C1488" t="s">
        <v>1</v>
      </c>
      <c r="D1488">
        <v>5314</v>
      </c>
      <c r="E1488" t="s">
        <v>2384</v>
      </c>
      <c r="F1488" t="s">
        <v>2384</v>
      </c>
    </row>
    <row r="1489" spans="1:9">
      <c r="A1489">
        <v>1</v>
      </c>
      <c r="B1489" t="s">
        <v>0</v>
      </c>
      <c r="C1489" t="s">
        <v>1</v>
      </c>
      <c r="D1489">
        <v>5315</v>
      </c>
      <c r="E1489" t="s">
        <v>2385</v>
      </c>
      <c r="F1489" t="s">
        <v>2385</v>
      </c>
      <c r="I1489" t="s">
        <v>16307</v>
      </c>
    </row>
    <row r="1490" spans="1:9">
      <c r="A1490">
        <v>1</v>
      </c>
      <c r="B1490" t="s">
        <v>0</v>
      </c>
      <c r="C1490" t="s">
        <v>1</v>
      </c>
      <c r="D1490">
        <v>5316</v>
      </c>
      <c r="E1490" t="s">
        <v>2386</v>
      </c>
      <c r="F1490" t="s">
        <v>2386</v>
      </c>
      <c r="I1490" t="s">
        <v>16308</v>
      </c>
    </row>
    <row r="1491" spans="1:9">
      <c r="A1491">
        <v>1</v>
      </c>
      <c r="B1491" t="s">
        <v>0</v>
      </c>
      <c r="C1491" t="s">
        <v>1</v>
      </c>
      <c r="D1491">
        <v>5317</v>
      </c>
      <c r="E1491" t="s">
        <v>2387</v>
      </c>
      <c r="F1491" t="s">
        <v>2387</v>
      </c>
      <c r="I1491" t="s">
        <v>16309</v>
      </c>
    </row>
    <row r="1492" spans="1:9">
      <c r="A1492">
        <v>1</v>
      </c>
      <c r="B1492" t="s">
        <v>0</v>
      </c>
      <c r="C1492" t="s">
        <v>1</v>
      </c>
      <c r="D1492">
        <v>5318</v>
      </c>
      <c r="E1492" t="s">
        <v>2388</v>
      </c>
      <c r="F1492" t="s">
        <v>2388</v>
      </c>
      <c r="I1492" t="s">
        <v>16310</v>
      </c>
    </row>
    <row r="1493" spans="1:9">
      <c r="A1493">
        <v>1</v>
      </c>
      <c r="B1493" t="s">
        <v>0</v>
      </c>
      <c r="C1493" t="s">
        <v>1</v>
      </c>
      <c r="D1493">
        <v>5319</v>
      </c>
      <c r="E1493" t="s">
        <v>2389</v>
      </c>
      <c r="F1493" t="s">
        <v>2389</v>
      </c>
      <c r="G1493" t="s">
        <v>2389</v>
      </c>
      <c r="H1493" t="s">
        <v>2389</v>
      </c>
    </row>
    <row r="1494" spans="1:9">
      <c r="A1494">
        <v>1</v>
      </c>
      <c r="B1494" t="s">
        <v>0</v>
      </c>
      <c r="C1494" t="s">
        <v>1</v>
      </c>
      <c r="D1494">
        <v>5400</v>
      </c>
      <c r="E1494" t="s">
        <v>2390</v>
      </c>
      <c r="F1494" t="s">
        <v>2391</v>
      </c>
    </row>
    <row r="1495" spans="1:9">
      <c r="A1495">
        <v>1</v>
      </c>
      <c r="B1495" t="s">
        <v>0</v>
      </c>
      <c r="C1495" t="s">
        <v>1</v>
      </c>
      <c r="D1495">
        <v>5401</v>
      </c>
      <c r="E1495" t="s">
        <v>2392</v>
      </c>
      <c r="F1495" t="s">
        <v>2393</v>
      </c>
      <c r="I1495" t="s">
        <v>16311</v>
      </c>
    </row>
    <row r="1496" spans="1:9">
      <c r="A1496">
        <v>1</v>
      </c>
      <c r="B1496" t="s">
        <v>0</v>
      </c>
      <c r="C1496" t="s">
        <v>1</v>
      </c>
      <c r="D1496">
        <v>5402</v>
      </c>
      <c r="E1496" t="s">
        <v>2394</v>
      </c>
      <c r="F1496" t="s">
        <v>2395</v>
      </c>
      <c r="I1496" t="s">
        <v>16312</v>
      </c>
    </row>
    <row r="1497" spans="1:9">
      <c r="A1497">
        <v>1</v>
      </c>
      <c r="B1497" t="s">
        <v>0</v>
      </c>
      <c r="C1497" t="s">
        <v>1</v>
      </c>
      <c r="D1497">
        <v>5403</v>
      </c>
      <c r="E1497" t="s">
        <v>2396</v>
      </c>
      <c r="F1497" t="s">
        <v>2397</v>
      </c>
    </row>
    <row r="1498" spans="1:9">
      <c r="A1498">
        <v>1</v>
      </c>
      <c r="B1498" t="s">
        <v>0</v>
      </c>
      <c r="C1498" t="s">
        <v>1</v>
      </c>
      <c r="D1498">
        <v>5404</v>
      </c>
      <c r="E1498" t="s">
        <v>2398</v>
      </c>
      <c r="F1498" t="s">
        <v>2399</v>
      </c>
      <c r="I1498" t="s">
        <v>16313</v>
      </c>
    </row>
    <row r="1499" spans="1:9">
      <c r="A1499">
        <v>1</v>
      </c>
      <c r="B1499" t="s">
        <v>0</v>
      </c>
      <c r="C1499" t="s">
        <v>1</v>
      </c>
      <c r="D1499">
        <v>5405</v>
      </c>
      <c r="E1499" t="s">
        <v>2400</v>
      </c>
      <c r="F1499" t="s">
        <v>2401</v>
      </c>
      <c r="I1499" t="s">
        <v>16314</v>
      </c>
    </row>
    <row r="1500" spans="1:9">
      <c r="A1500">
        <v>1</v>
      </c>
      <c r="B1500" t="s">
        <v>0</v>
      </c>
      <c r="C1500" t="s">
        <v>1</v>
      </c>
      <c r="D1500">
        <v>5406</v>
      </c>
      <c r="E1500" t="s">
        <v>2402</v>
      </c>
      <c r="F1500" t="s">
        <v>2403</v>
      </c>
      <c r="I1500" t="s">
        <v>16315</v>
      </c>
    </row>
    <row r="1501" spans="1:9">
      <c r="A1501">
        <v>1</v>
      </c>
      <c r="B1501" t="s">
        <v>0</v>
      </c>
      <c r="C1501" t="s">
        <v>1</v>
      </c>
      <c r="D1501">
        <v>5407</v>
      </c>
      <c r="E1501" t="s">
        <v>2404</v>
      </c>
      <c r="F1501" t="s">
        <v>2405</v>
      </c>
    </row>
    <row r="1502" spans="1:9">
      <c r="A1502">
        <v>1</v>
      </c>
      <c r="B1502" t="s">
        <v>0</v>
      </c>
      <c r="C1502" t="s">
        <v>1</v>
      </c>
      <c r="D1502">
        <v>5408</v>
      </c>
      <c r="E1502" t="s">
        <v>2406</v>
      </c>
      <c r="F1502" t="s">
        <v>2407</v>
      </c>
      <c r="I1502" t="s">
        <v>16316</v>
      </c>
    </row>
    <row r="1503" spans="1:9">
      <c r="A1503">
        <v>1</v>
      </c>
      <c r="B1503" t="s">
        <v>0</v>
      </c>
      <c r="C1503" t="s">
        <v>1</v>
      </c>
      <c r="D1503">
        <v>5409</v>
      </c>
      <c r="E1503" t="s">
        <v>2408</v>
      </c>
      <c r="F1503" t="s">
        <v>2409</v>
      </c>
      <c r="I1503" t="s">
        <v>16317</v>
      </c>
    </row>
    <row r="1504" spans="1:9">
      <c r="A1504">
        <v>1</v>
      </c>
      <c r="B1504" t="s">
        <v>0</v>
      </c>
      <c r="C1504" t="s">
        <v>1</v>
      </c>
      <c r="D1504">
        <v>5410</v>
      </c>
      <c r="E1504" t="s">
        <v>2410</v>
      </c>
      <c r="F1504" t="s">
        <v>2411</v>
      </c>
      <c r="I1504" t="s">
        <v>16318</v>
      </c>
    </row>
    <row r="1505" spans="1:9">
      <c r="A1505">
        <v>1</v>
      </c>
      <c r="B1505" t="s">
        <v>0</v>
      </c>
      <c r="C1505" t="s">
        <v>1</v>
      </c>
      <c r="D1505">
        <v>5411</v>
      </c>
      <c r="E1505" t="s">
        <v>2412</v>
      </c>
      <c r="F1505" t="s">
        <v>2413</v>
      </c>
      <c r="I1505" t="s">
        <v>16319</v>
      </c>
    </row>
    <row r="1506" spans="1:9">
      <c r="A1506">
        <v>1</v>
      </c>
      <c r="B1506" t="s">
        <v>0</v>
      </c>
      <c r="C1506" t="s">
        <v>1</v>
      </c>
      <c r="D1506">
        <v>5412</v>
      </c>
      <c r="E1506" t="s">
        <v>2414</v>
      </c>
      <c r="F1506" t="s">
        <v>2415</v>
      </c>
    </row>
    <row r="1507" spans="1:9">
      <c r="A1507">
        <v>1</v>
      </c>
      <c r="B1507" t="s">
        <v>0</v>
      </c>
      <c r="C1507" t="s">
        <v>1</v>
      </c>
      <c r="D1507">
        <v>5413</v>
      </c>
      <c r="E1507" t="s">
        <v>2416</v>
      </c>
      <c r="F1507" t="s">
        <v>2416</v>
      </c>
    </row>
    <row r="1508" spans="1:9">
      <c r="A1508">
        <v>1</v>
      </c>
      <c r="B1508" t="s">
        <v>0</v>
      </c>
      <c r="C1508" t="s">
        <v>1</v>
      </c>
      <c r="D1508">
        <v>5414</v>
      </c>
      <c r="E1508" t="s">
        <v>2417</v>
      </c>
      <c r="F1508" t="s">
        <v>2417</v>
      </c>
      <c r="I1508" t="s">
        <v>16320</v>
      </c>
    </row>
    <row r="1509" spans="1:9">
      <c r="A1509">
        <v>1</v>
      </c>
      <c r="B1509" t="s">
        <v>0</v>
      </c>
      <c r="C1509" t="s">
        <v>1</v>
      </c>
      <c r="D1509">
        <v>5415</v>
      </c>
      <c r="E1509" t="s">
        <v>2418</v>
      </c>
      <c r="F1509" t="s">
        <v>2418</v>
      </c>
      <c r="I1509" t="s">
        <v>16321</v>
      </c>
    </row>
    <row r="1510" spans="1:9">
      <c r="A1510">
        <v>1</v>
      </c>
      <c r="B1510" t="s">
        <v>0</v>
      </c>
      <c r="C1510" t="s">
        <v>1</v>
      </c>
      <c r="D1510">
        <v>5416</v>
      </c>
      <c r="E1510" t="s">
        <v>2419</v>
      </c>
      <c r="F1510" t="s">
        <v>2419</v>
      </c>
    </row>
    <row r="1511" spans="1:9">
      <c r="A1511">
        <v>1</v>
      </c>
      <c r="B1511" t="s">
        <v>0</v>
      </c>
      <c r="C1511" t="s">
        <v>1</v>
      </c>
      <c r="D1511">
        <v>5450</v>
      </c>
      <c r="E1511" t="s">
        <v>2420</v>
      </c>
      <c r="F1511" t="s">
        <v>2420</v>
      </c>
    </row>
    <row r="1512" spans="1:9">
      <c r="A1512">
        <v>1</v>
      </c>
      <c r="B1512" t="s">
        <v>0</v>
      </c>
      <c r="C1512" t="s">
        <v>1</v>
      </c>
      <c r="D1512">
        <v>5451</v>
      </c>
      <c r="E1512" t="s">
        <v>2421</v>
      </c>
      <c r="F1512" t="s">
        <v>2421</v>
      </c>
      <c r="I1512" t="s">
        <v>16322</v>
      </c>
    </row>
    <row r="1513" spans="1:9">
      <c r="A1513">
        <v>1</v>
      </c>
      <c r="B1513" t="s">
        <v>0</v>
      </c>
      <c r="C1513" t="s">
        <v>1</v>
      </c>
      <c r="D1513">
        <v>5452</v>
      </c>
      <c r="E1513" t="s">
        <v>2422</v>
      </c>
      <c r="F1513" t="s">
        <v>2422</v>
      </c>
      <c r="I1513" t="s">
        <v>16323</v>
      </c>
    </row>
    <row r="1514" spans="1:9">
      <c r="A1514">
        <v>1</v>
      </c>
      <c r="B1514" t="s">
        <v>0</v>
      </c>
      <c r="C1514" t="s">
        <v>1</v>
      </c>
      <c r="D1514">
        <v>5453</v>
      </c>
      <c r="E1514" t="s">
        <v>2423</v>
      </c>
      <c r="F1514" t="s">
        <v>2423</v>
      </c>
      <c r="I1514" t="s">
        <v>16324</v>
      </c>
    </row>
    <row r="1515" spans="1:9">
      <c r="A1515">
        <v>1</v>
      </c>
      <c r="B1515" t="s">
        <v>0</v>
      </c>
      <c r="C1515" t="s">
        <v>1</v>
      </c>
      <c r="D1515">
        <v>5454</v>
      </c>
      <c r="E1515" t="s">
        <v>2424</v>
      </c>
      <c r="F1515" t="s">
        <v>2424</v>
      </c>
      <c r="I1515" t="s">
        <v>16325</v>
      </c>
    </row>
    <row r="1516" spans="1:9">
      <c r="A1516">
        <v>1</v>
      </c>
      <c r="B1516" t="s">
        <v>0</v>
      </c>
      <c r="C1516" t="s">
        <v>1</v>
      </c>
      <c r="D1516">
        <v>5455</v>
      </c>
      <c r="E1516" t="s">
        <v>2425</v>
      </c>
      <c r="F1516" t="s">
        <v>2425</v>
      </c>
      <c r="G1516" t="s">
        <v>7140</v>
      </c>
      <c r="H1516" t="s">
        <v>11678</v>
      </c>
      <c r="I1516" t="s">
        <v>16326</v>
      </c>
    </row>
    <row r="1517" spans="1:9">
      <c r="A1517">
        <v>1</v>
      </c>
      <c r="B1517" t="s">
        <v>0</v>
      </c>
      <c r="C1517" t="s">
        <v>1</v>
      </c>
      <c r="D1517">
        <v>5456</v>
      </c>
      <c r="E1517" t="s">
        <v>2426</v>
      </c>
      <c r="F1517" t="s">
        <v>2426</v>
      </c>
      <c r="G1517" t="s">
        <v>7140</v>
      </c>
      <c r="H1517" t="s">
        <v>11679</v>
      </c>
      <c r="I1517" t="s">
        <v>16327</v>
      </c>
    </row>
    <row r="1518" spans="1:9">
      <c r="A1518">
        <v>1</v>
      </c>
      <c r="B1518" t="s">
        <v>0</v>
      </c>
      <c r="C1518" t="s">
        <v>1</v>
      </c>
      <c r="D1518">
        <v>5457</v>
      </c>
      <c r="E1518" t="s">
        <v>2427</v>
      </c>
      <c r="F1518" t="s">
        <v>2427</v>
      </c>
      <c r="G1518" t="s">
        <v>7140</v>
      </c>
      <c r="H1518" t="s">
        <v>11680</v>
      </c>
      <c r="I1518" t="s">
        <v>16328</v>
      </c>
    </row>
    <row r="1519" spans="1:9">
      <c r="A1519">
        <v>1</v>
      </c>
      <c r="B1519" t="s">
        <v>0</v>
      </c>
      <c r="C1519" t="s">
        <v>1</v>
      </c>
      <c r="D1519">
        <v>5458</v>
      </c>
      <c r="E1519" t="s">
        <v>2428</v>
      </c>
      <c r="F1519" t="s">
        <v>11681</v>
      </c>
      <c r="G1519" t="s">
        <v>7140</v>
      </c>
      <c r="H1519" t="s">
        <v>11682</v>
      </c>
      <c r="I1519" t="s">
        <v>16329</v>
      </c>
    </row>
    <row r="1520" spans="1:9">
      <c r="A1520">
        <v>1</v>
      </c>
      <c r="B1520" t="s">
        <v>0</v>
      </c>
      <c r="C1520" t="s">
        <v>1</v>
      </c>
      <c r="D1520">
        <v>5459</v>
      </c>
      <c r="E1520" t="s">
        <v>2429</v>
      </c>
      <c r="F1520" t="s">
        <v>2429</v>
      </c>
      <c r="G1520" t="s">
        <v>7140</v>
      </c>
      <c r="H1520" t="s">
        <v>11683</v>
      </c>
      <c r="I1520" t="s">
        <v>16330</v>
      </c>
    </row>
    <row r="1521" spans="1:9">
      <c r="A1521">
        <v>1</v>
      </c>
      <c r="B1521" t="s">
        <v>0</v>
      </c>
      <c r="C1521" t="s">
        <v>1</v>
      </c>
      <c r="D1521">
        <v>5460</v>
      </c>
      <c r="E1521" t="s">
        <v>2430</v>
      </c>
      <c r="F1521" t="s">
        <v>2430</v>
      </c>
      <c r="G1521" t="s">
        <v>7140</v>
      </c>
      <c r="H1521" t="s">
        <v>11684</v>
      </c>
      <c r="I1521" t="s">
        <v>16331</v>
      </c>
    </row>
    <row r="1522" spans="1:9">
      <c r="A1522">
        <v>1</v>
      </c>
      <c r="B1522" t="s">
        <v>0</v>
      </c>
      <c r="C1522" t="s">
        <v>1</v>
      </c>
      <c r="D1522">
        <v>5461</v>
      </c>
      <c r="E1522" t="s">
        <v>2431</v>
      </c>
      <c r="F1522" t="s">
        <v>2431</v>
      </c>
      <c r="G1522" t="s">
        <v>7140</v>
      </c>
      <c r="H1522" t="s">
        <v>11685</v>
      </c>
    </row>
    <row r="1523" spans="1:9">
      <c r="A1523">
        <v>1</v>
      </c>
      <c r="B1523" t="s">
        <v>0</v>
      </c>
      <c r="C1523" t="s">
        <v>1</v>
      </c>
      <c r="D1523">
        <v>5462</v>
      </c>
      <c r="E1523" t="s">
        <v>2432</v>
      </c>
      <c r="F1523" t="s">
        <v>2432</v>
      </c>
      <c r="I1523" t="s">
        <v>16332</v>
      </c>
    </row>
    <row r="1524" spans="1:9">
      <c r="A1524">
        <v>1</v>
      </c>
      <c r="B1524" t="s">
        <v>0</v>
      </c>
      <c r="C1524" t="s">
        <v>1</v>
      </c>
      <c r="D1524">
        <v>5463</v>
      </c>
      <c r="E1524" t="s">
        <v>2433</v>
      </c>
      <c r="F1524" t="s">
        <v>2433</v>
      </c>
      <c r="I1524" t="s">
        <v>16333</v>
      </c>
    </row>
    <row r="1525" spans="1:9">
      <c r="A1525">
        <v>1</v>
      </c>
      <c r="B1525" t="s">
        <v>0</v>
      </c>
      <c r="C1525" t="s">
        <v>1</v>
      </c>
      <c r="D1525">
        <v>5464</v>
      </c>
      <c r="E1525" t="s">
        <v>2434</v>
      </c>
      <c r="F1525" t="s">
        <v>2434</v>
      </c>
      <c r="G1525" t="s">
        <v>7140</v>
      </c>
      <c r="H1525" t="s">
        <v>11686</v>
      </c>
      <c r="I1525" t="s">
        <v>16334</v>
      </c>
    </row>
    <row r="1526" spans="1:9">
      <c r="A1526">
        <v>1</v>
      </c>
      <c r="B1526" t="s">
        <v>0</v>
      </c>
      <c r="C1526" t="s">
        <v>1</v>
      </c>
      <c r="D1526">
        <v>5465</v>
      </c>
      <c r="E1526" t="s">
        <v>2435</v>
      </c>
      <c r="F1526" t="s">
        <v>2435</v>
      </c>
      <c r="G1526" t="s">
        <v>7140</v>
      </c>
      <c r="H1526" t="s">
        <v>11687</v>
      </c>
      <c r="I1526" t="s">
        <v>16335</v>
      </c>
    </row>
    <row r="1527" spans="1:9">
      <c r="A1527">
        <v>1</v>
      </c>
      <c r="B1527" t="s">
        <v>0</v>
      </c>
      <c r="C1527" t="s">
        <v>1</v>
      </c>
      <c r="D1527">
        <v>5466</v>
      </c>
      <c r="E1527" t="s">
        <v>2436</v>
      </c>
      <c r="F1527" t="s">
        <v>2436</v>
      </c>
      <c r="I1527" t="s">
        <v>16336</v>
      </c>
    </row>
    <row r="1528" spans="1:9">
      <c r="A1528">
        <v>1</v>
      </c>
      <c r="B1528" t="s">
        <v>0</v>
      </c>
      <c r="C1528" t="s">
        <v>1</v>
      </c>
      <c r="D1528">
        <v>5467</v>
      </c>
      <c r="E1528" t="s">
        <v>2437</v>
      </c>
      <c r="F1528" t="s">
        <v>2437</v>
      </c>
      <c r="I1528" t="s">
        <v>16337</v>
      </c>
    </row>
    <row r="1529" spans="1:9">
      <c r="A1529">
        <v>1</v>
      </c>
      <c r="B1529" t="s">
        <v>0</v>
      </c>
      <c r="C1529" t="s">
        <v>1</v>
      </c>
      <c r="D1529">
        <v>5468</v>
      </c>
      <c r="E1529" t="s">
        <v>2438</v>
      </c>
      <c r="F1529" t="s">
        <v>2438</v>
      </c>
      <c r="I1529" t="s">
        <v>16338</v>
      </c>
    </row>
    <row r="1530" spans="1:9">
      <c r="A1530">
        <v>1</v>
      </c>
      <c r="B1530" t="s">
        <v>0</v>
      </c>
      <c r="C1530" t="s">
        <v>1</v>
      </c>
      <c r="D1530">
        <v>5469</v>
      </c>
      <c r="E1530" t="s">
        <v>2439</v>
      </c>
      <c r="F1530" t="s">
        <v>2439</v>
      </c>
      <c r="I1530" t="s">
        <v>16339</v>
      </c>
    </row>
    <row r="1531" spans="1:9">
      <c r="A1531">
        <v>1</v>
      </c>
      <c r="B1531" t="s">
        <v>0</v>
      </c>
      <c r="C1531" t="s">
        <v>1</v>
      </c>
      <c r="D1531">
        <v>5470</v>
      </c>
      <c r="E1531" t="s">
        <v>2440</v>
      </c>
      <c r="F1531" t="s">
        <v>2440</v>
      </c>
      <c r="G1531" t="s">
        <v>7140</v>
      </c>
      <c r="H1531" t="s">
        <v>11688</v>
      </c>
      <c r="I1531" t="s">
        <v>16340</v>
      </c>
    </row>
    <row r="1532" spans="1:9">
      <c r="A1532">
        <v>1</v>
      </c>
      <c r="B1532" t="s">
        <v>0</v>
      </c>
      <c r="C1532" t="s">
        <v>1</v>
      </c>
      <c r="D1532">
        <v>5471</v>
      </c>
      <c r="E1532" t="s">
        <v>2441</v>
      </c>
      <c r="F1532" t="s">
        <v>2441</v>
      </c>
      <c r="I1532" t="s">
        <v>16341</v>
      </c>
    </row>
    <row r="1533" spans="1:9">
      <c r="A1533">
        <v>1</v>
      </c>
      <c r="B1533" t="s">
        <v>0</v>
      </c>
      <c r="C1533" t="s">
        <v>1</v>
      </c>
      <c r="D1533">
        <v>5472</v>
      </c>
      <c r="E1533" t="s">
        <v>2442</v>
      </c>
      <c r="F1533" t="s">
        <v>2442</v>
      </c>
      <c r="I1533" t="s">
        <v>16342</v>
      </c>
    </row>
    <row r="1534" spans="1:9">
      <c r="A1534">
        <v>1</v>
      </c>
      <c r="B1534" t="s">
        <v>0</v>
      </c>
      <c r="C1534" t="s">
        <v>1</v>
      </c>
      <c r="D1534">
        <v>5473</v>
      </c>
      <c r="E1534" t="s">
        <v>2443</v>
      </c>
      <c r="F1534" t="s">
        <v>2443</v>
      </c>
      <c r="G1534" t="s">
        <v>7140</v>
      </c>
      <c r="H1534" t="s">
        <v>11689</v>
      </c>
      <c r="I1534" t="s">
        <v>16343</v>
      </c>
    </row>
    <row r="1535" spans="1:9">
      <c r="A1535">
        <v>1</v>
      </c>
      <c r="B1535" t="s">
        <v>0</v>
      </c>
      <c r="C1535" t="s">
        <v>1</v>
      </c>
      <c r="D1535">
        <v>5474</v>
      </c>
      <c r="E1535" t="s">
        <v>2444</v>
      </c>
      <c r="F1535" t="s">
        <v>2444</v>
      </c>
      <c r="G1535" t="s">
        <v>7140</v>
      </c>
      <c r="H1535" t="s">
        <v>11690</v>
      </c>
      <c r="I1535" t="s">
        <v>16344</v>
      </c>
    </row>
    <row r="1536" spans="1:9">
      <c r="A1536">
        <v>1</v>
      </c>
      <c r="B1536" t="s">
        <v>0</v>
      </c>
      <c r="C1536" t="s">
        <v>1</v>
      </c>
      <c r="D1536">
        <v>5475</v>
      </c>
      <c r="E1536" t="s">
        <v>2445</v>
      </c>
      <c r="F1536" t="s">
        <v>2445</v>
      </c>
      <c r="I1536" t="s">
        <v>16345</v>
      </c>
    </row>
    <row r="1537" spans="1:9">
      <c r="A1537">
        <v>1</v>
      </c>
      <c r="B1537" t="s">
        <v>0</v>
      </c>
      <c r="C1537" t="s">
        <v>1</v>
      </c>
      <c r="D1537">
        <v>5476</v>
      </c>
      <c r="E1537" t="s">
        <v>2446</v>
      </c>
      <c r="F1537" t="s">
        <v>2446</v>
      </c>
      <c r="I1537" t="s">
        <v>16346</v>
      </c>
    </row>
    <row r="1538" spans="1:9">
      <c r="A1538">
        <v>1</v>
      </c>
      <c r="B1538" t="s">
        <v>0</v>
      </c>
      <c r="C1538" t="s">
        <v>1</v>
      </c>
      <c r="D1538">
        <v>5477</v>
      </c>
      <c r="E1538" t="s">
        <v>2447</v>
      </c>
      <c r="F1538" t="s">
        <v>2447</v>
      </c>
      <c r="I1538" t="s">
        <v>16347</v>
      </c>
    </row>
    <row r="1539" spans="1:9">
      <c r="A1539">
        <v>1</v>
      </c>
      <c r="B1539" t="s">
        <v>0</v>
      </c>
      <c r="C1539" t="s">
        <v>1</v>
      </c>
      <c r="D1539">
        <v>5478</v>
      </c>
      <c r="E1539" t="s">
        <v>2448</v>
      </c>
      <c r="F1539" t="s">
        <v>2448</v>
      </c>
      <c r="I1539" t="s">
        <v>16348</v>
      </c>
    </row>
    <row r="1540" spans="1:9">
      <c r="A1540">
        <v>1</v>
      </c>
      <c r="B1540" t="s">
        <v>0</v>
      </c>
      <c r="C1540" t="s">
        <v>1</v>
      </c>
      <c r="D1540">
        <v>5479</v>
      </c>
      <c r="E1540" t="s">
        <v>2449</v>
      </c>
      <c r="F1540" t="s">
        <v>2449</v>
      </c>
      <c r="I1540" t="s">
        <v>16349</v>
      </c>
    </row>
    <row r="1541" spans="1:9">
      <c r="A1541">
        <v>1</v>
      </c>
      <c r="B1541" t="s">
        <v>0</v>
      </c>
      <c r="C1541" t="s">
        <v>1</v>
      </c>
      <c r="D1541">
        <v>5480</v>
      </c>
      <c r="E1541" t="s">
        <v>2450</v>
      </c>
      <c r="F1541" t="s">
        <v>2450</v>
      </c>
      <c r="I1541" t="s">
        <v>16350</v>
      </c>
    </row>
    <row r="1542" spans="1:9">
      <c r="A1542">
        <v>1</v>
      </c>
      <c r="B1542" t="s">
        <v>0</v>
      </c>
      <c r="C1542" t="s">
        <v>1</v>
      </c>
      <c r="D1542">
        <v>5481</v>
      </c>
      <c r="E1542" t="s">
        <v>2451</v>
      </c>
      <c r="F1542" t="s">
        <v>2451</v>
      </c>
      <c r="G1542" t="s">
        <v>7140</v>
      </c>
      <c r="H1542" t="s">
        <v>11691</v>
      </c>
      <c r="I1542" t="s">
        <v>16351</v>
      </c>
    </row>
    <row r="1543" spans="1:9">
      <c r="A1543">
        <v>1</v>
      </c>
      <c r="B1543" t="s">
        <v>0</v>
      </c>
      <c r="C1543" t="s">
        <v>1</v>
      </c>
      <c r="D1543">
        <v>5482</v>
      </c>
      <c r="E1543" t="s">
        <v>2452</v>
      </c>
      <c r="F1543" t="s">
        <v>2452</v>
      </c>
      <c r="G1543" t="s">
        <v>7140</v>
      </c>
      <c r="H1543" t="s">
        <v>11692</v>
      </c>
      <c r="I1543" t="s">
        <v>16352</v>
      </c>
    </row>
    <row r="1544" spans="1:9">
      <c r="A1544">
        <v>1</v>
      </c>
      <c r="B1544" t="s">
        <v>0</v>
      </c>
      <c r="C1544" t="s">
        <v>1</v>
      </c>
      <c r="D1544">
        <v>5483</v>
      </c>
      <c r="E1544" t="s">
        <v>2453</v>
      </c>
      <c r="F1544" t="s">
        <v>2453</v>
      </c>
      <c r="G1544" t="s">
        <v>7140</v>
      </c>
      <c r="H1544" t="s">
        <v>11693</v>
      </c>
      <c r="I1544" t="s">
        <v>16353</v>
      </c>
    </row>
    <row r="1545" spans="1:9">
      <c r="A1545">
        <v>1</v>
      </c>
      <c r="B1545" t="s">
        <v>0</v>
      </c>
      <c r="C1545" t="s">
        <v>1</v>
      </c>
      <c r="D1545">
        <v>5484</v>
      </c>
      <c r="E1545" t="s">
        <v>2454</v>
      </c>
      <c r="F1545" t="s">
        <v>2454</v>
      </c>
      <c r="I1545" t="s">
        <v>16354</v>
      </c>
    </row>
    <row r="1546" spans="1:9">
      <c r="A1546">
        <v>1</v>
      </c>
      <c r="B1546" t="s">
        <v>0</v>
      </c>
      <c r="C1546" t="s">
        <v>1</v>
      </c>
      <c r="D1546">
        <v>5485</v>
      </c>
      <c r="E1546" t="s">
        <v>2455</v>
      </c>
      <c r="F1546" t="s">
        <v>2455</v>
      </c>
      <c r="I1546" t="s">
        <v>16355</v>
      </c>
    </row>
    <row r="1547" spans="1:9">
      <c r="A1547">
        <v>1</v>
      </c>
      <c r="B1547" t="s">
        <v>0</v>
      </c>
      <c r="C1547" t="s">
        <v>1</v>
      </c>
      <c r="D1547">
        <v>5486</v>
      </c>
      <c r="E1547" t="s">
        <v>2456</v>
      </c>
      <c r="F1547" t="s">
        <v>2456</v>
      </c>
      <c r="I1547" t="s">
        <v>16356</v>
      </c>
    </row>
    <row r="1548" spans="1:9">
      <c r="A1548">
        <v>1</v>
      </c>
      <c r="B1548" t="s">
        <v>0</v>
      </c>
      <c r="C1548" t="s">
        <v>1</v>
      </c>
      <c r="D1548">
        <v>5487</v>
      </c>
      <c r="E1548" t="s">
        <v>2457</v>
      </c>
      <c r="F1548" t="s">
        <v>2457</v>
      </c>
      <c r="I1548" t="s">
        <v>16357</v>
      </c>
    </row>
    <row r="1549" spans="1:9">
      <c r="A1549">
        <v>1</v>
      </c>
      <c r="B1549" t="s">
        <v>0</v>
      </c>
      <c r="C1549" t="s">
        <v>1</v>
      </c>
      <c r="D1549">
        <v>5488</v>
      </c>
      <c r="E1549" t="s">
        <v>2458</v>
      </c>
      <c r="F1549" t="s">
        <v>2458</v>
      </c>
      <c r="G1549" t="s">
        <v>7140</v>
      </c>
      <c r="H1549" t="s">
        <v>11694</v>
      </c>
      <c r="I1549" t="s">
        <v>16358</v>
      </c>
    </row>
    <row r="1550" spans="1:9">
      <c r="A1550">
        <v>1</v>
      </c>
      <c r="B1550" t="s">
        <v>0</v>
      </c>
      <c r="C1550" t="s">
        <v>1</v>
      </c>
      <c r="D1550">
        <v>5489</v>
      </c>
      <c r="E1550" t="s">
        <v>2459</v>
      </c>
      <c r="F1550" t="s">
        <v>2459</v>
      </c>
      <c r="I1550" t="s">
        <v>16359</v>
      </c>
    </row>
    <row r="1551" spans="1:9">
      <c r="A1551">
        <v>1</v>
      </c>
      <c r="B1551" t="s">
        <v>0</v>
      </c>
      <c r="C1551" t="s">
        <v>1</v>
      </c>
      <c r="D1551">
        <v>5490</v>
      </c>
      <c r="E1551" t="s">
        <v>2460</v>
      </c>
      <c r="F1551" t="s">
        <v>2460</v>
      </c>
      <c r="I1551" t="s">
        <v>16360</v>
      </c>
    </row>
    <row r="1552" spans="1:9">
      <c r="A1552">
        <v>1</v>
      </c>
      <c r="B1552" t="s">
        <v>0</v>
      </c>
      <c r="C1552" t="s">
        <v>1</v>
      </c>
      <c r="D1552">
        <v>5491</v>
      </c>
      <c r="E1552" t="s">
        <v>2461</v>
      </c>
      <c r="F1552" t="s">
        <v>2461</v>
      </c>
      <c r="I1552" t="s">
        <v>16361</v>
      </c>
    </row>
    <row r="1553" spans="1:9">
      <c r="A1553">
        <v>1</v>
      </c>
      <c r="B1553" t="s">
        <v>0</v>
      </c>
      <c r="C1553" t="s">
        <v>1</v>
      </c>
      <c r="D1553">
        <v>5492</v>
      </c>
      <c r="E1553" t="s">
        <v>2462</v>
      </c>
      <c r="F1553" t="s">
        <v>2462</v>
      </c>
      <c r="I1553" t="s">
        <v>16362</v>
      </c>
    </row>
    <row r="1554" spans="1:9">
      <c r="A1554">
        <v>1</v>
      </c>
      <c r="B1554" t="s">
        <v>0</v>
      </c>
      <c r="C1554" t="s">
        <v>1</v>
      </c>
      <c r="D1554">
        <v>5493</v>
      </c>
      <c r="E1554" t="s">
        <v>2463</v>
      </c>
      <c r="F1554" t="s">
        <v>2463</v>
      </c>
      <c r="I1554" t="s">
        <v>16363</v>
      </c>
    </row>
    <row r="1555" spans="1:9">
      <c r="A1555">
        <v>1</v>
      </c>
      <c r="B1555" t="s">
        <v>0</v>
      </c>
      <c r="C1555" t="s">
        <v>1</v>
      </c>
      <c r="D1555">
        <v>5494</v>
      </c>
      <c r="E1555" t="s">
        <v>2464</v>
      </c>
      <c r="F1555" t="s">
        <v>2464</v>
      </c>
      <c r="I1555" t="s">
        <v>16364</v>
      </c>
    </row>
    <row r="1556" spans="1:9">
      <c r="A1556">
        <v>1</v>
      </c>
      <c r="B1556" t="s">
        <v>0</v>
      </c>
      <c r="C1556" t="s">
        <v>1</v>
      </c>
      <c r="D1556">
        <v>5495</v>
      </c>
      <c r="E1556" t="s">
        <v>2465</v>
      </c>
      <c r="F1556" t="s">
        <v>2465</v>
      </c>
      <c r="I1556" t="s">
        <v>16365</v>
      </c>
    </row>
    <row r="1557" spans="1:9">
      <c r="A1557">
        <v>1</v>
      </c>
      <c r="B1557" t="s">
        <v>0</v>
      </c>
      <c r="C1557" t="s">
        <v>1</v>
      </c>
      <c r="D1557">
        <v>5496</v>
      </c>
      <c r="E1557" t="s">
        <v>2466</v>
      </c>
      <c r="F1557" t="s">
        <v>2466</v>
      </c>
      <c r="G1557" t="s">
        <v>7140</v>
      </c>
      <c r="H1557" t="s">
        <v>11695</v>
      </c>
      <c r="I1557" t="s">
        <v>16366</v>
      </c>
    </row>
    <row r="1558" spans="1:9">
      <c r="A1558">
        <v>1</v>
      </c>
      <c r="B1558" t="s">
        <v>0</v>
      </c>
      <c r="C1558" t="s">
        <v>1</v>
      </c>
      <c r="D1558">
        <v>5497</v>
      </c>
      <c r="E1558" t="s">
        <v>2467</v>
      </c>
      <c r="F1558" t="s">
        <v>2467</v>
      </c>
      <c r="I1558" t="s">
        <v>16367</v>
      </c>
    </row>
    <row r="1559" spans="1:9">
      <c r="A1559">
        <v>1</v>
      </c>
      <c r="B1559" t="s">
        <v>0</v>
      </c>
      <c r="C1559" t="s">
        <v>1</v>
      </c>
      <c r="D1559">
        <v>5498</v>
      </c>
      <c r="E1559" t="s">
        <v>2468</v>
      </c>
      <c r="F1559" t="s">
        <v>2468</v>
      </c>
      <c r="G1559" t="s">
        <v>7140</v>
      </c>
      <c r="H1559" t="s">
        <v>11696</v>
      </c>
      <c r="I1559" t="s">
        <v>16368</v>
      </c>
    </row>
    <row r="1560" spans="1:9">
      <c r="A1560">
        <v>1</v>
      </c>
      <c r="B1560" t="s">
        <v>0</v>
      </c>
      <c r="C1560" t="s">
        <v>1</v>
      </c>
      <c r="D1560">
        <v>5499</v>
      </c>
      <c r="E1560" t="s">
        <v>2469</v>
      </c>
      <c r="F1560" t="s">
        <v>2469</v>
      </c>
      <c r="I1560" t="s">
        <v>16369</v>
      </c>
    </row>
    <row r="1561" spans="1:9">
      <c r="A1561">
        <v>1</v>
      </c>
      <c r="B1561" t="s">
        <v>0</v>
      </c>
      <c r="C1561" t="s">
        <v>1</v>
      </c>
      <c r="D1561">
        <v>5500</v>
      </c>
      <c r="E1561" t="s">
        <v>2470</v>
      </c>
      <c r="F1561" t="s">
        <v>2470</v>
      </c>
      <c r="G1561" t="s">
        <v>7140</v>
      </c>
      <c r="H1561" t="s">
        <v>11697</v>
      </c>
      <c r="I1561" t="s">
        <v>16370</v>
      </c>
    </row>
    <row r="1562" spans="1:9">
      <c r="A1562">
        <v>1</v>
      </c>
      <c r="B1562" t="s">
        <v>0</v>
      </c>
      <c r="C1562" t="s">
        <v>1</v>
      </c>
      <c r="D1562">
        <v>5501</v>
      </c>
      <c r="E1562" t="s">
        <v>2471</v>
      </c>
      <c r="F1562" t="s">
        <v>2471</v>
      </c>
      <c r="I1562" t="s">
        <v>16371</v>
      </c>
    </row>
    <row r="1563" spans="1:9">
      <c r="A1563">
        <v>1</v>
      </c>
      <c r="B1563" t="s">
        <v>0</v>
      </c>
      <c r="C1563" t="s">
        <v>1</v>
      </c>
      <c r="D1563">
        <v>5502</v>
      </c>
      <c r="E1563" t="s">
        <v>2472</v>
      </c>
      <c r="F1563" t="s">
        <v>11698</v>
      </c>
      <c r="G1563" t="s">
        <v>7140</v>
      </c>
      <c r="H1563" t="s">
        <v>11699</v>
      </c>
      <c r="I1563" t="s">
        <v>16372</v>
      </c>
    </row>
    <row r="1564" spans="1:9">
      <c r="A1564">
        <v>1</v>
      </c>
      <c r="B1564" t="s">
        <v>0</v>
      </c>
      <c r="C1564" t="s">
        <v>1</v>
      </c>
      <c r="D1564">
        <v>5503</v>
      </c>
      <c r="E1564" t="s">
        <v>2473</v>
      </c>
      <c r="F1564" t="s">
        <v>2473</v>
      </c>
      <c r="I1564" t="s">
        <v>16373</v>
      </c>
    </row>
    <row r="1565" spans="1:9">
      <c r="A1565">
        <v>1</v>
      </c>
      <c r="B1565" t="s">
        <v>0</v>
      </c>
      <c r="C1565" t="s">
        <v>1</v>
      </c>
      <c r="D1565">
        <v>5504</v>
      </c>
      <c r="E1565" t="s">
        <v>2474</v>
      </c>
      <c r="F1565" t="s">
        <v>2474</v>
      </c>
      <c r="I1565" t="s">
        <v>16374</v>
      </c>
    </row>
    <row r="1566" spans="1:9">
      <c r="A1566">
        <v>1</v>
      </c>
      <c r="B1566" t="s">
        <v>0</v>
      </c>
      <c r="C1566" t="s">
        <v>1</v>
      </c>
      <c r="D1566">
        <v>5505</v>
      </c>
      <c r="E1566" t="s">
        <v>2475</v>
      </c>
      <c r="F1566" t="s">
        <v>2475</v>
      </c>
      <c r="G1566" t="s">
        <v>7140</v>
      </c>
      <c r="H1566" t="s">
        <v>11700</v>
      </c>
      <c r="I1566" t="s">
        <v>16375</v>
      </c>
    </row>
    <row r="1567" spans="1:9">
      <c r="A1567">
        <v>1</v>
      </c>
      <c r="B1567" t="s">
        <v>0</v>
      </c>
      <c r="C1567" t="s">
        <v>1</v>
      </c>
      <c r="D1567">
        <v>5506</v>
      </c>
      <c r="E1567" t="s">
        <v>2476</v>
      </c>
      <c r="F1567" t="s">
        <v>2476</v>
      </c>
      <c r="I1567" t="s">
        <v>16376</v>
      </c>
    </row>
    <row r="1568" spans="1:9">
      <c r="A1568">
        <v>1</v>
      </c>
      <c r="B1568" t="s">
        <v>0</v>
      </c>
      <c r="C1568" t="s">
        <v>1</v>
      </c>
      <c r="D1568">
        <v>5507</v>
      </c>
      <c r="E1568" t="s">
        <v>2477</v>
      </c>
      <c r="F1568" t="s">
        <v>2477</v>
      </c>
      <c r="G1568" t="s">
        <v>7140</v>
      </c>
      <c r="H1568" t="s">
        <v>11701</v>
      </c>
      <c r="I1568" t="s">
        <v>16377</v>
      </c>
    </row>
    <row r="1569" spans="1:9">
      <c r="A1569">
        <v>1</v>
      </c>
      <c r="B1569" t="s">
        <v>0</v>
      </c>
      <c r="C1569" t="s">
        <v>1</v>
      </c>
      <c r="D1569">
        <v>5508</v>
      </c>
      <c r="E1569" t="s">
        <v>2478</v>
      </c>
      <c r="F1569" t="s">
        <v>2478</v>
      </c>
      <c r="I1569" t="s">
        <v>16378</v>
      </c>
    </row>
    <row r="1570" spans="1:9">
      <c r="A1570">
        <v>1</v>
      </c>
      <c r="B1570" t="s">
        <v>0</v>
      </c>
      <c r="C1570" t="s">
        <v>1</v>
      </c>
      <c r="D1570">
        <v>5509</v>
      </c>
      <c r="E1570" t="s">
        <v>2479</v>
      </c>
      <c r="F1570" t="s">
        <v>2479</v>
      </c>
      <c r="I1570" t="s">
        <v>16379</v>
      </c>
    </row>
    <row r="1571" spans="1:9">
      <c r="A1571">
        <v>1</v>
      </c>
      <c r="B1571" t="s">
        <v>0</v>
      </c>
      <c r="C1571" t="s">
        <v>1</v>
      </c>
      <c r="D1571">
        <v>5510</v>
      </c>
      <c r="E1571" t="s">
        <v>2480</v>
      </c>
      <c r="F1571" t="s">
        <v>2480</v>
      </c>
      <c r="I1571" t="s">
        <v>16380</v>
      </c>
    </row>
    <row r="1572" spans="1:9">
      <c r="A1572">
        <v>1</v>
      </c>
      <c r="B1572" t="s">
        <v>0</v>
      </c>
      <c r="C1572" t="s">
        <v>1</v>
      </c>
      <c r="D1572">
        <v>5511</v>
      </c>
      <c r="E1572" t="s">
        <v>2481</v>
      </c>
      <c r="F1572" t="s">
        <v>2481</v>
      </c>
      <c r="G1572" t="s">
        <v>7140</v>
      </c>
      <c r="H1572" t="s">
        <v>11702</v>
      </c>
      <c r="I1572" t="s">
        <v>16381</v>
      </c>
    </row>
    <row r="1573" spans="1:9">
      <c r="A1573">
        <v>1</v>
      </c>
      <c r="B1573" t="s">
        <v>0</v>
      </c>
      <c r="C1573" t="s">
        <v>1</v>
      </c>
      <c r="D1573">
        <v>5512</v>
      </c>
      <c r="E1573" t="s">
        <v>2482</v>
      </c>
      <c r="F1573" t="s">
        <v>2482</v>
      </c>
      <c r="I1573" t="s">
        <v>16382</v>
      </c>
    </row>
    <row r="1574" spans="1:9">
      <c r="A1574">
        <v>1</v>
      </c>
      <c r="B1574" t="s">
        <v>0</v>
      </c>
      <c r="C1574" t="s">
        <v>1</v>
      </c>
      <c r="D1574">
        <v>5513</v>
      </c>
      <c r="E1574" t="s">
        <v>2483</v>
      </c>
      <c r="F1574" t="s">
        <v>2483</v>
      </c>
      <c r="I1574" t="s">
        <v>16383</v>
      </c>
    </row>
    <row r="1575" spans="1:9">
      <c r="A1575">
        <v>1</v>
      </c>
      <c r="B1575" t="s">
        <v>0</v>
      </c>
      <c r="C1575" t="s">
        <v>1</v>
      </c>
      <c r="D1575">
        <v>5514</v>
      </c>
      <c r="E1575" t="s">
        <v>2484</v>
      </c>
      <c r="F1575" t="s">
        <v>2484</v>
      </c>
      <c r="I1575" t="s">
        <v>16384</v>
      </c>
    </row>
    <row r="1576" spans="1:9">
      <c r="A1576">
        <v>1</v>
      </c>
      <c r="B1576" t="s">
        <v>0</v>
      </c>
      <c r="C1576" t="s">
        <v>1</v>
      </c>
      <c r="D1576">
        <v>5515</v>
      </c>
      <c r="E1576" t="s">
        <v>2485</v>
      </c>
      <c r="F1576" t="s">
        <v>2485</v>
      </c>
      <c r="I1576" t="s">
        <v>16385</v>
      </c>
    </row>
    <row r="1577" spans="1:9">
      <c r="A1577">
        <v>1</v>
      </c>
      <c r="B1577" t="s">
        <v>0</v>
      </c>
      <c r="C1577" t="s">
        <v>1</v>
      </c>
      <c r="D1577">
        <v>5516</v>
      </c>
      <c r="E1577" t="s">
        <v>2486</v>
      </c>
      <c r="F1577" t="s">
        <v>2486</v>
      </c>
      <c r="I1577" t="s">
        <v>16386</v>
      </c>
    </row>
    <row r="1578" spans="1:9">
      <c r="A1578">
        <v>1</v>
      </c>
      <c r="B1578" t="s">
        <v>0</v>
      </c>
      <c r="C1578" t="s">
        <v>1</v>
      </c>
      <c r="D1578">
        <v>5517</v>
      </c>
      <c r="E1578" t="s">
        <v>2487</v>
      </c>
      <c r="F1578" t="s">
        <v>2487</v>
      </c>
      <c r="I1578" t="s">
        <v>16387</v>
      </c>
    </row>
    <row r="1579" spans="1:9">
      <c r="A1579">
        <v>1</v>
      </c>
      <c r="B1579" t="s">
        <v>0</v>
      </c>
      <c r="C1579" t="s">
        <v>1</v>
      </c>
      <c r="D1579">
        <v>5518</v>
      </c>
      <c r="E1579" t="s">
        <v>2488</v>
      </c>
      <c r="F1579" t="s">
        <v>2488</v>
      </c>
      <c r="I1579" t="s">
        <v>16388</v>
      </c>
    </row>
    <row r="1580" spans="1:9">
      <c r="A1580">
        <v>1</v>
      </c>
      <c r="B1580" t="s">
        <v>0</v>
      </c>
      <c r="C1580" t="s">
        <v>1</v>
      </c>
      <c r="D1580">
        <v>5519</v>
      </c>
      <c r="E1580" t="s">
        <v>2489</v>
      </c>
      <c r="F1580" t="s">
        <v>2489</v>
      </c>
      <c r="G1580" t="s">
        <v>7140</v>
      </c>
      <c r="H1580" t="s">
        <v>11703</v>
      </c>
      <c r="I1580" t="s">
        <v>16389</v>
      </c>
    </row>
    <row r="1581" spans="1:9">
      <c r="A1581">
        <v>1</v>
      </c>
      <c r="B1581" t="s">
        <v>0</v>
      </c>
      <c r="C1581" t="s">
        <v>1</v>
      </c>
      <c r="D1581">
        <v>5520</v>
      </c>
      <c r="E1581" t="s">
        <v>2490</v>
      </c>
      <c r="F1581" t="s">
        <v>2490</v>
      </c>
      <c r="I1581" t="s">
        <v>16390</v>
      </c>
    </row>
    <row r="1582" spans="1:9">
      <c r="A1582">
        <v>1</v>
      </c>
      <c r="B1582" t="s">
        <v>0</v>
      </c>
      <c r="C1582" t="s">
        <v>1</v>
      </c>
      <c r="D1582">
        <v>5521</v>
      </c>
      <c r="E1582" t="s">
        <v>2491</v>
      </c>
      <c r="F1582" t="s">
        <v>2491</v>
      </c>
      <c r="I1582" t="s">
        <v>16391</v>
      </c>
    </row>
    <row r="1583" spans="1:9">
      <c r="A1583">
        <v>1</v>
      </c>
      <c r="B1583" t="s">
        <v>0</v>
      </c>
      <c r="C1583" t="s">
        <v>1</v>
      </c>
      <c r="D1583">
        <v>5522</v>
      </c>
      <c r="E1583" t="s">
        <v>2492</v>
      </c>
      <c r="F1583" t="s">
        <v>2492</v>
      </c>
    </row>
    <row r="1584" spans="1:9">
      <c r="A1584">
        <v>1</v>
      </c>
      <c r="B1584" t="s">
        <v>0</v>
      </c>
      <c r="C1584" t="s">
        <v>1</v>
      </c>
      <c r="D1584">
        <v>5523</v>
      </c>
      <c r="E1584" t="s">
        <v>2493</v>
      </c>
      <c r="F1584" t="s">
        <v>2493</v>
      </c>
      <c r="I1584" t="s">
        <v>16392</v>
      </c>
    </row>
    <row r="1585" spans="1:9">
      <c r="A1585">
        <v>1</v>
      </c>
      <c r="B1585" t="s">
        <v>0</v>
      </c>
      <c r="C1585" t="s">
        <v>1</v>
      </c>
      <c r="D1585">
        <v>5524</v>
      </c>
      <c r="E1585" t="s">
        <v>2494</v>
      </c>
      <c r="F1585" t="s">
        <v>2494</v>
      </c>
      <c r="G1585" t="s">
        <v>7140</v>
      </c>
      <c r="H1585" t="s">
        <v>11704</v>
      </c>
      <c r="I1585" t="s">
        <v>16393</v>
      </c>
    </row>
    <row r="1586" spans="1:9">
      <c r="A1586">
        <v>1</v>
      </c>
      <c r="B1586" t="s">
        <v>0</v>
      </c>
      <c r="C1586" t="s">
        <v>1</v>
      </c>
      <c r="D1586">
        <v>5525</v>
      </c>
      <c r="E1586" t="s">
        <v>2495</v>
      </c>
      <c r="F1586" t="s">
        <v>2495</v>
      </c>
      <c r="I1586" t="s">
        <v>16394</v>
      </c>
    </row>
    <row r="1587" spans="1:9">
      <c r="A1587">
        <v>1</v>
      </c>
      <c r="B1587" t="s">
        <v>0</v>
      </c>
      <c r="C1587" t="s">
        <v>1</v>
      </c>
      <c r="D1587">
        <v>5526</v>
      </c>
      <c r="E1587" t="s">
        <v>2496</v>
      </c>
      <c r="F1587" t="s">
        <v>2496</v>
      </c>
      <c r="I1587" t="s">
        <v>16395</v>
      </c>
    </row>
    <row r="1588" spans="1:9">
      <c r="A1588">
        <v>1</v>
      </c>
      <c r="B1588" t="s">
        <v>0</v>
      </c>
      <c r="C1588" t="s">
        <v>1</v>
      </c>
      <c r="D1588">
        <v>5527</v>
      </c>
      <c r="E1588" t="s">
        <v>2497</v>
      </c>
      <c r="F1588" t="s">
        <v>2497</v>
      </c>
      <c r="I1588" t="s">
        <v>16396</v>
      </c>
    </row>
    <row r="1589" spans="1:9">
      <c r="A1589">
        <v>1</v>
      </c>
      <c r="B1589" t="s">
        <v>0</v>
      </c>
      <c r="C1589" t="s">
        <v>1</v>
      </c>
      <c r="D1589">
        <v>5528</v>
      </c>
      <c r="E1589" t="s">
        <v>2498</v>
      </c>
      <c r="F1589" t="s">
        <v>2498</v>
      </c>
      <c r="G1589" t="s">
        <v>7140</v>
      </c>
      <c r="H1589" t="s">
        <v>11705</v>
      </c>
      <c r="I1589" t="s">
        <v>16397</v>
      </c>
    </row>
    <row r="1590" spans="1:9">
      <c r="A1590">
        <v>1</v>
      </c>
      <c r="B1590" t="s">
        <v>0</v>
      </c>
      <c r="C1590" t="s">
        <v>1</v>
      </c>
      <c r="D1590">
        <v>5529</v>
      </c>
      <c r="E1590" t="s">
        <v>2499</v>
      </c>
      <c r="F1590" t="s">
        <v>2499</v>
      </c>
      <c r="I1590" t="s">
        <v>16398</v>
      </c>
    </row>
    <row r="1591" spans="1:9">
      <c r="A1591">
        <v>1</v>
      </c>
      <c r="B1591" t="s">
        <v>0</v>
      </c>
      <c r="C1591" t="s">
        <v>1</v>
      </c>
      <c r="D1591">
        <v>5530</v>
      </c>
      <c r="E1591" t="s">
        <v>2500</v>
      </c>
      <c r="F1591" t="s">
        <v>2500</v>
      </c>
      <c r="G1591" t="s">
        <v>7140</v>
      </c>
      <c r="H1591" t="s">
        <v>11706</v>
      </c>
      <c r="I1591" t="s">
        <v>16399</v>
      </c>
    </row>
    <row r="1592" spans="1:9">
      <c r="A1592">
        <v>1</v>
      </c>
      <c r="B1592" t="s">
        <v>0</v>
      </c>
      <c r="C1592" t="s">
        <v>1</v>
      </c>
      <c r="D1592">
        <v>5531</v>
      </c>
      <c r="E1592" t="s">
        <v>2501</v>
      </c>
      <c r="F1592" t="s">
        <v>2501</v>
      </c>
      <c r="I1592" t="s">
        <v>16400</v>
      </c>
    </row>
    <row r="1593" spans="1:9">
      <c r="A1593">
        <v>1</v>
      </c>
      <c r="B1593" t="s">
        <v>0</v>
      </c>
      <c r="C1593" t="s">
        <v>1</v>
      </c>
      <c r="D1593">
        <v>5532</v>
      </c>
      <c r="E1593" t="s">
        <v>2502</v>
      </c>
      <c r="F1593" t="s">
        <v>11707</v>
      </c>
      <c r="G1593" t="s">
        <v>7140</v>
      </c>
      <c r="H1593" t="s">
        <v>11708</v>
      </c>
      <c r="I1593" t="s">
        <v>16401</v>
      </c>
    </row>
    <row r="1594" spans="1:9">
      <c r="A1594">
        <v>1</v>
      </c>
      <c r="B1594" t="s">
        <v>0</v>
      </c>
      <c r="C1594" t="s">
        <v>1</v>
      </c>
      <c r="D1594">
        <v>5533</v>
      </c>
      <c r="E1594" t="s">
        <v>2503</v>
      </c>
      <c r="F1594" t="s">
        <v>11709</v>
      </c>
      <c r="G1594" t="s">
        <v>7140</v>
      </c>
      <c r="H1594" t="s">
        <v>11710</v>
      </c>
      <c r="I1594" t="s">
        <v>16402</v>
      </c>
    </row>
    <row r="1595" spans="1:9">
      <c r="A1595">
        <v>1</v>
      </c>
      <c r="B1595" t="s">
        <v>0</v>
      </c>
      <c r="C1595" t="s">
        <v>1</v>
      </c>
      <c r="D1595">
        <v>5534</v>
      </c>
      <c r="E1595" t="s">
        <v>2504</v>
      </c>
      <c r="F1595" t="s">
        <v>2504</v>
      </c>
      <c r="I1595" t="s">
        <v>16403</v>
      </c>
    </row>
    <row r="1596" spans="1:9">
      <c r="A1596">
        <v>1</v>
      </c>
      <c r="B1596" t="s">
        <v>0</v>
      </c>
      <c r="C1596" t="s">
        <v>1</v>
      </c>
      <c r="D1596">
        <v>5535</v>
      </c>
      <c r="E1596" t="s">
        <v>2505</v>
      </c>
      <c r="F1596" t="s">
        <v>2505</v>
      </c>
      <c r="G1596" t="s">
        <v>7140</v>
      </c>
      <c r="H1596" t="s">
        <v>11711</v>
      </c>
      <c r="I1596" t="s">
        <v>16404</v>
      </c>
    </row>
    <row r="1597" spans="1:9">
      <c r="A1597">
        <v>1</v>
      </c>
      <c r="B1597" t="s">
        <v>0</v>
      </c>
      <c r="C1597" t="s">
        <v>1</v>
      </c>
      <c r="D1597">
        <v>5536</v>
      </c>
      <c r="E1597" t="s">
        <v>2506</v>
      </c>
      <c r="F1597" t="s">
        <v>2506</v>
      </c>
      <c r="I1597" t="s">
        <v>16405</v>
      </c>
    </row>
    <row r="1598" spans="1:9">
      <c r="A1598">
        <v>1</v>
      </c>
      <c r="B1598" t="s">
        <v>0</v>
      </c>
      <c r="C1598" t="s">
        <v>1</v>
      </c>
      <c r="D1598">
        <v>5537</v>
      </c>
      <c r="E1598" t="s">
        <v>2507</v>
      </c>
      <c r="F1598" t="s">
        <v>2507</v>
      </c>
      <c r="I1598" t="s">
        <v>16406</v>
      </c>
    </row>
    <row r="1599" spans="1:9">
      <c r="A1599">
        <v>1</v>
      </c>
      <c r="B1599" t="s">
        <v>0</v>
      </c>
      <c r="C1599" t="s">
        <v>1</v>
      </c>
      <c r="D1599">
        <v>5538</v>
      </c>
      <c r="E1599" t="s">
        <v>2508</v>
      </c>
      <c r="F1599" t="s">
        <v>2508</v>
      </c>
      <c r="I1599" t="s">
        <v>16407</v>
      </c>
    </row>
    <row r="1600" spans="1:9">
      <c r="A1600">
        <v>1</v>
      </c>
      <c r="B1600" t="s">
        <v>0</v>
      </c>
      <c r="C1600" t="s">
        <v>1</v>
      </c>
      <c r="D1600">
        <v>5539</v>
      </c>
      <c r="E1600" t="s">
        <v>2509</v>
      </c>
      <c r="F1600" t="s">
        <v>2509</v>
      </c>
      <c r="I1600" t="s">
        <v>16408</v>
      </c>
    </row>
    <row r="1601" spans="1:9">
      <c r="A1601">
        <v>1</v>
      </c>
      <c r="B1601" t="s">
        <v>0</v>
      </c>
      <c r="C1601" t="s">
        <v>1</v>
      </c>
      <c r="D1601">
        <v>5540</v>
      </c>
      <c r="E1601" t="s">
        <v>2510</v>
      </c>
      <c r="F1601" t="s">
        <v>2510</v>
      </c>
      <c r="I1601" t="s">
        <v>16409</v>
      </c>
    </row>
    <row r="1602" spans="1:9">
      <c r="A1602">
        <v>1</v>
      </c>
      <c r="B1602" t="s">
        <v>0</v>
      </c>
      <c r="C1602" t="s">
        <v>1</v>
      </c>
      <c r="D1602">
        <v>5541</v>
      </c>
      <c r="E1602" t="s">
        <v>2511</v>
      </c>
      <c r="F1602" t="s">
        <v>2511</v>
      </c>
      <c r="I1602" t="s">
        <v>16410</v>
      </c>
    </row>
    <row r="1603" spans="1:9">
      <c r="A1603">
        <v>1</v>
      </c>
      <c r="B1603" t="s">
        <v>0</v>
      </c>
      <c r="C1603" t="s">
        <v>1</v>
      </c>
      <c r="D1603">
        <v>5542</v>
      </c>
      <c r="E1603" t="s">
        <v>2512</v>
      </c>
      <c r="F1603" t="s">
        <v>2512</v>
      </c>
      <c r="I1603" t="s">
        <v>16411</v>
      </c>
    </row>
    <row r="1604" spans="1:9">
      <c r="A1604">
        <v>1</v>
      </c>
      <c r="B1604" t="s">
        <v>0</v>
      </c>
      <c r="C1604" t="s">
        <v>1</v>
      </c>
      <c r="D1604">
        <v>5543</v>
      </c>
      <c r="E1604" t="s">
        <v>2513</v>
      </c>
      <c r="F1604" t="s">
        <v>2513</v>
      </c>
      <c r="I1604" t="s">
        <v>16412</v>
      </c>
    </row>
    <row r="1605" spans="1:9">
      <c r="A1605">
        <v>1</v>
      </c>
      <c r="B1605" t="s">
        <v>0</v>
      </c>
      <c r="C1605" t="s">
        <v>1</v>
      </c>
      <c r="D1605">
        <v>5544</v>
      </c>
      <c r="E1605" t="s">
        <v>2514</v>
      </c>
      <c r="F1605" t="s">
        <v>2514</v>
      </c>
      <c r="I1605" t="s">
        <v>15551</v>
      </c>
    </row>
    <row r="1606" spans="1:9">
      <c r="A1606">
        <v>1</v>
      </c>
      <c r="B1606" t="s">
        <v>0</v>
      </c>
      <c r="C1606" t="s">
        <v>1</v>
      </c>
      <c r="D1606">
        <v>5545</v>
      </c>
      <c r="E1606" t="s">
        <v>2515</v>
      </c>
      <c r="F1606" t="s">
        <v>2515</v>
      </c>
      <c r="I1606" t="s">
        <v>16413</v>
      </c>
    </row>
    <row r="1607" spans="1:9">
      <c r="A1607">
        <v>1</v>
      </c>
      <c r="B1607" t="s">
        <v>0</v>
      </c>
      <c r="C1607" t="s">
        <v>1</v>
      </c>
      <c r="D1607">
        <v>5546</v>
      </c>
      <c r="E1607" t="s">
        <v>2516</v>
      </c>
      <c r="F1607" t="s">
        <v>2516</v>
      </c>
      <c r="I1607" t="s">
        <v>16414</v>
      </c>
    </row>
    <row r="1608" spans="1:9">
      <c r="A1608">
        <v>1</v>
      </c>
      <c r="B1608" t="s">
        <v>0</v>
      </c>
      <c r="C1608" t="s">
        <v>1</v>
      </c>
      <c r="D1608">
        <v>5547</v>
      </c>
      <c r="E1608" t="s">
        <v>2517</v>
      </c>
      <c r="F1608" t="s">
        <v>2517</v>
      </c>
      <c r="G1608" t="s">
        <v>7140</v>
      </c>
      <c r="H1608" t="s">
        <v>11712</v>
      </c>
      <c r="I1608" t="s">
        <v>16415</v>
      </c>
    </row>
    <row r="1609" spans="1:9">
      <c r="A1609">
        <v>1</v>
      </c>
      <c r="B1609" t="s">
        <v>0</v>
      </c>
      <c r="C1609" t="s">
        <v>1</v>
      </c>
      <c r="D1609">
        <v>5548</v>
      </c>
      <c r="E1609" t="s">
        <v>2518</v>
      </c>
      <c r="F1609" t="s">
        <v>2518</v>
      </c>
      <c r="G1609" t="s">
        <v>7140</v>
      </c>
      <c r="H1609" t="s">
        <v>11713</v>
      </c>
      <c r="I1609" t="s">
        <v>16416</v>
      </c>
    </row>
    <row r="1610" spans="1:9">
      <c r="A1610">
        <v>1</v>
      </c>
      <c r="B1610" t="s">
        <v>0</v>
      </c>
      <c r="C1610" t="s">
        <v>1</v>
      </c>
      <c r="D1610">
        <v>5549</v>
      </c>
      <c r="E1610" t="s">
        <v>2519</v>
      </c>
      <c r="F1610" t="s">
        <v>2519</v>
      </c>
      <c r="G1610" t="s">
        <v>7140</v>
      </c>
      <c r="H1610" t="s">
        <v>11714</v>
      </c>
      <c r="I1610" t="s">
        <v>16417</v>
      </c>
    </row>
    <row r="1611" spans="1:9">
      <c r="A1611">
        <v>1</v>
      </c>
      <c r="B1611" t="s">
        <v>0</v>
      </c>
      <c r="C1611" t="s">
        <v>1</v>
      </c>
      <c r="D1611">
        <v>5550</v>
      </c>
      <c r="E1611" t="s">
        <v>2520</v>
      </c>
      <c r="F1611" t="s">
        <v>2520</v>
      </c>
      <c r="I1611" t="s">
        <v>16418</v>
      </c>
    </row>
    <row r="1612" spans="1:9">
      <c r="A1612">
        <v>1</v>
      </c>
      <c r="B1612" t="s">
        <v>0</v>
      </c>
      <c r="C1612" t="s">
        <v>1</v>
      </c>
      <c r="D1612">
        <v>5551</v>
      </c>
      <c r="E1612" t="s">
        <v>2521</v>
      </c>
      <c r="F1612" t="s">
        <v>2521</v>
      </c>
      <c r="I1612" t="s">
        <v>16419</v>
      </c>
    </row>
    <row r="1613" spans="1:9">
      <c r="A1613">
        <v>1</v>
      </c>
      <c r="B1613" t="s">
        <v>0</v>
      </c>
      <c r="C1613" t="s">
        <v>1</v>
      </c>
      <c r="D1613">
        <v>5552</v>
      </c>
      <c r="E1613" t="s">
        <v>2522</v>
      </c>
      <c r="F1613" t="s">
        <v>2522</v>
      </c>
      <c r="G1613" t="s">
        <v>7140</v>
      </c>
      <c r="H1613" t="s">
        <v>11715</v>
      </c>
      <c r="I1613" t="s">
        <v>16420</v>
      </c>
    </row>
    <row r="1614" spans="1:9">
      <c r="A1614">
        <v>1</v>
      </c>
      <c r="B1614" t="s">
        <v>0</v>
      </c>
      <c r="C1614" t="s">
        <v>1</v>
      </c>
      <c r="D1614">
        <v>5553</v>
      </c>
      <c r="E1614" t="s">
        <v>2523</v>
      </c>
      <c r="F1614" t="s">
        <v>2523</v>
      </c>
      <c r="I1614" t="s">
        <v>16421</v>
      </c>
    </row>
    <row r="1615" spans="1:9">
      <c r="A1615">
        <v>1</v>
      </c>
      <c r="B1615" t="s">
        <v>0</v>
      </c>
      <c r="C1615" t="s">
        <v>1</v>
      </c>
      <c r="D1615">
        <v>5554</v>
      </c>
      <c r="E1615" t="s">
        <v>2524</v>
      </c>
      <c r="F1615" t="s">
        <v>2524</v>
      </c>
      <c r="I1615" t="s">
        <v>16422</v>
      </c>
    </row>
    <row r="1616" spans="1:9">
      <c r="A1616">
        <v>1</v>
      </c>
      <c r="B1616" t="s">
        <v>0</v>
      </c>
      <c r="C1616" t="s">
        <v>1</v>
      </c>
      <c r="D1616">
        <v>5555</v>
      </c>
      <c r="E1616" t="s">
        <v>2525</v>
      </c>
      <c r="F1616" t="s">
        <v>2525</v>
      </c>
      <c r="G1616" t="s">
        <v>7140</v>
      </c>
      <c r="H1616" t="s">
        <v>11716</v>
      </c>
      <c r="I1616" t="s">
        <v>16423</v>
      </c>
    </row>
    <row r="1617" spans="1:9">
      <c r="A1617">
        <v>1</v>
      </c>
      <c r="B1617" t="s">
        <v>0</v>
      </c>
      <c r="C1617" t="s">
        <v>1</v>
      </c>
      <c r="D1617">
        <v>5556</v>
      </c>
      <c r="E1617" t="s">
        <v>2526</v>
      </c>
      <c r="F1617" t="s">
        <v>2526</v>
      </c>
      <c r="G1617" t="s">
        <v>7140</v>
      </c>
      <c r="H1617" t="s">
        <v>11717</v>
      </c>
      <c r="I1617" t="s">
        <v>16424</v>
      </c>
    </row>
    <row r="1618" spans="1:9">
      <c r="A1618">
        <v>1</v>
      </c>
      <c r="B1618" t="s">
        <v>0</v>
      </c>
      <c r="C1618" t="s">
        <v>1</v>
      </c>
      <c r="D1618">
        <v>5557</v>
      </c>
      <c r="E1618" t="s">
        <v>2527</v>
      </c>
      <c r="F1618" t="s">
        <v>2527</v>
      </c>
      <c r="I1618" t="s">
        <v>16425</v>
      </c>
    </row>
    <row r="1619" spans="1:9">
      <c r="A1619">
        <v>1</v>
      </c>
      <c r="B1619" t="s">
        <v>0</v>
      </c>
      <c r="C1619" t="s">
        <v>1</v>
      </c>
      <c r="D1619">
        <v>5558</v>
      </c>
      <c r="E1619" t="s">
        <v>2528</v>
      </c>
      <c r="F1619" t="s">
        <v>2528</v>
      </c>
      <c r="I1619" t="s">
        <v>16426</v>
      </c>
    </row>
    <row r="1620" spans="1:9">
      <c r="A1620">
        <v>1</v>
      </c>
      <c r="B1620" t="s">
        <v>0</v>
      </c>
      <c r="C1620" t="s">
        <v>1</v>
      </c>
      <c r="D1620">
        <v>5559</v>
      </c>
      <c r="E1620" t="s">
        <v>2529</v>
      </c>
      <c r="F1620" t="s">
        <v>2529</v>
      </c>
      <c r="I1620" t="s">
        <v>16427</v>
      </c>
    </row>
    <row r="1621" spans="1:9">
      <c r="A1621">
        <v>1</v>
      </c>
      <c r="B1621" t="s">
        <v>0</v>
      </c>
      <c r="C1621" t="s">
        <v>1</v>
      </c>
      <c r="D1621">
        <v>5560</v>
      </c>
      <c r="E1621" t="s">
        <v>2530</v>
      </c>
      <c r="F1621" t="s">
        <v>2530</v>
      </c>
      <c r="I1621" t="s">
        <v>16428</v>
      </c>
    </row>
    <row r="1622" spans="1:9">
      <c r="A1622">
        <v>1</v>
      </c>
      <c r="B1622" t="s">
        <v>0</v>
      </c>
      <c r="C1622" t="s">
        <v>1</v>
      </c>
      <c r="D1622">
        <v>5561</v>
      </c>
      <c r="E1622" t="s">
        <v>2531</v>
      </c>
      <c r="F1622" t="s">
        <v>2531</v>
      </c>
      <c r="I1622" t="s">
        <v>16429</v>
      </c>
    </row>
    <row r="1623" spans="1:9">
      <c r="A1623">
        <v>1</v>
      </c>
      <c r="B1623" t="s">
        <v>0</v>
      </c>
      <c r="C1623" t="s">
        <v>1</v>
      </c>
      <c r="D1623">
        <v>5562</v>
      </c>
      <c r="E1623" t="s">
        <v>2532</v>
      </c>
      <c r="F1623" t="s">
        <v>2532</v>
      </c>
      <c r="I1623" t="s">
        <v>16430</v>
      </c>
    </row>
    <row r="1624" spans="1:9">
      <c r="A1624">
        <v>1</v>
      </c>
      <c r="B1624" t="s">
        <v>0</v>
      </c>
      <c r="C1624" t="s">
        <v>1</v>
      </c>
      <c r="D1624">
        <v>5563</v>
      </c>
      <c r="E1624" t="s">
        <v>2533</v>
      </c>
      <c r="F1624" t="s">
        <v>2533</v>
      </c>
      <c r="G1624" t="s">
        <v>7140</v>
      </c>
      <c r="H1624" t="s">
        <v>11718</v>
      </c>
      <c r="I1624" t="s">
        <v>16431</v>
      </c>
    </row>
    <row r="1625" spans="1:9">
      <c r="A1625">
        <v>1</v>
      </c>
      <c r="B1625" t="s">
        <v>0</v>
      </c>
      <c r="C1625" t="s">
        <v>1</v>
      </c>
      <c r="D1625">
        <v>5564</v>
      </c>
      <c r="E1625" t="s">
        <v>2534</v>
      </c>
      <c r="F1625" t="s">
        <v>2534</v>
      </c>
      <c r="G1625" t="s">
        <v>7140</v>
      </c>
      <c r="H1625" t="s">
        <v>11719</v>
      </c>
      <c r="I1625" t="s">
        <v>16432</v>
      </c>
    </row>
    <row r="1626" spans="1:9">
      <c r="A1626">
        <v>1</v>
      </c>
      <c r="B1626" t="s">
        <v>0</v>
      </c>
      <c r="C1626" t="s">
        <v>1</v>
      </c>
      <c r="D1626">
        <v>5565</v>
      </c>
      <c r="E1626" t="s">
        <v>2535</v>
      </c>
      <c r="F1626" t="s">
        <v>2535</v>
      </c>
      <c r="I1626" t="s">
        <v>16433</v>
      </c>
    </row>
    <row r="1627" spans="1:9">
      <c r="A1627">
        <v>1</v>
      </c>
      <c r="B1627" t="s">
        <v>0</v>
      </c>
      <c r="C1627" t="s">
        <v>1</v>
      </c>
      <c r="D1627">
        <v>5566</v>
      </c>
      <c r="E1627" t="s">
        <v>2536</v>
      </c>
      <c r="F1627" t="s">
        <v>2536</v>
      </c>
      <c r="I1627" t="s">
        <v>16434</v>
      </c>
    </row>
    <row r="1628" spans="1:9">
      <c r="A1628">
        <v>1</v>
      </c>
      <c r="B1628" t="s">
        <v>0</v>
      </c>
      <c r="C1628" t="s">
        <v>1</v>
      </c>
      <c r="D1628">
        <v>5567</v>
      </c>
      <c r="E1628" t="s">
        <v>2537</v>
      </c>
      <c r="F1628" t="s">
        <v>2537</v>
      </c>
      <c r="I1628" t="s">
        <v>16435</v>
      </c>
    </row>
    <row r="1629" spans="1:9">
      <c r="A1629">
        <v>1</v>
      </c>
      <c r="B1629" t="s">
        <v>0</v>
      </c>
      <c r="C1629" t="s">
        <v>1</v>
      </c>
      <c r="D1629">
        <v>5568</v>
      </c>
      <c r="E1629" t="s">
        <v>2538</v>
      </c>
      <c r="F1629" t="s">
        <v>2538</v>
      </c>
      <c r="I1629" t="s">
        <v>16436</v>
      </c>
    </row>
    <row r="1630" spans="1:9">
      <c r="A1630">
        <v>1</v>
      </c>
      <c r="B1630" t="s">
        <v>0</v>
      </c>
      <c r="C1630" t="s">
        <v>1</v>
      </c>
      <c r="D1630">
        <v>5569</v>
      </c>
      <c r="E1630" t="s">
        <v>2539</v>
      </c>
      <c r="F1630" t="s">
        <v>2539</v>
      </c>
      <c r="I1630" t="s">
        <v>16437</v>
      </c>
    </row>
    <row r="1631" spans="1:9">
      <c r="A1631">
        <v>1</v>
      </c>
      <c r="B1631" t="s">
        <v>0</v>
      </c>
      <c r="C1631" t="s">
        <v>1</v>
      </c>
      <c r="D1631">
        <v>5570</v>
      </c>
      <c r="E1631" t="s">
        <v>2540</v>
      </c>
      <c r="F1631" t="s">
        <v>2540</v>
      </c>
      <c r="I1631" t="s">
        <v>16438</v>
      </c>
    </row>
    <row r="1632" spans="1:9">
      <c r="A1632">
        <v>1</v>
      </c>
      <c r="B1632" t="s">
        <v>0</v>
      </c>
      <c r="C1632" t="s">
        <v>1</v>
      </c>
      <c r="D1632">
        <v>5571</v>
      </c>
      <c r="E1632" t="s">
        <v>2541</v>
      </c>
      <c r="F1632" t="s">
        <v>2541</v>
      </c>
      <c r="G1632" t="s">
        <v>7140</v>
      </c>
      <c r="H1632" t="s">
        <v>11720</v>
      </c>
      <c r="I1632" t="s">
        <v>16439</v>
      </c>
    </row>
    <row r="1633" spans="1:9">
      <c r="A1633">
        <v>1</v>
      </c>
      <c r="B1633" t="s">
        <v>0</v>
      </c>
      <c r="C1633" t="s">
        <v>1</v>
      </c>
      <c r="D1633">
        <v>5572</v>
      </c>
      <c r="E1633" t="s">
        <v>2542</v>
      </c>
      <c r="F1633" t="s">
        <v>2542</v>
      </c>
      <c r="I1633" t="s">
        <v>16440</v>
      </c>
    </row>
    <row r="1634" spans="1:9">
      <c r="A1634">
        <v>1</v>
      </c>
      <c r="B1634" t="s">
        <v>0</v>
      </c>
      <c r="C1634" t="s">
        <v>1</v>
      </c>
      <c r="D1634">
        <v>5573</v>
      </c>
      <c r="E1634" t="s">
        <v>2543</v>
      </c>
      <c r="F1634" t="s">
        <v>2543</v>
      </c>
      <c r="I1634" t="s">
        <v>16441</v>
      </c>
    </row>
    <row r="1635" spans="1:9">
      <c r="A1635">
        <v>1</v>
      </c>
      <c r="B1635" t="s">
        <v>0</v>
      </c>
      <c r="C1635" t="s">
        <v>1</v>
      </c>
      <c r="D1635">
        <v>5574</v>
      </c>
      <c r="E1635" t="s">
        <v>2544</v>
      </c>
      <c r="F1635" t="s">
        <v>2544</v>
      </c>
    </row>
    <row r="1636" spans="1:9">
      <c r="A1636">
        <v>1</v>
      </c>
      <c r="B1636" t="s">
        <v>0</v>
      </c>
      <c r="C1636" t="s">
        <v>1</v>
      </c>
      <c r="D1636">
        <v>5575</v>
      </c>
      <c r="E1636" t="s">
        <v>2545</v>
      </c>
      <c r="F1636" t="s">
        <v>2545</v>
      </c>
      <c r="I1636" t="s">
        <v>16442</v>
      </c>
    </row>
    <row r="1637" spans="1:9">
      <c r="A1637">
        <v>1</v>
      </c>
      <c r="B1637" t="s">
        <v>0</v>
      </c>
      <c r="C1637" t="s">
        <v>1</v>
      </c>
      <c r="D1637">
        <v>5576</v>
      </c>
      <c r="E1637" t="s">
        <v>2546</v>
      </c>
      <c r="F1637" t="s">
        <v>2546</v>
      </c>
      <c r="G1637" t="s">
        <v>7140</v>
      </c>
      <c r="H1637" t="s">
        <v>11721</v>
      </c>
      <c r="I1637" t="s">
        <v>16443</v>
      </c>
    </row>
    <row r="1638" spans="1:9">
      <c r="A1638">
        <v>1</v>
      </c>
      <c r="B1638" t="s">
        <v>0</v>
      </c>
      <c r="C1638" t="s">
        <v>1</v>
      </c>
      <c r="D1638">
        <v>5577</v>
      </c>
      <c r="E1638" t="s">
        <v>2547</v>
      </c>
      <c r="F1638" t="s">
        <v>2547</v>
      </c>
      <c r="I1638" t="s">
        <v>16444</v>
      </c>
    </row>
    <row r="1639" spans="1:9">
      <c r="A1639">
        <v>1</v>
      </c>
      <c r="B1639" t="s">
        <v>0</v>
      </c>
      <c r="C1639" t="s">
        <v>1</v>
      </c>
      <c r="D1639">
        <v>5578</v>
      </c>
      <c r="E1639" t="s">
        <v>2548</v>
      </c>
      <c r="F1639" t="s">
        <v>2548</v>
      </c>
      <c r="I1639" t="s">
        <v>16445</v>
      </c>
    </row>
    <row r="1640" spans="1:9">
      <c r="A1640">
        <v>1</v>
      </c>
      <c r="B1640" t="s">
        <v>0</v>
      </c>
      <c r="C1640" t="s">
        <v>1</v>
      </c>
      <c r="D1640">
        <v>5579</v>
      </c>
      <c r="E1640" t="s">
        <v>2549</v>
      </c>
      <c r="F1640" t="s">
        <v>2549</v>
      </c>
      <c r="I1640" t="s">
        <v>16446</v>
      </c>
    </row>
    <row r="1641" spans="1:9">
      <c r="A1641">
        <v>1</v>
      </c>
      <c r="B1641" t="s">
        <v>0</v>
      </c>
      <c r="C1641" t="s">
        <v>1</v>
      </c>
      <c r="D1641">
        <v>5580</v>
      </c>
      <c r="E1641" t="s">
        <v>2550</v>
      </c>
      <c r="F1641" t="s">
        <v>2550</v>
      </c>
      <c r="I1641" t="s">
        <v>16447</v>
      </c>
    </row>
    <row r="1642" spans="1:9">
      <c r="A1642">
        <v>1</v>
      </c>
      <c r="B1642" t="s">
        <v>0</v>
      </c>
      <c r="C1642" t="s">
        <v>1</v>
      </c>
      <c r="D1642">
        <v>5581</v>
      </c>
      <c r="E1642" t="s">
        <v>2551</v>
      </c>
      <c r="F1642" t="s">
        <v>2551</v>
      </c>
      <c r="G1642" t="s">
        <v>7140</v>
      </c>
      <c r="H1642" t="s">
        <v>11722</v>
      </c>
      <c r="I1642" t="s">
        <v>16448</v>
      </c>
    </row>
    <row r="1643" spans="1:9">
      <c r="A1643">
        <v>1</v>
      </c>
      <c r="B1643" t="s">
        <v>0</v>
      </c>
      <c r="C1643" t="s">
        <v>1</v>
      </c>
      <c r="D1643">
        <v>5582</v>
      </c>
      <c r="E1643" t="s">
        <v>2552</v>
      </c>
      <c r="F1643" t="s">
        <v>2552</v>
      </c>
      <c r="I1643" t="s">
        <v>16449</v>
      </c>
    </row>
    <row r="1644" spans="1:9">
      <c r="A1644">
        <v>1</v>
      </c>
      <c r="B1644" t="s">
        <v>0</v>
      </c>
      <c r="C1644" t="s">
        <v>1</v>
      </c>
      <c r="D1644">
        <v>5583</v>
      </c>
      <c r="E1644" t="s">
        <v>2553</v>
      </c>
      <c r="F1644" t="s">
        <v>2553</v>
      </c>
      <c r="I1644" t="s">
        <v>16450</v>
      </c>
    </row>
    <row r="1645" spans="1:9">
      <c r="A1645">
        <v>1</v>
      </c>
      <c r="B1645" t="s">
        <v>0</v>
      </c>
      <c r="C1645" t="s">
        <v>1</v>
      </c>
      <c r="D1645">
        <v>5584</v>
      </c>
      <c r="E1645" t="s">
        <v>2554</v>
      </c>
      <c r="F1645" t="s">
        <v>2554</v>
      </c>
      <c r="G1645" t="s">
        <v>7140</v>
      </c>
      <c r="H1645" t="s">
        <v>11723</v>
      </c>
      <c r="I1645" t="s">
        <v>16451</v>
      </c>
    </row>
    <row r="1646" spans="1:9">
      <c r="A1646">
        <v>1</v>
      </c>
      <c r="B1646" t="s">
        <v>0</v>
      </c>
      <c r="C1646" t="s">
        <v>1</v>
      </c>
      <c r="D1646">
        <v>5585</v>
      </c>
      <c r="E1646" t="s">
        <v>2555</v>
      </c>
      <c r="F1646" t="s">
        <v>2555</v>
      </c>
      <c r="I1646" t="s">
        <v>16452</v>
      </c>
    </row>
    <row r="1647" spans="1:9">
      <c r="A1647">
        <v>1</v>
      </c>
      <c r="B1647" t="s">
        <v>0</v>
      </c>
      <c r="C1647" t="s">
        <v>1</v>
      </c>
      <c r="D1647">
        <v>5586</v>
      </c>
      <c r="E1647" t="s">
        <v>2556</v>
      </c>
      <c r="F1647" t="s">
        <v>2556</v>
      </c>
      <c r="I1647" t="s">
        <v>16453</v>
      </c>
    </row>
    <row r="1648" spans="1:9">
      <c r="A1648">
        <v>1</v>
      </c>
      <c r="B1648" t="s">
        <v>0</v>
      </c>
      <c r="C1648" t="s">
        <v>1</v>
      </c>
      <c r="D1648">
        <v>5587</v>
      </c>
      <c r="E1648" t="s">
        <v>2557</v>
      </c>
      <c r="F1648" t="s">
        <v>2557</v>
      </c>
      <c r="I1648" t="s">
        <v>16454</v>
      </c>
    </row>
    <row r="1649" spans="1:9">
      <c r="A1649">
        <v>1</v>
      </c>
      <c r="B1649" t="s">
        <v>0</v>
      </c>
      <c r="C1649" t="s">
        <v>1</v>
      </c>
      <c r="D1649">
        <v>5588</v>
      </c>
      <c r="E1649" t="s">
        <v>2558</v>
      </c>
      <c r="F1649" t="s">
        <v>2558</v>
      </c>
      <c r="I1649" t="s">
        <v>16455</v>
      </c>
    </row>
    <row r="1650" spans="1:9">
      <c r="A1650">
        <v>1</v>
      </c>
      <c r="B1650" t="s">
        <v>0</v>
      </c>
      <c r="C1650" t="s">
        <v>1</v>
      </c>
      <c r="D1650">
        <v>5589</v>
      </c>
      <c r="E1650" t="s">
        <v>2559</v>
      </c>
      <c r="F1650" t="s">
        <v>2559</v>
      </c>
      <c r="I1650" t="s">
        <v>16456</v>
      </c>
    </row>
    <row r="1651" spans="1:9">
      <c r="A1651">
        <v>1</v>
      </c>
      <c r="B1651" t="s">
        <v>0</v>
      </c>
      <c r="C1651" t="s">
        <v>1</v>
      </c>
      <c r="D1651">
        <v>5590</v>
      </c>
      <c r="E1651" t="s">
        <v>2560</v>
      </c>
      <c r="F1651" t="s">
        <v>2560</v>
      </c>
      <c r="I1651" t="s">
        <v>16457</v>
      </c>
    </row>
    <row r="1652" spans="1:9">
      <c r="A1652">
        <v>1</v>
      </c>
      <c r="B1652" t="s">
        <v>0</v>
      </c>
      <c r="C1652" t="s">
        <v>1</v>
      </c>
      <c r="D1652">
        <v>5591</v>
      </c>
      <c r="E1652" t="s">
        <v>2561</v>
      </c>
      <c r="F1652" t="s">
        <v>2561</v>
      </c>
      <c r="I1652" t="s">
        <v>16458</v>
      </c>
    </row>
    <row r="1653" spans="1:9">
      <c r="A1653">
        <v>1</v>
      </c>
      <c r="B1653" t="s">
        <v>0</v>
      </c>
      <c r="C1653" t="s">
        <v>1</v>
      </c>
      <c r="D1653">
        <v>5592</v>
      </c>
      <c r="E1653" t="s">
        <v>2562</v>
      </c>
      <c r="F1653" t="s">
        <v>2562</v>
      </c>
      <c r="I1653" t="s">
        <v>16459</v>
      </c>
    </row>
    <row r="1654" spans="1:9">
      <c r="A1654">
        <v>1</v>
      </c>
      <c r="B1654" t="s">
        <v>0</v>
      </c>
      <c r="C1654" t="s">
        <v>1</v>
      </c>
      <c r="D1654">
        <v>5593</v>
      </c>
      <c r="E1654" t="s">
        <v>2563</v>
      </c>
      <c r="F1654" t="s">
        <v>2563</v>
      </c>
      <c r="G1654" t="s">
        <v>7140</v>
      </c>
      <c r="H1654" t="s">
        <v>11724</v>
      </c>
      <c r="I1654" t="s">
        <v>16460</v>
      </c>
    </row>
    <row r="1655" spans="1:9">
      <c r="A1655">
        <v>1</v>
      </c>
      <c r="B1655" t="s">
        <v>0</v>
      </c>
      <c r="C1655" t="s">
        <v>1</v>
      </c>
      <c r="D1655">
        <v>5594</v>
      </c>
      <c r="E1655" t="s">
        <v>2564</v>
      </c>
      <c r="F1655" t="s">
        <v>2564</v>
      </c>
      <c r="I1655" t="s">
        <v>16461</v>
      </c>
    </row>
    <row r="1656" spans="1:9">
      <c r="A1656">
        <v>1</v>
      </c>
      <c r="B1656" t="s">
        <v>0</v>
      </c>
      <c r="C1656" t="s">
        <v>1</v>
      </c>
      <c r="D1656">
        <v>5595</v>
      </c>
      <c r="E1656" t="s">
        <v>2565</v>
      </c>
      <c r="F1656" t="s">
        <v>2565</v>
      </c>
      <c r="I1656" t="s">
        <v>16462</v>
      </c>
    </row>
    <row r="1657" spans="1:9">
      <c r="A1657">
        <v>1</v>
      </c>
      <c r="B1657" t="s">
        <v>0</v>
      </c>
      <c r="C1657" t="s">
        <v>1</v>
      </c>
      <c r="D1657">
        <v>5596</v>
      </c>
      <c r="E1657" t="s">
        <v>2566</v>
      </c>
      <c r="F1657" t="s">
        <v>2566</v>
      </c>
      <c r="I1657" t="s">
        <v>16463</v>
      </c>
    </row>
    <row r="1658" spans="1:9">
      <c r="A1658">
        <v>1</v>
      </c>
      <c r="B1658" t="s">
        <v>0</v>
      </c>
      <c r="C1658" t="s">
        <v>1</v>
      </c>
      <c r="D1658">
        <v>5597</v>
      </c>
      <c r="E1658" t="s">
        <v>2567</v>
      </c>
      <c r="F1658" t="s">
        <v>2567</v>
      </c>
      <c r="I1658" t="s">
        <v>16464</v>
      </c>
    </row>
    <row r="1659" spans="1:9">
      <c r="A1659">
        <v>1</v>
      </c>
      <c r="B1659" t="s">
        <v>0</v>
      </c>
      <c r="C1659" t="s">
        <v>1</v>
      </c>
      <c r="D1659">
        <v>5598</v>
      </c>
      <c r="E1659" t="s">
        <v>2568</v>
      </c>
      <c r="F1659" t="s">
        <v>2568</v>
      </c>
      <c r="I1659" t="s">
        <v>16465</v>
      </c>
    </row>
    <row r="1660" spans="1:9">
      <c r="A1660">
        <v>1</v>
      </c>
      <c r="B1660" t="s">
        <v>0</v>
      </c>
      <c r="C1660" t="s">
        <v>1</v>
      </c>
      <c r="D1660">
        <v>5599</v>
      </c>
      <c r="E1660" t="s">
        <v>2569</v>
      </c>
      <c r="F1660" t="s">
        <v>2569</v>
      </c>
      <c r="I1660" t="s">
        <v>16466</v>
      </c>
    </row>
    <row r="1661" spans="1:9">
      <c r="A1661">
        <v>1</v>
      </c>
      <c r="B1661" t="s">
        <v>0</v>
      </c>
      <c r="C1661" t="s">
        <v>1</v>
      </c>
      <c r="D1661">
        <v>5600</v>
      </c>
      <c r="E1661" t="s">
        <v>2570</v>
      </c>
      <c r="F1661" t="s">
        <v>2570</v>
      </c>
      <c r="G1661" t="s">
        <v>7140</v>
      </c>
      <c r="H1661" t="s">
        <v>11725</v>
      </c>
      <c r="I1661" t="s">
        <v>16467</v>
      </c>
    </row>
    <row r="1662" spans="1:9">
      <c r="A1662">
        <v>1</v>
      </c>
      <c r="B1662" t="s">
        <v>0</v>
      </c>
      <c r="C1662" t="s">
        <v>1</v>
      </c>
      <c r="D1662">
        <v>5601</v>
      </c>
      <c r="E1662" t="s">
        <v>2571</v>
      </c>
      <c r="F1662" t="s">
        <v>2571</v>
      </c>
      <c r="I1662" t="s">
        <v>16468</v>
      </c>
    </row>
    <row r="1663" spans="1:9">
      <c r="A1663">
        <v>1</v>
      </c>
      <c r="B1663" t="s">
        <v>0</v>
      </c>
      <c r="C1663" t="s">
        <v>1</v>
      </c>
      <c r="D1663">
        <v>5602</v>
      </c>
      <c r="E1663" t="s">
        <v>2572</v>
      </c>
      <c r="F1663" t="s">
        <v>2572</v>
      </c>
      <c r="I1663" t="s">
        <v>16469</v>
      </c>
    </row>
    <row r="1664" spans="1:9">
      <c r="A1664">
        <v>1</v>
      </c>
      <c r="B1664" t="s">
        <v>0</v>
      </c>
      <c r="C1664" t="s">
        <v>1</v>
      </c>
      <c r="D1664">
        <v>5603</v>
      </c>
      <c r="E1664" t="s">
        <v>2573</v>
      </c>
      <c r="F1664" t="s">
        <v>2573</v>
      </c>
      <c r="I1664" t="s">
        <v>16470</v>
      </c>
    </row>
    <row r="1665" spans="1:9">
      <c r="A1665">
        <v>1</v>
      </c>
      <c r="B1665" t="s">
        <v>0</v>
      </c>
      <c r="C1665" t="s">
        <v>1</v>
      </c>
      <c r="D1665">
        <v>5604</v>
      </c>
      <c r="E1665" t="s">
        <v>2574</v>
      </c>
      <c r="F1665" t="s">
        <v>2574</v>
      </c>
      <c r="I1665" t="s">
        <v>16471</v>
      </c>
    </row>
    <row r="1666" spans="1:9">
      <c r="A1666">
        <v>1</v>
      </c>
      <c r="B1666" t="s">
        <v>0</v>
      </c>
      <c r="C1666" t="s">
        <v>1</v>
      </c>
      <c r="D1666">
        <v>5605</v>
      </c>
      <c r="E1666" t="s">
        <v>2575</v>
      </c>
      <c r="F1666" t="s">
        <v>2575</v>
      </c>
      <c r="I1666" t="s">
        <v>16472</v>
      </c>
    </row>
    <row r="1667" spans="1:9">
      <c r="A1667">
        <v>1</v>
      </c>
      <c r="B1667" t="s">
        <v>0</v>
      </c>
      <c r="C1667" t="s">
        <v>1</v>
      </c>
      <c r="D1667">
        <v>5606</v>
      </c>
      <c r="E1667" t="s">
        <v>2576</v>
      </c>
      <c r="F1667" t="s">
        <v>2576</v>
      </c>
      <c r="G1667" t="s">
        <v>7140</v>
      </c>
      <c r="H1667" t="s">
        <v>11726</v>
      </c>
      <c r="I1667" t="s">
        <v>16473</v>
      </c>
    </row>
    <row r="1668" spans="1:9">
      <c r="A1668">
        <v>1</v>
      </c>
      <c r="B1668" t="s">
        <v>0</v>
      </c>
      <c r="C1668" t="s">
        <v>1</v>
      </c>
      <c r="D1668">
        <v>5607</v>
      </c>
      <c r="E1668" t="s">
        <v>2577</v>
      </c>
      <c r="F1668" t="s">
        <v>2577</v>
      </c>
      <c r="G1668" t="s">
        <v>7140</v>
      </c>
      <c r="H1668" t="s">
        <v>11727</v>
      </c>
      <c r="I1668" t="s">
        <v>16474</v>
      </c>
    </row>
    <row r="1669" spans="1:9">
      <c r="A1669">
        <v>1</v>
      </c>
      <c r="B1669" t="s">
        <v>0</v>
      </c>
      <c r="C1669" t="s">
        <v>1</v>
      </c>
      <c r="D1669">
        <v>5608</v>
      </c>
      <c r="E1669" t="s">
        <v>2578</v>
      </c>
      <c r="F1669" t="s">
        <v>2578</v>
      </c>
      <c r="I1669" t="s">
        <v>16475</v>
      </c>
    </row>
    <row r="1670" spans="1:9">
      <c r="A1670">
        <v>1</v>
      </c>
      <c r="B1670" t="s">
        <v>0</v>
      </c>
      <c r="C1670" t="s">
        <v>1</v>
      </c>
      <c r="D1670">
        <v>5609</v>
      </c>
      <c r="E1670" t="s">
        <v>2579</v>
      </c>
      <c r="F1670" t="s">
        <v>2579</v>
      </c>
      <c r="I1670" t="s">
        <v>16476</v>
      </c>
    </row>
    <row r="1671" spans="1:9">
      <c r="A1671">
        <v>1</v>
      </c>
      <c r="B1671" t="s">
        <v>0</v>
      </c>
      <c r="C1671" t="s">
        <v>1</v>
      </c>
      <c r="D1671">
        <v>5610</v>
      </c>
      <c r="E1671" t="s">
        <v>2580</v>
      </c>
      <c r="F1671" t="s">
        <v>2580</v>
      </c>
      <c r="I1671" t="s">
        <v>16477</v>
      </c>
    </row>
    <row r="1672" spans="1:9">
      <c r="A1672">
        <v>1</v>
      </c>
      <c r="B1672" t="s">
        <v>0</v>
      </c>
      <c r="C1672" t="s">
        <v>1</v>
      </c>
      <c r="D1672">
        <v>5611</v>
      </c>
      <c r="E1672" t="s">
        <v>2581</v>
      </c>
      <c r="F1672" t="s">
        <v>2581</v>
      </c>
      <c r="I1672" t="s">
        <v>16478</v>
      </c>
    </row>
    <row r="1673" spans="1:9">
      <c r="A1673">
        <v>1</v>
      </c>
      <c r="B1673" t="s">
        <v>0</v>
      </c>
      <c r="C1673" t="s">
        <v>1</v>
      </c>
      <c r="D1673">
        <v>5612</v>
      </c>
      <c r="E1673" t="s">
        <v>2582</v>
      </c>
      <c r="F1673" t="s">
        <v>2582</v>
      </c>
      <c r="I1673" t="s">
        <v>16479</v>
      </c>
    </row>
    <row r="1674" spans="1:9">
      <c r="A1674">
        <v>1</v>
      </c>
      <c r="B1674" t="s">
        <v>0</v>
      </c>
      <c r="C1674" t="s">
        <v>1</v>
      </c>
      <c r="D1674">
        <v>5613</v>
      </c>
      <c r="E1674" t="s">
        <v>2583</v>
      </c>
      <c r="F1674" t="s">
        <v>2583</v>
      </c>
      <c r="G1674" t="s">
        <v>7140</v>
      </c>
      <c r="H1674" t="s">
        <v>11728</v>
      </c>
      <c r="I1674" t="s">
        <v>16480</v>
      </c>
    </row>
    <row r="1675" spans="1:9">
      <c r="A1675">
        <v>1</v>
      </c>
      <c r="B1675" t="s">
        <v>0</v>
      </c>
      <c r="C1675" t="s">
        <v>1</v>
      </c>
      <c r="D1675">
        <v>5614</v>
      </c>
      <c r="E1675" t="s">
        <v>2584</v>
      </c>
      <c r="F1675" t="s">
        <v>2584</v>
      </c>
      <c r="I1675" t="s">
        <v>16481</v>
      </c>
    </row>
    <row r="1676" spans="1:9">
      <c r="A1676">
        <v>1</v>
      </c>
      <c r="B1676" t="s">
        <v>0</v>
      </c>
      <c r="C1676" t="s">
        <v>1</v>
      </c>
      <c r="D1676">
        <v>5615</v>
      </c>
      <c r="E1676" t="s">
        <v>2585</v>
      </c>
      <c r="F1676" t="s">
        <v>2585</v>
      </c>
      <c r="I1676" t="s">
        <v>16482</v>
      </c>
    </row>
    <row r="1677" spans="1:9">
      <c r="A1677">
        <v>1</v>
      </c>
      <c r="B1677" t="s">
        <v>0</v>
      </c>
      <c r="C1677" t="s">
        <v>1</v>
      </c>
      <c r="D1677">
        <v>5616</v>
      </c>
      <c r="E1677" t="s">
        <v>2586</v>
      </c>
      <c r="F1677" t="s">
        <v>2586</v>
      </c>
      <c r="I1677" t="s">
        <v>16483</v>
      </c>
    </row>
    <row r="1678" spans="1:9">
      <c r="A1678">
        <v>1</v>
      </c>
      <c r="B1678" t="s">
        <v>0</v>
      </c>
      <c r="C1678" t="s">
        <v>1</v>
      </c>
      <c r="D1678">
        <v>5617</v>
      </c>
      <c r="E1678" t="s">
        <v>2587</v>
      </c>
      <c r="F1678" t="s">
        <v>2587</v>
      </c>
      <c r="I1678" t="s">
        <v>16484</v>
      </c>
    </row>
    <row r="1679" spans="1:9">
      <c r="A1679">
        <v>1</v>
      </c>
      <c r="B1679" t="s">
        <v>0</v>
      </c>
      <c r="C1679" t="s">
        <v>1</v>
      </c>
      <c r="D1679">
        <v>5618</v>
      </c>
      <c r="E1679" t="s">
        <v>2588</v>
      </c>
      <c r="F1679" t="s">
        <v>2588</v>
      </c>
      <c r="G1679" t="s">
        <v>7140</v>
      </c>
      <c r="H1679" t="s">
        <v>11729</v>
      </c>
      <c r="I1679" t="s">
        <v>16485</v>
      </c>
    </row>
    <row r="1680" spans="1:9">
      <c r="A1680">
        <v>1</v>
      </c>
      <c r="B1680" t="s">
        <v>0</v>
      </c>
      <c r="C1680" t="s">
        <v>1</v>
      </c>
      <c r="D1680">
        <v>5619</v>
      </c>
      <c r="E1680" t="s">
        <v>2589</v>
      </c>
      <c r="F1680" t="s">
        <v>2589</v>
      </c>
      <c r="I1680" t="s">
        <v>16486</v>
      </c>
    </row>
    <row r="1681" spans="1:9">
      <c r="A1681">
        <v>1</v>
      </c>
      <c r="B1681" t="s">
        <v>0</v>
      </c>
      <c r="C1681" t="s">
        <v>1</v>
      </c>
      <c r="D1681">
        <v>5620</v>
      </c>
      <c r="E1681" t="s">
        <v>2590</v>
      </c>
      <c r="F1681" t="s">
        <v>2590</v>
      </c>
      <c r="G1681" t="s">
        <v>7140</v>
      </c>
      <c r="H1681" t="s">
        <v>11730</v>
      </c>
      <c r="I1681" t="s">
        <v>16487</v>
      </c>
    </row>
    <row r="1682" spans="1:9">
      <c r="A1682">
        <v>1</v>
      </c>
      <c r="B1682" t="s">
        <v>0</v>
      </c>
      <c r="C1682" t="s">
        <v>1</v>
      </c>
      <c r="D1682">
        <v>5621</v>
      </c>
      <c r="E1682" t="s">
        <v>2591</v>
      </c>
      <c r="F1682" t="s">
        <v>2591</v>
      </c>
      <c r="G1682" t="s">
        <v>7140</v>
      </c>
      <c r="H1682" t="s">
        <v>11731</v>
      </c>
      <c r="I1682" t="s">
        <v>16488</v>
      </c>
    </row>
    <row r="1683" spans="1:9">
      <c r="A1683">
        <v>1</v>
      </c>
      <c r="B1683" t="s">
        <v>0</v>
      </c>
      <c r="C1683" t="s">
        <v>1</v>
      </c>
      <c r="D1683">
        <v>5622</v>
      </c>
      <c r="E1683" t="s">
        <v>2592</v>
      </c>
      <c r="F1683" t="s">
        <v>2592</v>
      </c>
      <c r="I1683" t="s">
        <v>16489</v>
      </c>
    </row>
    <row r="1684" spans="1:9">
      <c r="A1684">
        <v>1</v>
      </c>
      <c r="B1684" t="s">
        <v>0</v>
      </c>
      <c r="C1684" t="s">
        <v>1</v>
      </c>
      <c r="D1684">
        <v>5623</v>
      </c>
      <c r="E1684" t="s">
        <v>2593</v>
      </c>
      <c r="F1684" t="s">
        <v>2593</v>
      </c>
      <c r="I1684" t="s">
        <v>16490</v>
      </c>
    </row>
    <row r="1685" spans="1:9">
      <c r="A1685">
        <v>1</v>
      </c>
      <c r="B1685" t="s">
        <v>0</v>
      </c>
      <c r="C1685" t="s">
        <v>1</v>
      </c>
      <c r="D1685">
        <v>5624</v>
      </c>
      <c r="E1685" t="s">
        <v>2594</v>
      </c>
      <c r="F1685" t="s">
        <v>2594</v>
      </c>
      <c r="G1685" t="s">
        <v>7140</v>
      </c>
      <c r="H1685" t="s">
        <v>11732</v>
      </c>
      <c r="I1685" t="s">
        <v>16491</v>
      </c>
    </row>
    <row r="1686" spans="1:9">
      <c r="A1686">
        <v>1</v>
      </c>
      <c r="B1686" t="s">
        <v>0</v>
      </c>
      <c r="C1686" t="s">
        <v>1</v>
      </c>
      <c r="D1686">
        <v>5625</v>
      </c>
      <c r="E1686" t="s">
        <v>2595</v>
      </c>
      <c r="F1686" t="s">
        <v>2595</v>
      </c>
      <c r="I1686" t="s">
        <v>16492</v>
      </c>
    </row>
    <row r="1687" spans="1:9">
      <c r="A1687">
        <v>1</v>
      </c>
      <c r="B1687" t="s">
        <v>0</v>
      </c>
      <c r="C1687" t="s">
        <v>1</v>
      </c>
      <c r="D1687">
        <v>5626</v>
      </c>
      <c r="E1687" t="s">
        <v>2596</v>
      </c>
      <c r="F1687" t="s">
        <v>2596</v>
      </c>
      <c r="I1687" t="s">
        <v>16493</v>
      </c>
    </row>
    <row r="1688" spans="1:9">
      <c r="A1688">
        <v>1</v>
      </c>
      <c r="B1688" t="s">
        <v>0</v>
      </c>
      <c r="C1688" t="s">
        <v>1</v>
      </c>
      <c r="D1688">
        <v>5627</v>
      </c>
      <c r="E1688" t="s">
        <v>2597</v>
      </c>
      <c r="F1688" t="s">
        <v>2597</v>
      </c>
      <c r="I1688" t="s">
        <v>16494</v>
      </c>
    </row>
    <row r="1689" spans="1:9">
      <c r="A1689">
        <v>1</v>
      </c>
      <c r="B1689" t="s">
        <v>0</v>
      </c>
      <c r="C1689" t="s">
        <v>1</v>
      </c>
      <c r="D1689">
        <v>5628</v>
      </c>
      <c r="E1689" t="s">
        <v>2598</v>
      </c>
      <c r="F1689" t="s">
        <v>2598</v>
      </c>
      <c r="I1689" t="s">
        <v>16495</v>
      </c>
    </row>
    <row r="1690" spans="1:9">
      <c r="A1690">
        <v>1</v>
      </c>
      <c r="B1690" t="s">
        <v>0</v>
      </c>
      <c r="C1690" t="s">
        <v>1</v>
      </c>
      <c r="D1690">
        <v>5629</v>
      </c>
      <c r="E1690" t="s">
        <v>2599</v>
      </c>
      <c r="F1690" t="s">
        <v>2599</v>
      </c>
      <c r="I1690" t="s">
        <v>16496</v>
      </c>
    </row>
    <row r="1691" spans="1:9">
      <c r="A1691">
        <v>1</v>
      </c>
      <c r="B1691" t="s">
        <v>0</v>
      </c>
      <c r="C1691" t="s">
        <v>1</v>
      </c>
      <c r="D1691">
        <v>5630</v>
      </c>
      <c r="E1691" t="s">
        <v>2600</v>
      </c>
      <c r="F1691" t="s">
        <v>2600</v>
      </c>
      <c r="I1691" t="s">
        <v>16497</v>
      </c>
    </row>
    <row r="1692" spans="1:9">
      <c r="A1692">
        <v>1</v>
      </c>
      <c r="B1692" t="s">
        <v>0</v>
      </c>
      <c r="C1692" t="s">
        <v>1</v>
      </c>
      <c r="D1692">
        <v>5631</v>
      </c>
      <c r="E1692" t="s">
        <v>2601</v>
      </c>
      <c r="F1692" t="s">
        <v>2601</v>
      </c>
    </row>
    <row r="1693" spans="1:9">
      <c r="A1693">
        <v>1</v>
      </c>
      <c r="B1693" t="s">
        <v>0</v>
      </c>
      <c r="C1693" t="s">
        <v>1</v>
      </c>
      <c r="D1693">
        <v>5700</v>
      </c>
      <c r="E1693" t="s">
        <v>2396</v>
      </c>
      <c r="F1693" t="s">
        <v>2396</v>
      </c>
    </row>
    <row r="1694" spans="1:9">
      <c r="A1694">
        <v>1</v>
      </c>
      <c r="B1694" t="s">
        <v>0</v>
      </c>
      <c r="C1694" t="s">
        <v>1</v>
      </c>
      <c r="D1694">
        <v>5750</v>
      </c>
      <c r="E1694" t="s">
        <v>2602</v>
      </c>
      <c r="F1694" t="s">
        <v>2602</v>
      </c>
      <c r="I1694" t="s">
        <v>16498</v>
      </c>
    </row>
    <row r="1695" spans="1:9">
      <c r="A1695">
        <v>1</v>
      </c>
      <c r="B1695" t="s">
        <v>0</v>
      </c>
      <c r="C1695" t="s">
        <v>1</v>
      </c>
      <c r="D1695">
        <v>5751</v>
      </c>
      <c r="E1695" t="s">
        <v>2603</v>
      </c>
      <c r="F1695" t="s">
        <v>2603</v>
      </c>
    </row>
    <row r="1696" spans="1:9">
      <c r="A1696">
        <v>1</v>
      </c>
      <c r="B1696" t="s">
        <v>0</v>
      </c>
      <c r="C1696" t="s">
        <v>1</v>
      </c>
      <c r="D1696">
        <v>5752</v>
      </c>
      <c r="E1696" t="s">
        <v>2604</v>
      </c>
      <c r="F1696" t="s">
        <v>2604</v>
      </c>
    </row>
    <row r="1697" spans="1:9">
      <c r="A1697">
        <v>1</v>
      </c>
      <c r="B1697" t="s">
        <v>0</v>
      </c>
      <c r="C1697" t="s">
        <v>1</v>
      </c>
      <c r="D1697">
        <v>5753</v>
      </c>
      <c r="E1697" t="s">
        <v>2605</v>
      </c>
      <c r="F1697" t="s">
        <v>2605</v>
      </c>
      <c r="I1697" t="s">
        <v>16499</v>
      </c>
    </row>
    <row r="1698" spans="1:9">
      <c r="A1698">
        <v>1</v>
      </c>
      <c r="B1698" t="s">
        <v>0</v>
      </c>
      <c r="C1698" t="s">
        <v>1</v>
      </c>
      <c r="D1698">
        <v>5754</v>
      </c>
      <c r="E1698" t="s">
        <v>2606</v>
      </c>
      <c r="F1698" t="s">
        <v>2606</v>
      </c>
    </row>
    <row r="1699" spans="1:9">
      <c r="A1699">
        <v>1</v>
      </c>
      <c r="B1699" t="s">
        <v>0</v>
      </c>
      <c r="C1699" t="s">
        <v>1</v>
      </c>
      <c r="D1699">
        <v>5755</v>
      </c>
      <c r="E1699" t="s">
        <v>2607</v>
      </c>
      <c r="F1699" t="s">
        <v>2607</v>
      </c>
    </row>
    <row r="1700" spans="1:9">
      <c r="A1700">
        <v>1</v>
      </c>
      <c r="B1700" t="s">
        <v>0</v>
      </c>
      <c r="C1700" t="s">
        <v>1</v>
      </c>
      <c r="D1700">
        <v>5756</v>
      </c>
      <c r="E1700" t="s">
        <v>2608</v>
      </c>
      <c r="F1700" t="s">
        <v>2608</v>
      </c>
      <c r="I1700" t="s">
        <v>16500</v>
      </c>
    </row>
    <row r="1701" spans="1:9">
      <c r="A1701">
        <v>1</v>
      </c>
      <c r="B1701" t="s">
        <v>0</v>
      </c>
      <c r="C1701" t="s">
        <v>1</v>
      </c>
      <c r="D1701">
        <v>5757</v>
      </c>
      <c r="E1701" t="s">
        <v>2609</v>
      </c>
      <c r="F1701" t="s">
        <v>2609</v>
      </c>
    </row>
    <row r="1702" spans="1:9">
      <c r="A1702">
        <v>1</v>
      </c>
      <c r="B1702" t="s">
        <v>0</v>
      </c>
      <c r="C1702" t="s">
        <v>1</v>
      </c>
      <c r="D1702">
        <v>5758</v>
      </c>
      <c r="E1702" t="s">
        <v>2610</v>
      </c>
      <c r="F1702" t="s">
        <v>2610</v>
      </c>
    </row>
    <row r="1703" spans="1:9">
      <c r="A1703">
        <v>1</v>
      </c>
      <c r="B1703" t="s">
        <v>0</v>
      </c>
      <c r="C1703" t="s">
        <v>1</v>
      </c>
      <c r="D1703">
        <v>5759</v>
      </c>
      <c r="E1703" t="s">
        <v>2611</v>
      </c>
      <c r="F1703" t="s">
        <v>2611</v>
      </c>
      <c r="I1703" t="s">
        <v>16501</v>
      </c>
    </row>
    <row r="1704" spans="1:9">
      <c r="A1704">
        <v>1</v>
      </c>
      <c r="B1704" t="s">
        <v>0</v>
      </c>
      <c r="C1704" t="s">
        <v>1</v>
      </c>
      <c r="D1704">
        <v>5760</v>
      </c>
      <c r="E1704" t="s">
        <v>2612</v>
      </c>
      <c r="F1704" t="s">
        <v>2612</v>
      </c>
    </row>
    <row r="1705" spans="1:9">
      <c r="A1705">
        <v>1</v>
      </c>
      <c r="B1705" t="s">
        <v>0</v>
      </c>
      <c r="C1705" t="s">
        <v>1</v>
      </c>
      <c r="D1705">
        <v>5761</v>
      </c>
      <c r="E1705" t="s">
        <v>2613</v>
      </c>
      <c r="F1705" t="s">
        <v>2613</v>
      </c>
    </row>
    <row r="1706" spans="1:9">
      <c r="A1706">
        <v>1</v>
      </c>
      <c r="B1706" t="s">
        <v>0</v>
      </c>
      <c r="C1706" t="s">
        <v>1</v>
      </c>
      <c r="D1706">
        <v>5762</v>
      </c>
      <c r="E1706" t="s">
        <v>2614</v>
      </c>
      <c r="F1706" t="s">
        <v>2614</v>
      </c>
    </row>
    <row r="1707" spans="1:9">
      <c r="A1707">
        <v>1</v>
      </c>
      <c r="B1707" t="s">
        <v>0</v>
      </c>
      <c r="C1707" t="s">
        <v>1</v>
      </c>
      <c r="D1707">
        <v>5763</v>
      </c>
      <c r="E1707" t="s">
        <v>2615</v>
      </c>
      <c r="F1707" t="s">
        <v>2615</v>
      </c>
    </row>
    <row r="1708" spans="1:9">
      <c r="A1708">
        <v>1</v>
      </c>
      <c r="B1708" t="s">
        <v>0</v>
      </c>
      <c r="C1708" t="s">
        <v>1</v>
      </c>
      <c r="D1708">
        <v>5764</v>
      </c>
      <c r="E1708" t="s">
        <v>2616</v>
      </c>
      <c r="F1708" t="s">
        <v>2616</v>
      </c>
      <c r="I1708" t="s">
        <v>16502</v>
      </c>
    </row>
    <row r="1709" spans="1:9">
      <c r="A1709">
        <v>1</v>
      </c>
      <c r="B1709" t="s">
        <v>0</v>
      </c>
      <c r="C1709" t="s">
        <v>1</v>
      </c>
      <c r="D1709">
        <v>5765</v>
      </c>
      <c r="E1709" t="s">
        <v>2617</v>
      </c>
      <c r="F1709" t="s">
        <v>2617</v>
      </c>
    </row>
    <row r="1710" spans="1:9">
      <c r="A1710">
        <v>1</v>
      </c>
      <c r="B1710" t="s">
        <v>0</v>
      </c>
      <c r="C1710" t="s">
        <v>1</v>
      </c>
      <c r="D1710">
        <v>5766</v>
      </c>
      <c r="E1710" t="s">
        <v>2618</v>
      </c>
      <c r="F1710" t="s">
        <v>2618</v>
      </c>
      <c r="I1710" t="s">
        <v>16503</v>
      </c>
    </row>
    <row r="1711" spans="1:9">
      <c r="A1711">
        <v>1</v>
      </c>
      <c r="B1711" t="s">
        <v>0</v>
      </c>
      <c r="C1711" t="s">
        <v>1</v>
      </c>
      <c r="D1711">
        <v>5767</v>
      </c>
      <c r="E1711" t="s">
        <v>2619</v>
      </c>
      <c r="F1711" t="s">
        <v>2619</v>
      </c>
      <c r="I1711" t="s">
        <v>16504</v>
      </c>
    </row>
    <row r="1712" spans="1:9">
      <c r="A1712">
        <v>1</v>
      </c>
      <c r="B1712" t="s">
        <v>0</v>
      </c>
      <c r="C1712" t="s">
        <v>1</v>
      </c>
      <c r="D1712">
        <v>5768</v>
      </c>
      <c r="E1712" t="s">
        <v>2620</v>
      </c>
      <c r="F1712" t="s">
        <v>2620</v>
      </c>
    </row>
    <row r="1713" spans="1:9">
      <c r="A1713">
        <v>1</v>
      </c>
      <c r="B1713" t="s">
        <v>0</v>
      </c>
      <c r="C1713" t="s">
        <v>1</v>
      </c>
      <c r="D1713">
        <v>5769</v>
      </c>
      <c r="E1713" t="s">
        <v>2621</v>
      </c>
      <c r="F1713" t="s">
        <v>2621</v>
      </c>
      <c r="I1713" t="s">
        <v>16505</v>
      </c>
    </row>
    <row r="1714" spans="1:9">
      <c r="A1714">
        <v>1</v>
      </c>
      <c r="B1714" t="s">
        <v>0</v>
      </c>
      <c r="C1714" t="s">
        <v>1</v>
      </c>
      <c r="D1714">
        <v>5770</v>
      </c>
      <c r="E1714" t="s">
        <v>2622</v>
      </c>
      <c r="F1714" t="s">
        <v>2622</v>
      </c>
    </row>
    <row r="1715" spans="1:9">
      <c r="A1715">
        <v>1</v>
      </c>
      <c r="B1715" t="s">
        <v>0</v>
      </c>
      <c r="C1715" t="s">
        <v>1</v>
      </c>
      <c r="D1715">
        <v>5771</v>
      </c>
      <c r="E1715" t="s">
        <v>2623</v>
      </c>
      <c r="F1715" t="s">
        <v>2623</v>
      </c>
      <c r="I1715" t="s">
        <v>16506</v>
      </c>
    </row>
    <row r="1716" spans="1:9">
      <c r="A1716">
        <v>1</v>
      </c>
      <c r="B1716" t="s">
        <v>0</v>
      </c>
      <c r="C1716" t="s">
        <v>1</v>
      </c>
      <c r="D1716">
        <v>5772</v>
      </c>
      <c r="E1716" t="s">
        <v>2624</v>
      </c>
      <c r="F1716" t="s">
        <v>2624</v>
      </c>
      <c r="I1716" t="s">
        <v>16507</v>
      </c>
    </row>
    <row r="1717" spans="1:9">
      <c r="A1717">
        <v>1</v>
      </c>
      <c r="B1717" t="s">
        <v>0</v>
      </c>
      <c r="C1717" t="s">
        <v>1</v>
      </c>
      <c r="D1717">
        <v>5773</v>
      </c>
      <c r="E1717" t="s">
        <v>2625</v>
      </c>
      <c r="F1717" t="s">
        <v>2625</v>
      </c>
      <c r="I1717" t="s">
        <v>16508</v>
      </c>
    </row>
    <row r="1718" spans="1:9">
      <c r="A1718">
        <v>1</v>
      </c>
      <c r="B1718" t="s">
        <v>0</v>
      </c>
      <c r="C1718" t="s">
        <v>1</v>
      </c>
      <c r="D1718">
        <v>5790</v>
      </c>
      <c r="E1718" t="s">
        <v>2626</v>
      </c>
      <c r="F1718" t="s">
        <v>2626</v>
      </c>
    </row>
    <row r="1719" spans="1:9">
      <c r="A1719">
        <v>1</v>
      </c>
      <c r="B1719" t="s">
        <v>0</v>
      </c>
      <c r="C1719" t="s">
        <v>1</v>
      </c>
      <c r="D1719">
        <v>5791</v>
      </c>
      <c r="E1719" t="s">
        <v>2627</v>
      </c>
      <c r="F1719" t="s">
        <v>2627</v>
      </c>
      <c r="I1719" t="s">
        <v>16509</v>
      </c>
    </row>
    <row r="1720" spans="1:9">
      <c r="A1720">
        <v>1</v>
      </c>
      <c r="B1720" t="s">
        <v>0</v>
      </c>
      <c r="C1720" t="s">
        <v>1</v>
      </c>
      <c r="D1720">
        <v>5792</v>
      </c>
      <c r="E1720" t="s">
        <v>2628</v>
      </c>
      <c r="F1720" t="s">
        <v>2628</v>
      </c>
    </row>
    <row r="1721" spans="1:9">
      <c r="A1721">
        <v>1</v>
      </c>
      <c r="B1721" t="s">
        <v>0</v>
      </c>
      <c r="C1721" t="s">
        <v>1</v>
      </c>
      <c r="D1721">
        <v>5793</v>
      </c>
      <c r="E1721" t="s">
        <v>2629</v>
      </c>
      <c r="F1721" t="s">
        <v>2629</v>
      </c>
      <c r="I1721" t="s">
        <v>16510</v>
      </c>
    </row>
    <row r="1722" spans="1:9">
      <c r="A1722">
        <v>1</v>
      </c>
      <c r="B1722" t="s">
        <v>0</v>
      </c>
      <c r="C1722" t="s">
        <v>1</v>
      </c>
      <c r="D1722">
        <v>5794</v>
      </c>
      <c r="E1722" t="s">
        <v>2630</v>
      </c>
      <c r="F1722" t="s">
        <v>2630</v>
      </c>
    </row>
    <row r="1723" spans="1:9">
      <c r="A1723">
        <v>1</v>
      </c>
      <c r="B1723" t="s">
        <v>0</v>
      </c>
      <c r="C1723" t="s">
        <v>1</v>
      </c>
      <c r="D1723">
        <v>5795</v>
      </c>
      <c r="E1723" t="s">
        <v>2631</v>
      </c>
      <c r="F1723" t="s">
        <v>2631</v>
      </c>
    </row>
    <row r="1724" spans="1:9">
      <c r="A1724">
        <v>1</v>
      </c>
      <c r="B1724" t="s">
        <v>0</v>
      </c>
      <c r="C1724" t="s">
        <v>1</v>
      </c>
      <c r="D1724">
        <v>5796</v>
      </c>
      <c r="E1724" t="s">
        <v>2632</v>
      </c>
      <c r="F1724" t="s">
        <v>2632</v>
      </c>
      <c r="I1724" t="s">
        <v>16511</v>
      </c>
    </row>
    <row r="1725" spans="1:9">
      <c r="A1725">
        <v>1</v>
      </c>
      <c r="B1725" t="s">
        <v>0</v>
      </c>
      <c r="C1725" t="s">
        <v>1</v>
      </c>
      <c r="D1725">
        <v>5797</v>
      </c>
      <c r="E1725" t="s">
        <v>2633</v>
      </c>
      <c r="F1725" t="s">
        <v>2633</v>
      </c>
      <c r="I1725" t="s">
        <v>16512</v>
      </c>
    </row>
    <row r="1726" spans="1:9">
      <c r="A1726">
        <v>1</v>
      </c>
      <c r="B1726" t="s">
        <v>0</v>
      </c>
      <c r="C1726" t="s">
        <v>1</v>
      </c>
      <c r="D1726">
        <v>5798</v>
      </c>
      <c r="E1726" t="s">
        <v>2634</v>
      </c>
      <c r="F1726" t="s">
        <v>2634</v>
      </c>
    </row>
    <row r="1727" spans="1:9">
      <c r="A1727">
        <v>1</v>
      </c>
      <c r="B1727" t="s">
        <v>0</v>
      </c>
      <c r="C1727" t="s">
        <v>1</v>
      </c>
      <c r="D1727">
        <v>5799</v>
      </c>
      <c r="E1727" t="s">
        <v>2635</v>
      </c>
      <c r="F1727" t="s">
        <v>2635</v>
      </c>
    </row>
    <row r="1728" spans="1:9">
      <c r="A1728">
        <v>1</v>
      </c>
      <c r="B1728" t="s">
        <v>0</v>
      </c>
      <c r="C1728" t="s">
        <v>1</v>
      </c>
      <c r="D1728">
        <v>5800</v>
      </c>
      <c r="E1728" t="s">
        <v>2636</v>
      </c>
      <c r="F1728" t="s">
        <v>2636</v>
      </c>
    </row>
    <row r="1729" spans="1:9">
      <c r="A1729">
        <v>1</v>
      </c>
      <c r="B1729" t="s">
        <v>0</v>
      </c>
      <c r="C1729" t="s">
        <v>1</v>
      </c>
      <c r="D1729">
        <v>5801</v>
      </c>
      <c r="E1729" t="s">
        <v>2637</v>
      </c>
      <c r="F1729" t="s">
        <v>2637</v>
      </c>
      <c r="I1729" t="s">
        <v>16513</v>
      </c>
    </row>
    <row r="1730" spans="1:9">
      <c r="A1730">
        <v>1</v>
      </c>
      <c r="B1730" t="s">
        <v>0</v>
      </c>
      <c r="C1730" t="s">
        <v>1</v>
      </c>
      <c r="D1730">
        <v>5802</v>
      </c>
      <c r="E1730" t="s">
        <v>2638</v>
      </c>
      <c r="F1730" t="s">
        <v>2638</v>
      </c>
      <c r="I1730" t="s">
        <v>16514</v>
      </c>
    </row>
    <row r="1731" spans="1:9">
      <c r="A1731">
        <v>1</v>
      </c>
      <c r="B1731" t="s">
        <v>0</v>
      </c>
      <c r="C1731" t="s">
        <v>1</v>
      </c>
      <c r="D1731">
        <v>5803</v>
      </c>
      <c r="E1731" t="s">
        <v>2639</v>
      </c>
      <c r="F1731" t="s">
        <v>2639</v>
      </c>
    </row>
    <row r="1732" spans="1:9">
      <c r="A1732">
        <v>1</v>
      </c>
      <c r="B1732" t="s">
        <v>0</v>
      </c>
      <c r="C1732" t="s">
        <v>1</v>
      </c>
      <c r="D1732">
        <v>5804</v>
      </c>
      <c r="E1732" t="s">
        <v>2640</v>
      </c>
      <c r="F1732" t="s">
        <v>2640</v>
      </c>
    </row>
    <row r="1733" spans="1:9">
      <c r="A1733">
        <v>1</v>
      </c>
      <c r="B1733" t="s">
        <v>0</v>
      </c>
      <c r="C1733" t="s">
        <v>1</v>
      </c>
      <c r="D1733">
        <v>5805</v>
      </c>
      <c r="E1733" t="s">
        <v>2641</v>
      </c>
      <c r="F1733" t="s">
        <v>2641</v>
      </c>
      <c r="I1733" t="s">
        <v>16515</v>
      </c>
    </row>
    <row r="1734" spans="1:9">
      <c r="A1734">
        <v>1</v>
      </c>
      <c r="B1734" t="s">
        <v>0</v>
      </c>
      <c r="C1734" t="s">
        <v>1</v>
      </c>
      <c r="D1734">
        <v>5806</v>
      </c>
      <c r="E1734" t="s">
        <v>2642</v>
      </c>
      <c r="F1734" t="s">
        <v>2642</v>
      </c>
      <c r="I1734" t="s">
        <v>16516</v>
      </c>
    </row>
    <row r="1735" spans="1:9">
      <c r="A1735">
        <v>1</v>
      </c>
      <c r="B1735" t="s">
        <v>0</v>
      </c>
      <c r="C1735" t="s">
        <v>1</v>
      </c>
      <c r="D1735">
        <v>5807</v>
      </c>
      <c r="E1735" t="s">
        <v>2643</v>
      </c>
      <c r="F1735" t="s">
        <v>2643</v>
      </c>
    </row>
    <row r="1736" spans="1:9">
      <c r="A1736">
        <v>1</v>
      </c>
      <c r="B1736" t="s">
        <v>0</v>
      </c>
      <c r="C1736" t="s">
        <v>1</v>
      </c>
      <c r="D1736">
        <v>5808</v>
      </c>
      <c r="E1736" t="s">
        <v>2644</v>
      </c>
      <c r="F1736" t="s">
        <v>2644</v>
      </c>
      <c r="I1736" t="s">
        <v>16517</v>
      </c>
    </row>
    <row r="1737" spans="1:9">
      <c r="A1737">
        <v>1</v>
      </c>
      <c r="B1737" t="s">
        <v>0</v>
      </c>
      <c r="C1737" t="s">
        <v>1</v>
      </c>
      <c r="D1737">
        <v>5809</v>
      </c>
      <c r="E1737" t="s">
        <v>2645</v>
      </c>
      <c r="F1737" t="s">
        <v>2645</v>
      </c>
      <c r="I1737" t="s">
        <v>16518</v>
      </c>
    </row>
    <row r="1738" spans="1:9">
      <c r="A1738">
        <v>1</v>
      </c>
      <c r="B1738" t="s">
        <v>0</v>
      </c>
      <c r="C1738" t="s">
        <v>1</v>
      </c>
      <c r="D1738">
        <v>5810</v>
      </c>
      <c r="E1738" t="s">
        <v>2646</v>
      </c>
      <c r="F1738" t="s">
        <v>2646</v>
      </c>
    </row>
    <row r="1739" spans="1:9">
      <c r="A1739">
        <v>1</v>
      </c>
      <c r="B1739" t="s">
        <v>0</v>
      </c>
      <c r="C1739" t="s">
        <v>1</v>
      </c>
      <c r="D1739">
        <v>5811</v>
      </c>
      <c r="E1739" t="s">
        <v>2647</v>
      </c>
      <c r="F1739" t="s">
        <v>2647</v>
      </c>
      <c r="I1739" t="s">
        <v>16519</v>
      </c>
    </row>
    <row r="1740" spans="1:9">
      <c r="A1740">
        <v>1</v>
      </c>
      <c r="B1740" t="s">
        <v>0</v>
      </c>
      <c r="C1740" t="s">
        <v>1</v>
      </c>
      <c r="D1740">
        <v>5812</v>
      </c>
      <c r="E1740" t="s">
        <v>2648</v>
      </c>
      <c r="F1740" t="s">
        <v>2648</v>
      </c>
      <c r="I1740" t="s">
        <v>16520</v>
      </c>
    </row>
    <row r="1741" spans="1:9">
      <c r="A1741">
        <v>1</v>
      </c>
      <c r="B1741" t="s">
        <v>0</v>
      </c>
      <c r="C1741" t="s">
        <v>1</v>
      </c>
      <c r="D1741">
        <v>5813</v>
      </c>
      <c r="E1741" t="s">
        <v>2649</v>
      </c>
      <c r="F1741" t="s">
        <v>2649</v>
      </c>
      <c r="I1741" t="s">
        <v>16521</v>
      </c>
    </row>
    <row r="1742" spans="1:9">
      <c r="A1742">
        <v>1</v>
      </c>
      <c r="B1742" t="s">
        <v>0</v>
      </c>
      <c r="C1742" t="s">
        <v>1</v>
      </c>
      <c r="D1742">
        <v>5814</v>
      </c>
      <c r="E1742" t="s">
        <v>2650</v>
      </c>
      <c r="F1742" t="s">
        <v>2650</v>
      </c>
      <c r="I1742" t="s">
        <v>16522</v>
      </c>
    </row>
    <row r="1743" spans="1:9">
      <c r="A1743">
        <v>1</v>
      </c>
      <c r="B1743" t="s">
        <v>0</v>
      </c>
      <c r="C1743" t="s">
        <v>1</v>
      </c>
      <c r="D1743">
        <v>5815</v>
      </c>
      <c r="E1743" t="s">
        <v>2651</v>
      </c>
      <c r="F1743" t="s">
        <v>2651</v>
      </c>
      <c r="I1743" t="s">
        <v>16523</v>
      </c>
    </row>
    <row r="1744" spans="1:9">
      <c r="A1744">
        <v>1</v>
      </c>
      <c r="B1744" t="s">
        <v>0</v>
      </c>
      <c r="C1744" t="s">
        <v>1</v>
      </c>
      <c r="D1744">
        <v>5816</v>
      </c>
      <c r="E1744" t="s">
        <v>2652</v>
      </c>
      <c r="F1744" t="s">
        <v>2652</v>
      </c>
    </row>
    <row r="1745" spans="1:9">
      <c r="A1745">
        <v>1</v>
      </c>
      <c r="B1745" t="s">
        <v>0</v>
      </c>
      <c r="C1745" t="s">
        <v>1</v>
      </c>
      <c r="D1745">
        <v>5817</v>
      </c>
      <c r="E1745" t="s">
        <v>2653</v>
      </c>
      <c r="F1745" t="s">
        <v>2653</v>
      </c>
      <c r="I1745" t="s">
        <v>16524</v>
      </c>
    </row>
    <row r="1746" spans="1:9">
      <c r="A1746">
        <v>1</v>
      </c>
      <c r="B1746" t="s">
        <v>0</v>
      </c>
      <c r="C1746" t="s">
        <v>1</v>
      </c>
      <c r="D1746">
        <v>5818</v>
      </c>
      <c r="E1746" t="s">
        <v>2654</v>
      </c>
      <c r="F1746" t="s">
        <v>2654</v>
      </c>
    </row>
    <row r="1747" spans="1:9">
      <c r="A1747">
        <v>1</v>
      </c>
      <c r="B1747" t="s">
        <v>0</v>
      </c>
      <c r="C1747" t="s">
        <v>1</v>
      </c>
      <c r="D1747">
        <v>5819</v>
      </c>
      <c r="E1747" t="s">
        <v>2655</v>
      </c>
      <c r="F1747" t="s">
        <v>2655</v>
      </c>
    </row>
    <row r="1748" spans="1:9">
      <c r="A1748">
        <v>1</v>
      </c>
      <c r="B1748" t="s">
        <v>0</v>
      </c>
      <c r="C1748" t="s">
        <v>1</v>
      </c>
      <c r="D1748">
        <v>5820</v>
      </c>
      <c r="E1748" t="s">
        <v>2656</v>
      </c>
      <c r="F1748" t="s">
        <v>2656</v>
      </c>
    </row>
    <row r="1749" spans="1:9">
      <c r="A1749">
        <v>1</v>
      </c>
      <c r="B1749" t="s">
        <v>0</v>
      </c>
      <c r="C1749" t="s">
        <v>1</v>
      </c>
      <c r="D1749">
        <v>5821</v>
      </c>
      <c r="E1749" t="s">
        <v>2657</v>
      </c>
      <c r="F1749" t="s">
        <v>2657</v>
      </c>
      <c r="I1749" t="s">
        <v>16525</v>
      </c>
    </row>
    <row r="1750" spans="1:9">
      <c r="A1750">
        <v>1</v>
      </c>
      <c r="B1750" t="s">
        <v>0</v>
      </c>
      <c r="C1750" t="s">
        <v>1</v>
      </c>
      <c r="D1750">
        <v>5822</v>
      </c>
      <c r="E1750" t="s">
        <v>2658</v>
      </c>
      <c r="F1750" t="s">
        <v>2658</v>
      </c>
      <c r="I1750" t="s">
        <v>16526</v>
      </c>
    </row>
    <row r="1751" spans="1:9">
      <c r="A1751">
        <v>1</v>
      </c>
      <c r="B1751" t="s">
        <v>0</v>
      </c>
      <c r="C1751" t="s">
        <v>1</v>
      </c>
      <c r="D1751">
        <v>5823</v>
      </c>
      <c r="E1751" t="s">
        <v>2659</v>
      </c>
      <c r="F1751" t="s">
        <v>2659</v>
      </c>
    </row>
    <row r="1752" spans="1:9">
      <c r="A1752">
        <v>1</v>
      </c>
      <c r="B1752" t="s">
        <v>0</v>
      </c>
      <c r="C1752" t="s">
        <v>1</v>
      </c>
      <c r="D1752">
        <v>5824</v>
      </c>
      <c r="E1752" t="s">
        <v>2660</v>
      </c>
      <c r="F1752" t="s">
        <v>2660</v>
      </c>
    </row>
    <row r="1753" spans="1:9">
      <c r="A1753">
        <v>1</v>
      </c>
      <c r="B1753" t="s">
        <v>0</v>
      </c>
      <c r="C1753" t="s">
        <v>1</v>
      </c>
      <c r="D1753">
        <v>5825</v>
      </c>
      <c r="E1753" t="s">
        <v>2661</v>
      </c>
      <c r="F1753" t="s">
        <v>2661</v>
      </c>
    </row>
    <row r="1754" spans="1:9">
      <c r="A1754">
        <v>1</v>
      </c>
      <c r="B1754" t="s">
        <v>0</v>
      </c>
      <c r="C1754" t="s">
        <v>1</v>
      </c>
      <c r="D1754">
        <v>5826</v>
      </c>
      <c r="E1754" t="s">
        <v>2662</v>
      </c>
      <c r="F1754" t="s">
        <v>2662</v>
      </c>
      <c r="I1754" t="s">
        <v>16527</v>
      </c>
    </row>
    <row r="1755" spans="1:9">
      <c r="A1755">
        <v>1</v>
      </c>
      <c r="B1755" t="s">
        <v>0</v>
      </c>
      <c r="C1755" t="s">
        <v>1</v>
      </c>
      <c r="D1755">
        <v>5827</v>
      </c>
      <c r="E1755" t="s">
        <v>2663</v>
      </c>
      <c r="F1755" t="s">
        <v>2663</v>
      </c>
      <c r="I1755" t="s">
        <v>16528</v>
      </c>
    </row>
    <row r="1756" spans="1:9">
      <c r="A1756">
        <v>1</v>
      </c>
      <c r="B1756" t="s">
        <v>0</v>
      </c>
      <c r="C1756" t="s">
        <v>1</v>
      </c>
      <c r="D1756">
        <v>5828</v>
      </c>
      <c r="E1756" t="s">
        <v>2664</v>
      </c>
      <c r="F1756" t="s">
        <v>2664</v>
      </c>
      <c r="I1756" t="s">
        <v>16529</v>
      </c>
    </row>
    <row r="1757" spans="1:9">
      <c r="A1757">
        <v>1</v>
      </c>
      <c r="B1757" t="s">
        <v>0</v>
      </c>
      <c r="C1757" t="s">
        <v>1</v>
      </c>
      <c r="D1757">
        <v>5829</v>
      </c>
      <c r="E1757" t="s">
        <v>2665</v>
      </c>
      <c r="F1757" t="s">
        <v>2665</v>
      </c>
      <c r="I1757" t="s">
        <v>16530</v>
      </c>
    </row>
    <row r="1758" spans="1:9">
      <c r="A1758">
        <v>1</v>
      </c>
      <c r="B1758" t="s">
        <v>0</v>
      </c>
      <c r="C1758" t="s">
        <v>1</v>
      </c>
      <c r="D1758">
        <v>5830</v>
      </c>
      <c r="E1758" t="s">
        <v>2666</v>
      </c>
      <c r="F1758" t="s">
        <v>2666</v>
      </c>
      <c r="I1758" t="s">
        <v>16531</v>
      </c>
    </row>
    <row r="1759" spans="1:9">
      <c r="A1759">
        <v>1</v>
      </c>
      <c r="B1759" t="s">
        <v>0</v>
      </c>
      <c r="C1759" t="s">
        <v>1</v>
      </c>
      <c r="D1759">
        <v>5831</v>
      </c>
      <c r="E1759" t="s">
        <v>2667</v>
      </c>
      <c r="F1759" t="s">
        <v>2667</v>
      </c>
      <c r="I1759" t="s">
        <v>16532</v>
      </c>
    </row>
    <row r="1760" spans="1:9">
      <c r="A1760">
        <v>1</v>
      </c>
      <c r="B1760" t="s">
        <v>0</v>
      </c>
      <c r="C1760" t="s">
        <v>1</v>
      </c>
      <c r="D1760">
        <v>5832</v>
      </c>
      <c r="E1760" t="s">
        <v>2668</v>
      </c>
      <c r="F1760" t="s">
        <v>2668</v>
      </c>
    </row>
    <row r="1761" spans="1:9">
      <c r="A1761">
        <v>1</v>
      </c>
      <c r="B1761" t="s">
        <v>0</v>
      </c>
      <c r="C1761" t="s">
        <v>1</v>
      </c>
      <c r="D1761">
        <v>5833</v>
      </c>
      <c r="E1761" t="s">
        <v>2669</v>
      </c>
      <c r="F1761" t="s">
        <v>2669</v>
      </c>
    </row>
    <row r="1762" spans="1:9">
      <c r="A1762">
        <v>1</v>
      </c>
      <c r="B1762" t="s">
        <v>0</v>
      </c>
      <c r="C1762" t="s">
        <v>1</v>
      </c>
      <c r="D1762">
        <v>5834</v>
      </c>
      <c r="E1762" t="s">
        <v>2670</v>
      </c>
      <c r="F1762" t="s">
        <v>2670</v>
      </c>
      <c r="I1762" t="s">
        <v>16533</v>
      </c>
    </row>
    <row r="1763" spans="1:9">
      <c r="A1763">
        <v>1</v>
      </c>
      <c r="B1763" t="s">
        <v>0</v>
      </c>
      <c r="C1763" t="s">
        <v>1</v>
      </c>
      <c r="D1763">
        <v>5835</v>
      </c>
      <c r="E1763" t="s">
        <v>2671</v>
      </c>
      <c r="F1763" t="s">
        <v>2671</v>
      </c>
      <c r="I1763" t="s">
        <v>16534</v>
      </c>
    </row>
    <row r="1764" spans="1:9">
      <c r="A1764">
        <v>1</v>
      </c>
      <c r="B1764" t="s">
        <v>0</v>
      </c>
      <c r="C1764" t="s">
        <v>1</v>
      </c>
      <c r="D1764">
        <v>5836</v>
      </c>
      <c r="E1764" t="s">
        <v>2672</v>
      </c>
      <c r="F1764" t="s">
        <v>2672</v>
      </c>
      <c r="I1764" t="s">
        <v>16535</v>
      </c>
    </row>
    <row r="1765" spans="1:9">
      <c r="A1765">
        <v>1</v>
      </c>
      <c r="B1765" t="s">
        <v>0</v>
      </c>
      <c r="C1765" t="s">
        <v>1</v>
      </c>
      <c r="D1765">
        <v>5837</v>
      </c>
      <c r="E1765" t="s">
        <v>2673</v>
      </c>
      <c r="F1765" t="s">
        <v>2673</v>
      </c>
      <c r="I1765" t="s">
        <v>16536</v>
      </c>
    </row>
    <row r="1766" spans="1:9">
      <c r="A1766">
        <v>1</v>
      </c>
      <c r="B1766" t="s">
        <v>0</v>
      </c>
      <c r="C1766" t="s">
        <v>1</v>
      </c>
      <c r="D1766">
        <v>5838</v>
      </c>
      <c r="E1766" t="s">
        <v>2674</v>
      </c>
      <c r="F1766" t="s">
        <v>2674</v>
      </c>
    </row>
    <row r="1767" spans="1:9">
      <c r="A1767">
        <v>1</v>
      </c>
      <c r="B1767" t="s">
        <v>0</v>
      </c>
      <c r="C1767" t="s">
        <v>1</v>
      </c>
      <c r="D1767">
        <v>5839</v>
      </c>
      <c r="E1767" t="s">
        <v>2675</v>
      </c>
      <c r="F1767" t="s">
        <v>2675</v>
      </c>
      <c r="I1767" t="s">
        <v>16537</v>
      </c>
    </row>
    <row r="1768" spans="1:9">
      <c r="A1768">
        <v>1</v>
      </c>
      <c r="B1768" t="s">
        <v>0</v>
      </c>
      <c r="C1768" t="s">
        <v>1</v>
      </c>
      <c r="D1768">
        <v>5840</v>
      </c>
      <c r="E1768" t="s">
        <v>2676</v>
      </c>
      <c r="F1768" t="s">
        <v>2676</v>
      </c>
      <c r="I1768" t="s">
        <v>16538</v>
      </c>
    </row>
    <row r="1769" spans="1:9">
      <c r="A1769">
        <v>1</v>
      </c>
      <c r="B1769" t="s">
        <v>0</v>
      </c>
      <c r="C1769" t="s">
        <v>1</v>
      </c>
      <c r="D1769">
        <v>5841</v>
      </c>
      <c r="E1769" t="s">
        <v>2677</v>
      </c>
      <c r="F1769" t="s">
        <v>2677</v>
      </c>
      <c r="I1769" t="s">
        <v>16539</v>
      </c>
    </row>
    <row r="1770" spans="1:9">
      <c r="A1770">
        <v>1</v>
      </c>
      <c r="B1770" t="s">
        <v>0</v>
      </c>
      <c r="C1770" t="s">
        <v>1</v>
      </c>
      <c r="D1770">
        <v>5842</v>
      </c>
      <c r="E1770" t="s">
        <v>2678</v>
      </c>
      <c r="F1770" t="s">
        <v>2678</v>
      </c>
    </row>
    <row r="1771" spans="1:9">
      <c r="A1771">
        <v>1</v>
      </c>
      <c r="B1771" t="s">
        <v>0</v>
      </c>
      <c r="C1771" t="s">
        <v>1</v>
      </c>
      <c r="D1771">
        <v>5843</v>
      </c>
      <c r="E1771" t="s">
        <v>2679</v>
      </c>
      <c r="F1771" t="s">
        <v>2679</v>
      </c>
    </row>
    <row r="1772" spans="1:9">
      <c r="A1772">
        <v>1</v>
      </c>
      <c r="B1772" t="s">
        <v>0</v>
      </c>
      <c r="C1772" t="s">
        <v>1</v>
      </c>
      <c r="D1772">
        <v>5844</v>
      </c>
      <c r="E1772" t="s">
        <v>2680</v>
      </c>
      <c r="F1772" t="s">
        <v>2680</v>
      </c>
      <c r="I1772" t="s">
        <v>16540</v>
      </c>
    </row>
    <row r="1773" spans="1:9">
      <c r="A1773">
        <v>1</v>
      </c>
      <c r="B1773" t="s">
        <v>0</v>
      </c>
      <c r="C1773" t="s">
        <v>1</v>
      </c>
      <c r="D1773">
        <v>5845</v>
      </c>
      <c r="E1773" t="s">
        <v>2681</v>
      </c>
      <c r="F1773" t="s">
        <v>2681</v>
      </c>
    </row>
    <row r="1774" spans="1:9">
      <c r="A1774">
        <v>1</v>
      </c>
      <c r="B1774" t="s">
        <v>0</v>
      </c>
      <c r="C1774" t="s">
        <v>1</v>
      </c>
      <c r="D1774">
        <v>5846</v>
      </c>
      <c r="E1774" t="s">
        <v>2682</v>
      </c>
      <c r="F1774" t="s">
        <v>2682</v>
      </c>
    </row>
    <row r="1775" spans="1:9">
      <c r="A1775">
        <v>1</v>
      </c>
      <c r="B1775" t="s">
        <v>0</v>
      </c>
      <c r="C1775" t="s">
        <v>1</v>
      </c>
      <c r="D1775">
        <v>5847</v>
      </c>
      <c r="E1775" t="s">
        <v>2683</v>
      </c>
      <c r="F1775" t="s">
        <v>2683</v>
      </c>
    </row>
    <row r="1776" spans="1:9">
      <c r="A1776">
        <v>1</v>
      </c>
      <c r="B1776" t="s">
        <v>0</v>
      </c>
      <c r="C1776" t="s">
        <v>1</v>
      </c>
      <c r="D1776">
        <v>5848</v>
      </c>
      <c r="E1776" t="s">
        <v>2684</v>
      </c>
      <c r="F1776" t="s">
        <v>2684</v>
      </c>
      <c r="I1776" t="s">
        <v>16541</v>
      </c>
    </row>
    <row r="1777" spans="1:9">
      <c r="A1777">
        <v>1</v>
      </c>
      <c r="B1777" t="s">
        <v>0</v>
      </c>
      <c r="C1777" t="s">
        <v>1</v>
      </c>
      <c r="D1777">
        <v>5849</v>
      </c>
      <c r="E1777" t="s">
        <v>2685</v>
      </c>
      <c r="F1777" t="s">
        <v>2685</v>
      </c>
      <c r="I1777" t="s">
        <v>16542</v>
      </c>
    </row>
    <row r="1778" spans="1:9">
      <c r="A1778">
        <v>1</v>
      </c>
      <c r="B1778" t="s">
        <v>0</v>
      </c>
      <c r="C1778" t="s">
        <v>1</v>
      </c>
      <c r="D1778">
        <v>5850</v>
      </c>
      <c r="E1778" t="s">
        <v>2686</v>
      </c>
      <c r="F1778" t="s">
        <v>2686</v>
      </c>
      <c r="I1778" t="s">
        <v>16543</v>
      </c>
    </row>
    <row r="1779" spans="1:9">
      <c r="A1779">
        <v>1</v>
      </c>
      <c r="B1779" t="s">
        <v>0</v>
      </c>
      <c r="C1779" t="s">
        <v>1</v>
      </c>
      <c r="D1779">
        <v>5851</v>
      </c>
      <c r="E1779" t="s">
        <v>2687</v>
      </c>
      <c r="F1779" t="s">
        <v>2687</v>
      </c>
      <c r="I1779" t="s">
        <v>16544</v>
      </c>
    </row>
    <row r="1780" spans="1:9">
      <c r="A1780">
        <v>1</v>
      </c>
      <c r="B1780" t="s">
        <v>0</v>
      </c>
      <c r="C1780" t="s">
        <v>1</v>
      </c>
      <c r="D1780">
        <v>5852</v>
      </c>
      <c r="E1780" t="s">
        <v>2688</v>
      </c>
      <c r="F1780" t="s">
        <v>2688</v>
      </c>
    </row>
    <row r="1781" spans="1:9">
      <c r="A1781">
        <v>1</v>
      </c>
      <c r="B1781" t="s">
        <v>0</v>
      </c>
      <c r="C1781" t="s">
        <v>1</v>
      </c>
      <c r="D1781">
        <v>5853</v>
      </c>
      <c r="E1781" t="s">
        <v>2689</v>
      </c>
      <c r="F1781" t="s">
        <v>2689</v>
      </c>
      <c r="I1781" t="s">
        <v>16545</v>
      </c>
    </row>
    <row r="1782" spans="1:9">
      <c r="A1782">
        <v>1</v>
      </c>
      <c r="B1782" t="s">
        <v>0</v>
      </c>
      <c r="C1782" t="s">
        <v>1</v>
      </c>
      <c r="D1782">
        <v>5854</v>
      </c>
      <c r="E1782" t="s">
        <v>2690</v>
      </c>
      <c r="F1782" t="s">
        <v>2690</v>
      </c>
      <c r="I1782" t="s">
        <v>16546</v>
      </c>
    </row>
    <row r="1783" spans="1:9">
      <c r="A1783">
        <v>1</v>
      </c>
      <c r="B1783" t="s">
        <v>0</v>
      </c>
      <c r="C1783" t="s">
        <v>1</v>
      </c>
      <c r="D1783">
        <v>5855</v>
      </c>
      <c r="E1783" t="s">
        <v>2691</v>
      </c>
      <c r="F1783" t="s">
        <v>2691</v>
      </c>
      <c r="I1783" t="s">
        <v>16547</v>
      </c>
    </row>
    <row r="1784" spans="1:9">
      <c r="A1784">
        <v>1</v>
      </c>
      <c r="B1784" t="s">
        <v>0</v>
      </c>
      <c r="C1784" t="s">
        <v>1</v>
      </c>
      <c r="D1784">
        <v>5860</v>
      </c>
      <c r="E1784" t="s">
        <v>2692</v>
      </c>
      <c r="F1784" t="s">
        <v>2692</v>
      </c>
    </row>
    <row r="1785" spans="1:9">
      <c r="A1785">
        <v>1</v>
      </c>
      <c r="B1785" t="s">
        <v>0</v>
      </c>
      <c r="C1785" t="s">
        <v>1</v>
      </c>
      <c r="D1785">
        <v>5861</v>
      </c>
      <c r="E1785" t="s">
        <v>2693</v>
      </c>
      <c r="F1785" t="s">
        <v>2693</v>
      </c>
      <c r="I1785" t="s">
        <v>16548</v>
      </c>
    </row>
    <row r="1786" spans="1:9">
      <c r="A1786">
        <v>1</v>
      </c>
      <c r="B1786" t="s">
        <v>0</v>
      </c>
      <c r="C1786" t="s">
        <v>1</v>
      </c>
      <c r="D1786">
        <v>5862</v>
      </c>
      <c r="E1786" t="s">
        <v>2694</v>
      </c>
      <c r="F1786" t="s">
        <v>2694</v>
      </c>
      <c r="I1786" t="s">
        <v>16549</v>
      </c>
    </row>
    <row r="1787" spans="1:9">
      <c r="A1787">
        <v>1</v>
      </c>
      <c r="B1787" t="s">
        <v>0</v>
      </c>
      <c r="C1787" t="s">
        <v>1</v>
      </c>
      <c r="D1787">
        <v>5863</v>
      </c>
      <c r="E1787" t="s">
        <v>2695</v>
      </c>
      <c r="F1787" t="s">
        <v>2695</v>
      </c>
      <c r="I1787" t="s">
        <v>16550</v>
      </c>
    </row>
    <row r="1788" spans="1:9">
      <c r="A1788">
        <v>1</v>
      </c>
      <c r="B1788" t="s">
        <v>0</v>
      </c>
      <c r="C1788" t="s">
        <v>1</v>
      </c>
      <c r="D1788">
        <v>5864</v>
      </c>
      <c r="E1788" t="s">
        <v>2696</v>
      </c>
      <c r="F1788" t="s">
        <v>2696</v>
      </c>
      <c r="I1788" t="s">
        <v>16551</v>
      </c>
    </row>
    <row r="1789" spans="1:9">
      <c r="A1789">
        <v>1</v>
      </c>
      <c r="B1789" t="s">
        <v>0</v>
      </c>
      <c r="C1789" t="s">
        <v>1</v>
      </c>
      <c r="D1789">
        <v>5865</v>
      </c>
      <c r="E1789" t="s">
        <v>2697</v>
      </c>
      <c r="F1789" t="s">
        <v>2697</v>
      </c>
    </row>
    <row r="1790" spans="1:9">
      <c r="A1790">
        <v>1</v>
      </c>
      <c r="B1790" t="s">
        <v>0</v>
      </c>
      <c r="C1790" t="s">
        <v>1</v>
      </c>
      <c r="D1790">
        <v>5866</v>
      </c>
      <c r="E1790" t="s">
        <v>2698</v>
      </c>
      <c r="F1790" t="s">
        <v>2698</v>
      </c>
      <c r="I1790" t="s">
        <v>16552</v>
      </c>
    </row>
    <row r="1791" spans="1:9">
      <c r="A1791">
        <v>1</v>
      </c>
      <c r="B1791" t="s">
        <v>0</v>
      </c>
      <c r="C1791" t="s">
        <v>1</v>
      </c>
      <c r="D1791">
        <v>5867</v>
      </c>
      <c r="E1791" t="s">
        <v>2699</v>
      </c>
      <c r="F1791" t="s">
        <v>2699</v>
      </c>
      <c r="I1791" t="s">
        <v>16553</v>
      </c>
    </row>
    <row r="1792" spans="1:9">
      <c r="A1792">
        <v>1</v>
      </c>
      <c r="B1792" t="s">
        <v>0</v>
      </c>
      <c r="C1792" t="s">
        <v>1</v>
      </c>
      <c r="D1792">
        <v>5868</v>
      </c>
      <c r="E1792" t="s">
        <v>2700</v>
      </c>
      <c r="F1792" t="s">
        <v>2700</v>
      </c>
    </row>
    <row r="1793" spans="1:9">
      <c r="A1793">
        <v>1</v>
      </c>
      <c r="B1793" t="s">
        <v>0</v>
      </c>
      <c r="C1793" t="s">
        <v>1</v>
      </c>
      <c r="D1793">
        <v>5869</v>
      </c>
      <c r="E1793" t="s">
        <v>2701</v>
      </c>
      <c r="F1793" t="s">
        <v>2701</v>
      </c>
    </row>
    <row r="1794" spans="1:9">
      <c r="A1794">
        <v>1</v>
      </c>
      <c r="B1794" t="s">
        <v>0</v>
      </c>
      <c r="C1794" t="s">
        <v>1</v>
      </c>
      <c r="D1794">
        <v>5870</v>
      </c>
      <c r="E1794" t="s">
        <v>2702</v>
      </c>
      <c r="F1794" t="s">
        <v>2702</v>
      </c>
    </row>
    <row r="1795" spans="1:9">
      <c r="A1795">
        <v>1</v>
      </c>
      <c r="B1795" t="s">
        <v>0</v>
      </c>
      <c r="C1795" t="s">
        <v>1</v>
      </c>
      <c r="D1795">
        <v>5871</v>
      </c>
      <c r="E1795" t="s">
        <v>2703</v>
      </c>
      <c r="F1795" t="s">
        <v>2703</v>
      </c>
    </row>
    <row r="1796" spans="1:9">
      <c r="A1796">
        <v>1</v>
      </c>
      <c r="B1796" t="s">
        <v>0</v>
      </c>
      <c r="C1796" t="s">
        <v>1</v>
      </c>
      <c r="D1796">
        <v>5872</v>
      </c>
      <c r="E1796" t="s">
        <v>2704</v>
      </c>
      <c r="F1796" t="s">
        <v>2704</v>
      </c>
    </row>
    <row r="1797" spans="1:9">
      <c r="A1797">
        <v>1</v>
      </c>
      <c r="B1797" t="s">
        <v>0</v>
      </c>
      <c r="C1797" t="s">
        <v>1</v>
      </c>
      <c r="D1797">
        <v>5873</v>
      </c>
      <c r="E1797" t="s">
        <v>2705</v>
      </c>
      <c r="F1797" t="s">
        <v>2705</v>
      </c>
    </row>
    <row r="1798" spans="1:9">
      <c r="A1798">
        <v>1</v>
      </c>
      <c r="B1798" t="s">
        <v>0</v>
      </c>
      <c r="C1798" t="s">
        <v>1</v>
      </c>
      <c r="D1798">
        <v>5874</v>
      </c>
      <c r="E1798" t="s">
        <v>2706</v>
      </c>
      <c r="F1798" t="s">
        <v>2706</v>
      </c>
    </row>
    <row r="1799" spans="1:9">
      <c r="A1799">
        <v>1</v>
      </c>
      <c r="B1799" t="s">
        <v>0</v>
      </c>
      <c r="C1799" t="s">
        <v>1</v>
      </c>
      <c r="D1799">
        <v>5875</v>
      </c>
      <c r="E1799" t="s">
        <v>2707</v>
      </c>
      <c r="F1799" t="s">
        <v>2707</v>
      </c>
      <c r="I1799" t="s">
        <v>16554</v>
      </c>
    </row>
    <row r="1800" spans="1:9">
      <c r="A1800">
        <v>1</v>
      </c>
      <c r="B1800" t="s">
        <v>0</v>
      </c>
      <c r="C1800" t="s">
        <v>1</v>
      </c>
      <c r="D1800">
        <v>5876</v>
      </c>
      <c r="E1800" t="s">
        <v>2708</v>
      </c>
      <c r="F1800" t="s">
        <v>2708</v>
      </c>
    </row>
    <row r="1801" spans="1:9">
      <c r="A1801">
        <v>1</v>
      </c>
      <c r="B1801" t="s">
        <v>0</v>
      </c>
      <c r="C1801" t="s">
        <v>1</v>
      </c>
      <c r="D1801">
        <v>5877</v>
      </c>
      <c r="E1801" t="s">
        <v>2709</v>
      </c>
      <c r="F1801" t="s">
        <v>2709</v>
      </c>
    </row>
    <row r="1802" spans="1:9">
      <c r="A1802">
        <v>1</v>
      </c>
      <c r="B1802" t="s">
        <v>0</v>
      </c>
      <c r="C1802" t="s">
        <v>1</v>
      </c>
      <c r="D1802">
        <v>5878</v>
      </c>
      <c r="E1802" t="s">
        <v>2710</v>
      </c>
      <c r="F1802" t="s">
        <v>2710</v>
      </c>
    </row>
    <row r="1803" spans="1:9">
      <c r="A1803">
        <v>1</v>
      </c>
      <c r="B1803" t="s">
        <v>0</v>
      </c>
      <c r="C1803" t="s">
        <v>1</v>
      </c>
      <c r="D1803">
        <v>5879</v>
      </c>
      <c r="E1803" t="s">
        <v>2711</v>
      </c>
      <c r="F1803" t="s">
        <v>2711</v>
      </c>
    </row>
    <row r="1804" spans="1:9">
      <c r="A1804">
        <v>1</v>
      </c>
      <c r="B1804" t="s">
        <v>0</v>
      </c>
      <c r="C1804" t="s">
        <v>1</v>
      </c>
      <c r="D1804">
        <v>5880</v>
      </c>
      <c r="E1804" t="s">
        <v>2712</v>
      </c>
      <c r="F1804" t="s">
        <v>2712</v>
      </c>
    </row>
    <row r="1805" spans="1:9">
      <c r="A1805">
        <v>1</v>
      </c>
      <c r="B1805" t="s">
        <v>0</v>
      </c>
      <c r="C1805" t="s">
        <v>1</v>
      </c>
      <c r="D1805">
        <v>5881</v>
      </c>
      <c r="E1805" t="s">
        <v>2713</v>
      </c>
      <c r="F1805" t="s">
        <v>2713</v>
      </c>
    </row>
    <row r="1806" spans="1:9">
      <c r="A1806">
        <v>1</v>
      </c>
      <c r="B1806" t="s">
        <v>0</v>
      </c>
      <c r="C1806" t="s">
        <v>1</v>
      </c>
      <c r="D1806">
        <v>5882</v>
      </c>
      <c r="E1806" t="s">
        <v>2714</v>
      </c>
      <c r="F1806" t="s">
        <v>2714</v>
      </c>
    </row>
    <row r="1807" spans="1:9">
      <c r="A1807">
        <v>1</v>
      </c>
      <c r="B1807" t="s">
        <v>0</v>
      </c>
      <c r="C1807" t="s">
        <v>1</v>
      </c>
      <c r="D1807">
        <v>5883</v>
      </c>
      <c r="E1807" t="s">
        <v>2715</v>
      </c>
      <c r="F1807" t="s">
        <v>2715</v>
      </c>
    </row>
    <row r="1808" spans="1:9">
      <c r="A1808">
        <v>1</v>
      </c>
      <c r="B1808" t="s">
        <v>0</v>
      </c>
      <c r="C1808" t="s">
        <v>1</v>
      </c>
      <c r="D1808">
        <v>5884</v>
      </c>
      <c r="E1808" t="s">
        <v>2716</v>
      </c>
      <c r="F1808" t="s">
        <v>2716</v>
      </c>
    </row>
    <row r="1809" spans="1:9">
      <c r="A1809">
        <v>1</v>
      </c>
      <c r="B1809" t="s">
        <v>0</v>
      </c>
      <c r="C1809" t="s">
        <v>1</v>
      </c>
      <c r="D1809">
        <v>5885</v>
      </c>
      <c r="E1809" t="s">
        <v>2717</v>
      </c>
      <c r="F1809" t="s">
        <v>2717</v>
      </c>
      <c r="I1809" t="s">
        <v>16555</v>
      </c>
    </row>
    <row r="1810" spans="1:9">
      <c r="A1810">
        <v>1</v>
      </c>
      <c r="B1810" t="s">
        <v>0</v>
      </c>
      <c r="C1810" t="s">
        <v>1</v>
      </c>
      <c r="D1810">
        <v>5886</v>
      </c>
      <c r="E1810" t="s">
        <v>2718</v>
      </c>
      <c r="F1810" t="s">
        <v>2718</v>
      </c>
      <c r="I1810" t="s">
        <v>16556</v>
      </c>
    </row>
    <row r="1811" spans="1:9">
      <c r="A1811">
        <v>1</v>
      </c>
      <c r="B1811" t="s">
        <v>0</v>
      </c>
      <c r="C1811" t="s">
        <v>1</v>
      </c>
      <c r="D1811">
        <v>5887</v>
      </c>
      <c r="E1811" t="s">
        <v>2719</v>
      </c>
      <c r="F1811" t="s">
        <v>2719</v>
      </c>
    </row>
    <row r="1812" spans="1:9">
      <c r="A1812">
        <v>1</v>
      </c>
      <c r="B1812" t="s">
        <v>0</v>
      </c>
      <c r="C1812" t="s">
        <v>1</v>
      </c>
      <c r="D1812">
        <v>5888</v>
      </c>
      <c r="E1812" t="s">
        <v>2720</v>
      </c>
      <c r="F1812" t="s">
        <v>2720</v>
      </c>
    </row>
    <row r="1813" spans="1:9">
      <c r="A1813">
        <v>1</v>
      </c>
      <c r="B1813" t="s">
        <v>0</v>
      </c>
      <c r="C1813" t="s">
        <v>1</v>
      </c>
      <c r="D1813">
        <v>5889</v>
      </c>
      <c r="E1813" t="s">
        <v>2721</v>
      </c>
      <c r="F1813" t="s">
        <v>2721</v>
      </c>
    </row>
    <row r="1814" spans="1:9">
      <c r="A1814">
        <v>1</v>
      </c>
      <c r="B1814" t="s">
        <v>0</v>
      </c>
      <c r="C1814" t="s">
        <v>1</v>
      </c>
      <c r="D1814">
        <v>5890</v>
      </c>
      <c r="E1814" t="s">
        <v>2722</v>
      </c>
      <c r="F1814" t="s">
        <v>2722</v>
      </c>
      <c r="I1814" t="s">
        <v>16557</v>
      </c>
    </row>
    <row r="1815" spans="1:9">
      <c r="A1815">
        <v>1</v>
      </c>
      <c r="B1815" t="s">
        <v>0</v>
      </c>
      <c r="C1815" t="s">
        <v>1</v>
      </c>
      <c r="D1815">
        <v>5891</v>
      </c>
      <c r="E1815" t="s">
        <v>2723</v>
      </c>
      <c r="F1815" t="s">
        <v>2723</v>
      </c>
    </row>
    <row r="1816" spans="1:9">
      <c r="A1816">
        <v>1</v>
      </c>
      <c r="B1816" t="s">
        <v>0</v>
      </c>
      <c r="C1816" t="s">
        <v>1</v>
      </c>
      <c r="D1816">
        <v>5892</v>
      </c>
      <c r="E1816" t="s">
        <v>2724</v>
      </c>
      <c r="F1816" t="s">
        <v>2724</v>
      </c>
    </row>
    <row r="1817" spans="1:9">
      <c r="A1817">
        <v>1</v>
      </c>
      <c r="B1817" t="s">
        <v>0</v>
      </c>
      <c r="C1817" t="s">
        <v>1</v>
      </c>
      <c r="D1817">
        <v>5893</v>
      </c>
      <c r="E1817" t="s">
        <v>2725</v>
      </c>
      <c r="F1817" t="s">
        <v>2725</v>
      </c>
      <c r="I1817" t="s">
        <v>16558</v>
      </c>
    </row>
    <row r="1818" spans="1:9">
      <c r="A1818">
        <v>1</v>
      </c>
      <c r="B1818" t="s">
        <v>0</v>
      </c>
      <c r="C1818" t="s">
        <v>1</v>
      </c>
      <c r="D1818">
        <v>5894</v>
      </c>
      <c r="E1818" t="s">
        <v>2726</v>
      </c>
      <c r="F1818" t="s">
        <v>2726</v>
      </c>
    </row>
    <row r="1819" spans="1:9">
      <c r="A1819">
        <v>1</v>
      </c>
      <c r="B1819" t="s">
        <v>0</v>
      </c>
      <c r="C1819" t="s">
        <v>1</v>
      </c>
      <c r="D1819">
        <v>5895</v>
      </c>
      <c r="E1819" t="s">
        <v>2727</v>
      </c>
      <c r="F1819" t="s">
        <v>2727</v>
      </c>
      <c r="I1819" t="s">
        <v>16559</v>
      </c>
    </row>
    <row r="1820" spans="1:9">
      <c r="A1820">
        <v>1</v>
      </c>
      <c r="B1820" t="s">
        <v>0</v>
      </c>
      <c r="C1820" t="s">
        <v>1</v>
      </c>
      <c r="D1820">
        <v>5896</v>
      </c>
      <c r="E1820" t="s">
        <v>2728</v>
      </c>
      <c r="F1820" t="s">
        <v>2728</v>
      </c>
    </row>
    <row r="1821" spans="1:9">
      <c r="A1821">
        <v>1</v>
      </c>
      <c r="B1821" t="s">
        <v>0</v>
      </c>
      <c r="C1821" t="s">
        <v>1</v>
      </c>
      <c r="D1821">
        <v>5897</v>
      </c>
      <c r="E1821" t="s">
        <v>2729</v>
      </c>
      <c r="F1821" t="s">
        <v>2729</v>
      </c>
    </row>
    <row r="1822" spans="1:9">
      <c r="A1822">
        <v>1</v>
      </c>
      <c r="B1822" t="s">
        <v>0</v>
      </c>
      <c r="C1822" t="s">
        <v>1</v>
      </c>
      <c r="D1822">
        <v>5898</v>
      </c>
      <c r="E1822" t="s">
        <v>2730</v>
      </c>
      <c r="F1822" t="s">
        <v>2730</v>
      </c>
    </row>
    <row r="1823" spans="1:9">
      <c r="A1823">
        <v>1</v>
      </c>
      <c r="B1823" t="s">
        <v>0</v>
      </c>
      <c r="C1823" t="s">
        <v>1</v>
      </c>
      <c r="D1823">
        <v>5899</v>
      </c>
      <c r="E1823" t="s">
        <v>2731</v>
      </c>
      <c r="F1823" t="s">
        <v>2731</v>
      </c>
      <c r="I1823" t="s">
        <v>16560</v>
      </c>
    </row>
    <row r="1824" spans="1:9">
      <c r="A1824">
        <v>1</v>
      </c>
      <c r="B1824" t="s">
        <v>0</v>
      </c>
      <c r="C1824" t="s">
        <v>1</v>
      </c>
      <c r="D1824">
        <v>5900</v>
      </c>
      <c r="E1824" t="s">
        <v>2732</v>
      </c>
      <c r="F1824" t="s">
        <v>2733</v>
      </c>
    </row>
    <row r="1825" spans="1:9">
      <c r="A1825">
        <v>1</v>
      </c>
      <c r="B1825" t="s">
        <v>0</v>
      </c>
      <c r="C1825" t="s">
        <v>1</v>
      </c>
      <c r="D1825">
        <v>5901</v>
      </c>
      <c r="E1825" t="s">
        <v>2734</v>
      </c>
      <c r="F1825" t="s">
        <v>2735</v>
      </c>
      <c r="I1825" t="s">
        <v>16561</v>
      </c>
    </row>
    <row r="1826" spans="1:9">
      <c r="A1826">
        <v>1</v>
      </c>
      <c r="B1826" t="s">
        <v>0</v>
      </c>
      <c r="C1826" t="s">
        <v>1</v>
      </c>
      <c r="D1826">
        <v>5902</v>
      </c>
      <c r="E1826" t="s">
        <v>2736</v>
      </c>
      <c r="F1826" t="s">
        <v>11733</v>
      </c>
      <c r="G1826" t="s">
        <v>7140</v>
      </c>
      <c r="H1826" t="s">
        <v>11734</v>
      </c>
      <c r="I1826" t="s">
        <v>16562</v>
      </c>
    </row>
    <row r="1827" spans="1:9">
      <c r="A1827">
        <v>1</v>
      </c>
      <c r="B1827" t="s">
        <v>0</v>
      </c>
      <c r="C1827" t="s">
        <v>1</v>
      </c>
      <c r="D1827">
        <v>5903</v>
      </c>
      <c r="E1827" t="s">
        <v>2737</v>
      </c>
      <c r="F1827" t="s">
        <v>2737</v>
      </c>
      <c r="I1827" t="s">
        <v>16563</v>
      </c>
    </row>
    <row r="1828" spans="1:9">
      <c r="A1828">
        <v>1</v>
      </c>
      <c r="B1828" t="s">
        <v>0</v>
      </c>
      <c r="C1828" t="s">
        <v>1</v>
      </c>
      <c r="D1828">
        <v>5904</v>
      </c>
      <c r="E1828" t="s">
        <v>2738</v>
      </c>
      <c r="F1828" t="s">
        <v>11735</v>
      </c>
      <c r="G1828" t="s">
        <v>7140</v>
      </c>
      <c r="H1828" t="s">
        <v>11736</v>
      </c>
      <c r="I1828" t="s">
        <v>16564</v>
      </c>
    </row>
    <row r="1829" spans="1:9">
      <c r="A1829">
        <v>1</v>
      </c>
      <c r="B1829" t="s">
        <v>0</v>
      </c>
      <c r="C1829" t="s">
        <v>1</v>
      </c>
      <c r="D1829">
        <v>5905</v>
      </c>
      <c r="E1829" t="s">
        <v>2739</v>
      </c>
      <c r="F1829" t="s">
        <v>2739</v>
      </c>
      <c r="I1829" t="s">
        <v>16565</v>
      </c>
    </row>
    <row r="1830" spans="1:9">
      <c r="A1830">
        <v>1</v>
      </c>
      <c r="B1830" t="s">
        <v>0</v>
      </c>
      <c r="C1830" t="s">
        <v>1</v>
      </c>
      <c r="D1830">
        <v>5950</v>
      </c>
      <c r="E1830" t="s">
        <v>2740</v>
      </c>
      <c r="F1830" t="s">
        <v>2741</v>
      </c>
      <c r="I1830" t="s">
        <v>16566</v>
      </c>
    </row>
    <row r="1831" spans="1:9">
      <c r="A1831">
        <v>1</v>
      </c>
      <c r="B1831" t="s">
        <v>0</v>
      </c>
      <c r="C1831" t="s">
        <v>1</v>
      </c>
      <c r="D1831">
        <v>5951</v>
      </c>
      <c r="E1831" t="s">
        <v>2742</v>
      </c>
      <c r="F1831" t="s">
        <v>2743</v>
      </c>
      <c r="I1831" t="s">
        <v>16567</v>
      </c>
    </row>
    <row r="1832" spans="1:9">
      <c r="A1832">
        <v>1</v>
      </c>
      <c r="B1832" t="s">
        <v>0</v>
      </c>
      <c r="C1832" t="s">
        <v>1</v>
      </c>
      <c r="D1832">
        <v>5952</v>
      </c>
      <c r="E1832" t="s">
        <v>2744</v>
      </c>
      <c r="F1832" t="s">
        <v>2745</v>
      </c>
      <c r="I1832" t="s">
        <v>16568</v>
      </c>
    </row>
    <row r="1833" spans="1:9">
      <c r="A1833">
        <v>1</v>
      </c>
      <c r="B1833" t="s">
        <v>0</v>
      </c>
      <c r="C1833" t="s">
        <v>1</v>
      </c>
      <c r="D1833">
        <v>5953</v>
      </c>
      <c r="E1833" t="s">
        <v>2746</v>
      </c>
      <c r="F1833" t="s">
        <v>11737</v>
      </c>
      <c r="G1833" t="s">
        <v>7140</v>
      </c>
      <c r="H1833" t="s">
        <v>11738</v>
      </c>
      <c r="I1833" t="s">
        <v>16569</v>
      </c>
    </row>
    <row r="1834" spans="1:9">
      <c r="A1834">
        <v>1</v>
      </c>
      <c r="B1834" t="s">
        <v>0</v>
      </c>
      <c r="C1834" t="s">
        <v>1</v>
      </c>
      <c r="D1834">
        <v>5954</v>
      </c>
      <c r="E1834" t="s">
        <v>2747</v>
      </c>
      <c r="F1834" t="s">
        <v>11739</v>
      </c>
      <c r="G1834" t="s">
        <v>7140</v>
      </c>
      <c r="H1834" t="s">
        <v>11740</v>
      </c>
      <c r="I1834" t="s">
        <v>16570</v>
      </c>
    </row>
    <row r="1835" spans="1:9">
      <c r="A1835">
        <v>1</v>
      </c>
      <c r="B1835" t="s">
        <v>0</v>
      </c>
      <c r="C1835" t="s">
        <v>1</v>
      </c>
      <c r="D1835">
        <v>5955</v>
      </c>
      <c r="E1835" t="s">
        <v>2748</v>
      </c>
      <c r="F1835" t="s">
        <v>2749</v>
      </c>
      <c r="I1835" t="s">
        <v>16571</v>
      </c>
    </row>
    <row r="1836" spans="1:9">
      <c r="A1836">
        <v>1</v>
      </c>
      <c r="B1836" t="s">
        <v>0</v>
      </c>
      <c r="C1836" t="s">
        <v>1</v>
      </c>
      <c r="D1836">
        <v>5956</v>
      </c>
      <c r="E1836" t="s">
        <v>2750</v>
      </c>
      <c r="F1836" t="s">
        <v>2751</v>
      </c>
      <c r="I1836" t="s">
        <v>16572</v>
      </c>
    </row>
    <row r="1837" spans="1:9">
      <c r="A1837">
        <v>1</v>
      </c>
      <c r="B1837" t="s">
        <v>0</v>
      </c>
      <c r="C1837" t="s">
        <v>1</v>
      </c>
      <c r="D1837">
        <v>5957</v>
      </c>
      <c r="E1837" t="s">
        <v>2752</v>
      </c>
      <c r="F1837" t="s">
        <v>2753</v>
      </c>
      <c r="I1837" t="s">
        <v>16573</v>
      </c>
    </row>
    <row r="1838" spans="1:9">
      <c r="A1838">
        <v>1</v>
      </c>
      <c r="B1838" t="s">
        <v>0</v>
      </c>
      <c r="C1838" t="s">
        <v>1</v>
      </c>
      <c r="D1838">
        <v>5958</v>
      </c>
      <c r="E1838" t="s">
        <v>2754</v>
      </c>
      <c r="F1838" t="s">
        <v>11741</v>
      </c>
      <c r="G1838" t="s">
        <v>7140</v>
      </c>
      <c r="H1838" t="s">
        <v>11742</v>
      </c>
      <c r="I1838" t="s">
        <v>16574</v>
      </c>
    </row>
    <row r="1839" spans="1:9">
      <c r="A1839">
        <v>1</v>
      </c>
      <c r="B1839" t="s">
        <v>0</v>
      </c>
      <c r="C1839" t="s">
        <v>1</v>
      </c>
      <c r="D1839">
        <v>5959</v>
      </c>
      <c r="E1839" t="s">
        <v>2755</v>
      </c>
      <c r="F1839" t="s">
        <v>2756</v>
      </c>
      <c r="I1839" t="s">
        <v>16575</v>
      </c>
    </row>
    <row r="1840" spans="1:9">
      <c r="A1840">
        <v>1</v>
      </c>
      <c r="B1840" t="s">
        <v>0</v>
      </c>
      <c r="C1840" t="s">
        <v>1</v>
      </c>
      <c r="D1840">
        <v>5960</v>
      </c>
      <c r="E1840" t="s">
        <v>2757</v>
      </c>
      <c r="F1840" t="s">
        <v>2758</v>
      </c>
      <c r="I1840" t="s">
        <v>16576</v>
      </c>
    </row>
    <row r="1841" spans="1:9">
      <c r="A1841">
        <v>1</v>
      </c>
      <c r="B1841" t="s">
        <v>0</v>
      </c>
      <c r="C1841" t="s">
        <v>1</v>
      </c>
      <c r="D1841">
        <v>5961</v>
      </c>
      <c r="E1841" t="s">
        <v>2759</v>
      </c>
      <c r="F1841" t="s">
        <v>2760</v>
      </c>
      <c r="I1841" t="s">
        <v>16577</v>
      </c>
    </row>
    <row r="1842" spans="1:9">
      <c r="A1842">
        <v>1</v>
      </c>
      <c r="B1842" t="s">
        <v>0</v>
      </c>
      <c r="C1842" t="s">
        <v>1</v>
      </c>
      <c r="D1842">
        <v>5962</v>
      </c>
      <c r="E1842" t="s">
        <v>2761</v>
      </c>
      <c r="F1842" t="s">
        <v>2762</v>
      </c>
      <c r="I1842" t="s">
        <v>16578</v>
      </c>
    </row>
    <row r="1843" spans="1:9">
      <c r="A1843">
        <v>1</v>
      </c>
      <c r="B1843" t="s">
        <v>0</v>
      </c>
      <c r="C1843" t="s">
        <v>1</v>
      </c>
      <c r="D1843">
        <v>5963</v>
      </c>
      <c r="E1843" t="s">
        <v>2763</v>
      </c>
      <c r="F1843" t="s">
        <v>2764</v>
      </c>
      <c r="I1843" t="s">
        <v>16579</v>
      </c>
    </row>
    <row r="1844" spans="1:9">
      <c r="A1844">
        <v>1</v>
      </c>
      <c r="B1844" t="s">
        <v>0</v>
      </c>
      <c r="C1844" t="s">
        <v>1</v>
      </c>
      <c r="D1844">
        <v>5964</v>
      </c>
      <c r="E1844" t="s">
        <v>2765</v>
      </c>
      <c r="F1844" t="s">
        <v>2766</v>
      </c>
      <c r="I1844" t="s">
        <v>16580</v>
      </c>
    </row>
    <row r="1845" spans="1:9">
      <c r="A1845">
        <v>1</v>
      </c>
      <c r="B1845" t="s">
        <v>0</v>
      </c>
      <c r="C1845" t="s">
        <v>1</v>
      </c>
      <c r="D1845">
        <v>5965</v>
      </c>
      <c r="E1845" t="s">
        <v>2767</v>
      </c>
      <c r="F1845" t="s">
        <v>2768</v>
      </c>
      <c r="I1845" t="s">
        <v>16581</v>
      </c>
    </row>
    <row r="1846" spans="1:9">
      <c r="A1846">
        <v>1</v>
      </c>
      <c r="B1846" t="s">
        <v>0</v>
      </c>
      <c r="C1846" t="s">
        <v>1</v>
      </c>
      <c r="D1846">
        <v>5966</v>
      </c>
      <c r="E1846" t="s">
        <v>2769</v>
      </c>
      <c r="F1846" t="s">
        <v>2770</v>
      </c>
      <c r="G1846" t="s">
        <v>7140</v>
      </c>
      <c r="H1846" t="s">
        <v>11743</v>
      </c>
      <c r="I1846" t="s">
        <v>16582</v>
      </c>
    </row>
    <row r="1847" spans="1:9">
      <c r="A1847">
        <v>1</v>
      </c>
      <c r="B1847" t="s">
        <v>0</v>
      </c>
      <c r="C1847" t="s">
        <v>1</v>
      </c>
      <c r="D1847">
        <v>5967</v>
      </c>
      <c r="E1847" t="s">
        <v>2771</v>
      </c>
      <c r="F1847" t="s">
        <v>2771</v>
      </c>
      <c r="I1847" t="s">
        <v>16583</v>
      </c>
    </row>
    <row r="1848" spans="1:9">
      <c r="A1848">
        <v>1</v>
      </c>
      <c r="B1848" t="s">
        <v>0</v>
      </c>
      <c r="C1848" t="s">
        <v>1</v>
      </c>
      <c r="D1848">
        <v>5968</v>
      </c>
      <c r="E1848" t="s">
        <v>2772</v>
      </c>
      <c r="F1848" t="s">
        <v>2772</v>
      </c>
      <c r="I1848" t="s">
        <v>16584</v>
      </c>
    </row>
    <row r="1849" spans="1:9">
      <c r="A1849">
        <v>1</v>
      </c>
      <c r="B1849" t="s">
        <v>0</v>
      </c>
      <c r="C1849" t="s">
        <v>1</v>
      </c>
      <c r="D1849">
        <v>5969</v>
      </c>
      <c r="E1849" t="s">
        <v>2773</v>
      </c>
      <c r="F1849" t="s">
        <v>2773</v>
      </c>
      <c r="I1849" t="s">
        <v>16585</v>
      </c>
    </row>
    <row r="1850" spans="1:9">
      <c r="A1850">
        <v>1</v>
      </c>
      <c r="B1850" t="s">
        <v>0</v>
      </c>
      <c r="C1850" t="s">
        <v>1</v>
      </c>
      <c r="D1850">
        <v>5970</v>
      </c>
      <c r="E1850" t="s">
        <v>2774</v>
      </c>
      <c r="F1850" t="s">
        <v>2774</v>
      </c>
    </row>
    <row r="1851" spans="1:9">
      <c r="A1851">
        <v>1</v>
      </c>
      <c r="B1851" t="s">
        <v>0</v>
      </c>
      <c r="C1851" t="s">
        <v>1</v>
      </c>
      <c r="D1851">
        <v>5971</v>
      </c>
      <c r="E1851" t="s">
        <v>2775</v>
      </c>
      <c r="F1851" t="s">
        <v>2775</v>
      </c>
      <c r="I1851" t="s">
        <v>16586</v>
      </c>
    </row>
    <row r="1852" spans="1:9">
      <c r="A1852">
        <v>1</v>
      </c>
      <c r="B1852" t="s">
        <v>0</v>
      </c>
      <c r="C1852" t="s">
        <v>1</v>
      </c>
      <c r="D1852">
        <v>5972</v>
      </c>
      <c r="E1852" t="s">
        <v>2776</v>
      </c>
      <c r="F1852" t="s">
        <v>2776</v>
      </c>
      <c r="I1852" t="s">
        <v>16587</v>
      </c>
    </row>
    <row r="1853" spans="1:9">
      <c r="A1853">
        <v>1</v>
      </c>
      <c r="B1853" t="s">
        <v>0</v>
      </c>
      <c r="C1853" t="s">
        <v>1</v>
      </c>
      <c r="D1853">
        <v>5973</v>
      </c>
      <c r="E1853" t="s">
        <v>2777</v>
      </c>
      <c r="F1853" t="s">
        <v>2777</v>
      </c>
      <c r="I1853" t="s">
        <v>16588</v>
      </c>
    </row>
    <row r="1854" spans="1:9">
      <c r="A1854">
        <v>1</v>
      </c>
      <c r="B1854" t="s">
        <v>0</v>
      </c>
      <c r="C1854" t="s">
        <v>1</v>
      </c>
      <c r="D1854">
        <v>5974</v>
      </c>
      <c r="E1854" t="s">
        <v>2778</v>
      </c>
      <c r="F1854" t="s">
        <v>2778</v>
      </c>
      <c r="I1854" t="s">
        <v>16589</v>
      </c>
    </row>
    <row r="1855" spans="1:9">
      <c r="A1855">
        <v>1</v>
      </c>
      <c r="B1855" t="s">
        <v>0</v>
      </c>
      <c r="C1855" t="s">
        <v>1</v>
      </c>
      <c r="D1855">
        <v>5975</v>
      </c>
      <c r="E1855" t="s">
        <v>2779</v>
      </c>
      <c r="F1855" t="s">
        <v>2779</v>
      </c>
      <c r="I1855" t="s">
        <v>16590</v>
      </c>
    </row>
    <row r="1856" spans="1:9">
      <c r="A1856">
        <v>1</v>
      </c>
      <c r="B1856" t="s">
        <v>0</v>
      </c>
      <c r="C1856" t="s">
        <v>1</v>
      </c>
      <c r="D1856">
        <v>5999</v>
      </c>
      <c r="E1856" t="s">
        <v>2780</v>
      </c>
      <c r="F1856" t="s">
        <v>2781</v>
      </c>
    </row>
    <row r="1857" spans="1:9">
      <c r="A1857">
        <v>1</v>
      </c>
      <c r="B1857" t="s">
        <v>0</v>
      </c>
      <c r="C1857" t="s">
        <v>1</v>
      </c>
      <c r="D1857">
        <v>6000</v>
      </c>
      <c r="E1857" t="s">
        <v>2782</v>
      </c>
      <c r="F1857" t="s">
        <v>2783</v>
      </c>
      <c r="I1857" t="s">
        <v>16591</v>
      </c>
    </row>
    <row r="1858" spans="1:9">
      <c r="A1858">
        <v>1</v>
      </c>
      <c r="B1858" t="s">
        <v>0</v>
      </c>
      <c r="C1858" t="s">
        <v>1</v>
      </c>
      <c r="D1858">
        <v>6001</v>
      </c>
      <c r="E1858" t="s">
        <v>2784</v>
      </c>
      <c r="F1858" t="s">
        <v>2785</v>
      </c>
    </row>
    <row r="1859" spans="1:9">
      <c r="A1859">
        <v>1</v>
      </c>
      <c r="B1859" t="s">
        <v>0</v>
      </c>
      <c r="C1859" t="s">
        <v>1</v>
      </c>
      <c r="D1859">
        <v>6002</v>
      </c>
      <c r="E1859" t="s">
        <v>2786</v>
      </c>
      <c r="F1859" t="s">
        <v>2787</v>
      </c>
      <c r="I1859" t="s">
        <v>16592</v>
      </c>
    </row>
    <row r="1860" spans="1:9">
      <c r="A1860">
        <v>1</v>
      </c>
      <c r="B1860" t="s">
        <v>0</v>
      </c>
      <c r="C1860" t="s">
        <v>1</v>
      </c>
      <c r="D1860">
        <v>6003</v>
      </c>
      <c r="E1860" t="s">
        <v>2788</v>
      </c>
      <c r="F1860" t="s">
        <v>2789</v>
      </c>
      <c r="I1860" t="s">
        <v>16593</v>
      </c>
    </row>
    <row r="1861" spans="1:9">
      <c r="A1861">
        <v>1</v>
      </c>
      <c r="B1861" t="s">
        <v>0</v>
      </c>
      <c r="C1861" t="s">
        <v>1</v>
      </c>
      <c r="D1861">
        <v>6004</v>
      </c>
      <c r="E1861" t="s">
        <v>2790</v>
      </c>
      <c r="F1861" t="s">
        <v>2791</v>
      </c>
      <c r="I1861" t="s">
        <v>16594</v>
      </c>
    </row>
    <row r="1862" spans="1:9">
      <c r="A1862">
        <v>1</v>
      </c>
      <c r="B1862" t="s">
        <v>0</v>
      </c>
      <c r="C1862" t="s">
        <v>1</v>
      </c>
      <c r="D1862">
        <v>6005</v>
      </c>
      <c r="E1862" t="s">
        <v>2792</v>
      </c>
      <c r="F1862" t="s">
        <v>2793</v>
      </c>
      <c r="I1862" t="s">
        <v>16595</v>
      </c>
    </row>
    <row r="1863" spans="1:9">
      <c r="A1863">
        <v>1</v>
      </c>
      <c r="B1863" t="s">
        <v>0</v>
      </c>
      <c r="C1863" t="s">
        <v>1</v>
      </c>
      <c r="D1863">
        <v>6006</v>
      </c>
      <c r="E1863" t="s">
        <v>2794</v>
      </c>
      <c r="F1863" t="s">
        <v>2795</v>
      </c>
      <c r="I1863" t="s">
        <v>16596</v>
      </c>
    </row>
    <row r="1864" spans="1:9">
      <c r="A1864">
        <v>1</v>
      </c>
      <c r="B1864" t="s">
        <v>0</v>
      </c>
      <c r="C1864" t="s">
        <v>1</v>
      </c>
      <c r="D1864">
        <v>6007</v>
      </c>
      <c r="E1864" t="s">
        <v>2796</v>
      </c>
      <c r="F1864" t="s">
        <v>2797</v>
      </c>
      <c r="I1864" t="s">
        <v>16597</v>
      </c>
    </row>
    <row r="1865" spans="1:9">
      <c r="A1865">
        <v>1</v>
      </c>
      <c r="B1865" t="s">
        <v>0</v>
      </c>
      <c r="C1865" t="s">
        <v>1</v>
      </c>
      <c r="D1865">
        <v>6019</v>
      </c>
      <c r="E1865" t="s">
        <v>2798</v>
      </c>
      <c r="F1865" t="s">
        <v>2799</v>
      </c>
    </row>
    <row r="1866" spans="1:9">
      <c r="A1866">
        <v>1</v>
      </c>
      <c r="B1866" t="s">
        <v>0</v>
      </c>
      <c r="C1866" t="s">
        <v>1</v>
      </c>
      <c r="D1866">
        <v>6020</v>
      </c>
      <c r="E1866" t="s">
        <v>2800</v>
      </c>
      <c r="F1866" t="s">
        <v>2801</v>
      </c>
    </row>
    <row r="1867" spans="1:9">
      <c r="A1867">
        <v>1</v>
      </c>
      <c r="B1867" t="s">
        <v>0</v>
      </c>
      <c r="C1867" t="s">
        <v>1</v>
      </c>
      <c r="D1867">
        <v>6021</v>
      </c>
      <c r="E1867" t="s">
        <v>2802</v>
      </c>
      <c r="F1867" t="s">
        <v>2803</v>
      </c>
      <c r="I1867" t="s">
        <v>16598</v>
      </c>
    </row>
    <row r="1868" spans="1:9">
      <c r="A1868">
        <v>1</v>
      </c>
      <c r="B1868" t="s">
        <v>0</v>
      </c>
      <c r="C1868" t="s">
        <v>1</v>
      </c>
      <c r="D1868">
        <v>6022</v>
      </c>
      <c r="E1868" t="s">
        <v>2804</v>
      </c>
      <c r="F1868" t="s">
        <v>2804</v>
      </c>
      <c r="I1868" t="s">
        <v>16599</v>
      </c>
    </row>
    <row r="1869" spans="1:9">
      <c r="A1869">
        <v>1</v>
      </c>
      <c r="B1869" t="s">
        <v>0</v>
      </c>
      <c r="C1869" t="s">
        <v>1</v>
      </c>
      <c r="D1869">
        <v>6023</v>
      </c>
      <c r="E1869" t="s">
        <v>2805</v>
      </c>
      <c r="F1869" t="s">
        <v>2805</v>
      </c>
      <c r="I1869" t="s">
        <v>16600</v>
      </c>
    </row>
    <row r="1870" spans="1:9">
      <c r="A1870">
        <v>1</v>
      </c>
      <c r="B1870" t="s">
        <v>0</v>
      </c>
      <c r="C1870" t="s">
        <v>1</v>
      </c>
      <c r="D1870">
        <v>6024</v>
      </c>
      <c r="E1870" t="s">
        <v>2806</v>
      </c>
      <c r="F1870" t="s">
        <v>2806</v>
      </c>
      <c r="I1870" t="s">
        <v>16601</v>
      </c>
    </row>
    <row r="1871" spans="1:9">
      <c r="A1871">
        <v>1</v>
      </c>
      <c r="B1871" t="s">
        <v>0</v>
      </c>
      <c r="C1871" t="s">
        <v>1</v>
      </c>
      <c r="D1871">
        <v>6030</v>
      </c>
      <c r="E1871" t="s">
        <v>2807</v>
      </c>
      <c r="F1871" t="s">
        <v>2808</v>
      </c>
    </row>
    <row r="1872" spans="1:9">
      <c r="A1872">
        <v>1</v>
      </c>
      <c r="B1872" t="s">
        <v>0</v>
      </c>
      <c r="C1872" t="s">
        <v>1</v>
      </c>
      <c r="D1872">
        <v>6031</v>
      </c>
      <c r="E1872" t="s">
        <v>2809</v>
      </c>
      <c r="F1872" t="s">
        <v>2810</v>
      </c>
      <c r="I1872" t="s">
        <v>16602</v>
      </c>
    </row>
    <row r="1873" spans="1:9">
      <c r="A1873">
        <v>1</v>
      </c>
      <c r="B1873" t="s">
        <v>0</v>
      </c>
      <c r="C1873" t="s">
        <v>1</v>
      </c>
      <c r="D1873">
        <v>6032</v>
      </c>
      <c r="E1873" t="s">
        <v>2811</v>
      </c>
      <c r="F1873" t="s">
        <v>2812</v>
      </c>
      <c r="I1873" t="s">
        <v>16603</v>
      </c>
    </row>
    <row r="1874" spans="1:9">
      <c r="A1874">
        <v>1</v>
      </c>
      <c r="B1874" t="s">
        <v>0</v>
      </c>
      <c r="C1874" t="s">
        <v>1</v>
      </c>
      <c r="D1874">
        <v>6033</v>
      </c>
      <c r="E1874" t="s">
        <v>2813</v>
      </c>
      <c r="F1874" t="s">
        <v>2814</v>
      </c>
      <c r="I1874" t="s">
        <v>16604</v>
      </c>
    </row>
    <row r="1875" spans="1:9">
      <c r="A1875">
        <v>1</v>
      </c>
      <c r="B1875" t="s">
        <v>0</v>
      </c>
      <c r="C1875" t="s">
        <v>1</v>
      </c>
      <c r="D1875">
        <v>6034</v>
      </c>
      <c r="E1875" t="s">
        <v>2815</v>
      </c>
      <c r="F1875" t="s">
        <v>2815</v>
      </c>
      <c r="I1875" t="s">
        <v>16605</v>
      </c>
    </row>
    <row r="1876" spans="1:9">
      <c r="A1876">
        <v>1</v>
      </c>
      <c r="B1876" t="s">
        <v>0</v>
      </c>
      <c r="C1876" t="s">
        <v>1</v>
      </c>
      <c r="D1876">
        <v>6035</v>
      </c>
      <c r="E1876" t="s">
        <v>2816</v>
      </c>
      <c r="F1876" t="s">
        <v>2816</v>
      </c>
    </row>
    <row r="1877" spans="1:9">
      <c r="A1877">
        <v>1</v>
      </c>
      <c r="B1877" t="s">
        <v>0</v>
      </c>
      <c r="C1877" t="s">
        <v>1</v>
      </c>
      <c r="D1877">
        <v>6036</v>
      </c>
      <c r="E1877" t="s">
        <v>2817</v>
      </c>
      <c r="F1877" t="s">
        <v>2817</v>
      </c>
      <c r="I1877" t="s">
        <v>16606</v>
      </c>
    </row>
    <row r="1878" spans="1:9">
      <c r="A1878">
        <v>1</v>
      </c>
      <c r="B1878" t="s">
        <v>0</v>
      </c>
      <c r="C1878" t="s">
        <v>1</v>
      </c>
      <c r="D1878">
        <v>6050</v>
      </c>
      <c r="E1878" t="s">
        <v>2818</v>
      </c>
      <c r="F1878" t="s">
        <v>2819</v>
      </c>
    </row>
    <row r="1879" spans="1:9">
      <c r="A1879">
        <v>1</v>
      </c>
      <c r="B1879" t="s">
        <v>0</v>
      </c>
      <c r="C1879" t="s">
        <v>1</v>
      </c>
      <c r="D1879">
        <v>6051</v>
      </c>
      <c r="E1879" t="s">
        <v>2820</v>
      </c>
      <c r="F1879" t="s">
        <v>2820</v>
      </c>
    </row>
    <row r="1880" spans="1:9">
      <c r="A1880">
        <v>1</v>
      </c>
      <c r="B1880" t="s">
        <v>0</v>
      </c>
      <c r="C1880" t="s">
        <v>1</v>
      </c>
      <c r="D1880">
        <v>6052</v>
      </c>
      <c r="E1880" t="s">
        <v>2821</v>
      </c>
      <c r="F1880" t="s">
        <v>2822</v>
      </c>
      <c r="I1880" t="s">
        <v>16607</v>
      </c>
    </row>
    <row r="1881" spans="1:9">
      <c r="A1881">
        <v>1</v>
      </c>
      <c r="B1881" t="s">
        <v>0</v>
      </c>
      <c r="C1881" t="s">
        <v>1</v>
      </c>
      <c r="D1881">
        <v>6053</v>
      </c>
      <c r="E1881" t="s">
        <v>2823</v>
      </c>
      <c r="F1881" t="s">
        <v>2824</v>
      </c>
      <c r="I1881" t="s">
        <v>16608</v>
      </c>
    </row>
    <row r="1882" spans="1:9">
      <c r="A1882">
        <v>1</v>
      </c>
      <c r="B1882" t="s">
        <v>0</v>
      </c>
      <c r="C1882" t="s">
        <v>1</v>
      </c>
      <c r="D1882">
        <v>6054</v>
      </c>
      <c r="E1882" t="s">
        <v>2825</v>
      </c>
      <c r="F1882" t="s">
        <v>2825</v>
      </c>
    </row>
    <row r="1883" spans="1:9">
      <c r="A1883">
        <v>1</v>
      </c>
      <c r="B1883" t="s">
        <v>0</v>
      </c>
      <c r="C1883" t="s">
        <v>1</v>
      </c>
      <c r="D1883">
        <v>6060</v>
      </c>
      <c r="E1883" t="s">
        <v>2826</v>
      </c>
      <c r="F1883" t="s">
        <v>2827</v>
      </c>
      <c r="I1883" t="s">
        <v>16609</v>
      </c>
    </row>
    <row r="1884" spans="1:9">
      <c r="A1884">
        <v>1</v>
      </c>
      <c r="B1884" t="s">
        <v>0</v>
      </c>
      <c r="C1884" t="s">
        <v>1</v>
      </c>
      <c r="D1884">
        <v>6061</v>
      </c>
      <c r="E1884" t="s">
        <v>2828</v>
      </c>
      <c r="F1884" t="s">
        <v>2829</v>
      </c>
      <c r="I1884" t="s">
        <v>16610</v>
      </c>
    </row>
    <row r="1885" spans="1:9">
      <c r="A1885">
        <v>1</v>
      </c>
      <c r="B1885" t="s">
        <v>0</v>
      </c>
      <c r="C1885" t="s">
        <v>1</v>
      </c>
      <c r="D1885">
        <v>6070</v>
      </c>
      <c r="E1885" t="s">
        <v>2830</v>
      </c>
      <c r="F1885" t="s">
        <v>2831</v>
      </c>
    </row>
    <row r="1886" spans="1:9">
      <c r="A1886">
        <v>1</v>
      </c>
      <c r="B1886" t="s">
        <v>0</v>
      </c>
      <c r="C1886" t="s">
        <v>1</v>
      </c>
      <c r="D1886">
        <v>6071</v>
      </c>
      <c r="E1886" t="s">
        <v>2832</v>
      </c>
      <c r="F1886" t="s">
        <v>2832</v>
      </c>
    </row>
    <row r="1887" spans="1:9">
      <c r="A1887">
        <v>1</v>
      </c>
      <c r="B1887" t="s">
        <v>0</v>
      </c>
      <c r="C1887" t="s">
        <v>1</v>
      </c>
      <c r="D1887">
        <v>6072</v>
      </c>
      <c r="E1887" t="s">
        <v>2833</v>
      </c>
      <c r="F1887" t="s">
        <v>2834</v>
      </c>
      <c r="I1887" t="s">
        <v>16611</v>
      </c>
    </row>
    <row r="1888" spans="1:9">
      <c r="A1888">
        <v>1</v>
      </c>
      <c r="B1888" t="s">
        <v>0</v>
      </c>
      <c r="C1888" t="s">
        <v>1</v>
      </c>
      <c r="D1888">
        <v>6073</v>
      </c>
      <c r="E1888" t="s">
        <v>2835</v>
      </c>
      <c r="F1888" t="s">
        <v>2835</v>
      </c>
    </row>
    <row r="1889" spans="1:9">
      <c r="A1889">
        <v>1</v>
      </c>
      <c r="B1889" t="s">
        <v>0</v>
      </c>
      <c r="C1889" t="s">
        <v>1</v>
      </c>
      <c r="D1889">
        <v>6074</v>
      </c>
      <c r="E1889" t="s">
        <v>2836</v>
      </c>
      <c r="F1889" t="s">
        <v>2836</v>
      </c>
      <c r="I1889" t="s">
        <v>16612</v>
      </c>
    </row>
    <row r="1890" spans="1:9">
      <c r="A1890">
        <v>1</v>
      </c>
      <c r="B1890" t="s">
        <v>0</v>
      </c>
      <c r="C1890" t="s">
        <v>1</v>
      </c>
      <c r="D1890">
        <v>6080</v>
      </c>
      <c r="E1890" t="s">
        <v>2837</v>
      </c>
      <c r="F1890" t="s">
        <v>2838</v>
      </c>
      <c r="I1890" t="s">
        <v>16613</v>
      </c>
    </row>
    <row r="1891" spans="1:9">
      <c r="A1891">
        <v>1</v>
      </c>
      <c r="B1891" t="s">
        <v>0</v>
      </c>
      <c r="C1891" t="s">
        <v>1</v>
      </c>
      <c r="D1891">
        <v>6098</v>
      </c>
      <c r="E1891" t="s">
        <v>2839</v>
      </c>
      <c r="F1891" t="s">
        <v>2840</v>
      </c>
    </row>
    <row r="1892" spans="1:9">
      <c r="A1892">
        <v>1</v>
      </c>
      <c r="B1892" t="s">
        <v>0</v>
      </c>
      <c r="C1892" t="s">
        <v>1</v>
      </c>
      <c r="D1892">
        <v>6099</v>
      </c>
      <c r="E1892" t="s">
        <v>2841</v>
      </c>
      <c r="F1892" t="s">
        <v>2842</v>
      </c>
    </row>
    <row r="1893" spans="1:9">
      <c r="A1893">
        <v>1</v>
      </c>
      <c r="B1893" t="s">
        <v>0</v>
      </c>
      <c r="C1893" t="s">
        <v>1</v>
      </c>
      <c r="D1893">
        <v>6100</v>
      </c>
      <c r="E1893" t="s">
        <v>2843</v>
      </c>
      <c r="F1893" t="s">
        <v>2844</v>
      </c>
    </row>
    <row r="1894" spans="1:9">
      <c r="A1894">
        <v>1</v>
      </c>
      <c r="B1894" t="s">
        <v>0</v>
      </c>
      <c r="C1894" t="s">
        <v>1</v>
      </c>
      <c r="D1894">
        <v>6101</v>
      </c>
      <c r="E1894" t="s">
        <v>2845</v>
      </c>
      <c r="F1894" t="s">
        <v>2846</v>
      </c>
      <c r="I1894" t="s">
        <v>16614</v>
      </c>
    </row>
    <row r="1895" spans="1:9">
      <c r="A1895">
        <v>1</v>
      </c>
      <c r="B1895" t="s">
        <v>0</v>
      </c>
      <c r="C1895" t="s">
        <v>1</v>
      </c>
      <c r="D1895">
        <v>6102</v>
      </c>
      <c r="E1895" t="s">
        <v>2847</v>
      </c>
      <c r="F1895" t="s">
        <v>2848</v>
      </c>
      <c r="I1895" t="s">
        <v>16615</v>
      </c>
    </row>
    <row r="1896" spans="1:9">
      <c r="A1896">
        <v>1</v>
      </c>
      <c r="B1896" t="s">
        <v>0</v>
      </c>
      <c r="C1896" t="s">
        <v>1</v>
      </c>
      <c r="D1896">
        <v>6103</v>
      </c>
      <c r="E1896" t="s">
        <v>2849</v>
      </c>
      <c r="F1896" t="s">
        <v>2850</v>
      </c>
      <c r="I1896" t="s">
        <v>16616</v>
      </c>
    </row>
    <row r="1897" spans="1:9">
      <c r="A1897">
        <v>1</v>
      </c>
      <c r="B1897" t="s">
        <v>0</v>
      </c>
      <c r="C1897" t="s">
        <v>1</v>
      </c>
      <c r="D1897">
        <v>6104</v>
      </c>
      <c r="E1897" t="s">
        <v>2851</v>
      </c>
      <c r="F1897" t="s">
        <v>2852</v>
      </c>
      <c r="I1897" t="s">
        <v>16617</v>
      </c>
    </row>
    <row r="1898" spans="1:9">
      <c r="A1898">
        <v>1</v>
      </c>
      <c r="B1898" t="s">
        <v>0</v>
      </c>
      <c r="C1898" t="s">
        <v>1</v>
      </c>
      <c r="D1898">
        <v>6105</v>
      </c>
      <c r="E1898" t="s">
        <v>2853</v>
      </c>
      <c r="F1898" t="s">
        <v>2854</v>
      </c>
      <c r="I1898" t="s">
        <v>16618</v>
      </c>
    </row>
    <row r="1899" spans="1:9">
      <c r="A1899">
        <v>1</v>
      </c>
      <c r="B1899" t="s">
        <v>0</v>
      </c>
      <c r="C1899" t="s">
        <v>1</v>
      </c>
      <c r="D1899">
        <v>6106</v>
      </c>
      <c r="E1899" t="s">
        <v>2855</v>
      </c>
      <c r="F1899" t="s">
        <v>2856</v>
      </c>
      <c r="I1899" t="s">
        <v>16619</v>
      </c>
    </row>
    <row r="1900" spans="1:9">
      <c r="A1900">
        <v>1</v>
      </c>
      <c r="B1900" t="s">
        <v>0</v>
      </c>
      <c r="C1900" t="s">
        <v>1</v>
      </c>
      <c r="D1900">
        <v>6107</v>
      </c>
      <c r="E1900" t="s">
        <v>2857</v>
      </c>
      <c r="F1900" t="s">
        <v>2858</v>
      </c>
      <c r="I1900" t="s">
        <v>16620</v>
      </c>
    </row>
    <row r="1901" spans="1:9">
      <c r="A1901">
        <v>1</v>
      </c>
      <c r="B1901" t="s">
        <v>0</v>
      </c>
      <c r="C1901" t="s">
        <v>1</v>
      </c>
      <c r="D1901">
        <v>6108</v>
      </c>
      <c r="E1901" t="s">
        <v>2859</v>
      </c>
      <c r="F1901" t="s">
        <v>2860</v>
      </c>
    </row>
    <row r="1902" spans="1:9">
      <c r="A1902">
        <v>1</v>
      </c>
      <c r="B1902" t="s">
        <v>0</v>
      </c>
      <c r="C1902" t="s">
        <v>1</v>
      </c>
      <c r="D1902">
        <v>6109</v>
      </c>
      <c r="E1902" t="s">
        <v>2861</v>
      </c>
      <c r="F1902" t="s">
        <v>2862</v>
      </c>
      <c r="I1902" t="s">
        <v>16621</v>
      </c>
    </row>
    <row r="1903" spans="1:9">
      <c r="A1903">
        <v>1</v>
      </c>
      <c r="B1903" t="s">
        <v>0</v>
      </c>
      <c r="C1903" t="s">
        <v>1</v>
      </c>
      <c r="D1903">
        <v>6110</v>
      </c>
      <c r="E1903" t="s">
        <v>2863</v>
      </c>
      <c r="F1903" t="s">
        <v>2864</v>
      </c>
    </row>
    <row r="1904" spans="1:9">
      <c r="A1904">
        <v>1</v>
      </c>
      <c r="B1904" t="s">
        <v>0</v>
      </c>
      <c r="C1904" t="s">
        <v>1</v>
      </c>
      <c r="D1904">
        <v>6111</v>
      </c>
      <c r="E1904" t="s">
        <v>2865</v>
      </c>
      <c r="F1904" t="s">
        <v>2866</v>
      </c>
      <c r="I1904" t="s">
        <v>16622</v>
      </c>
    </row>
    <row r="1905" spans="1:9">
      <c r="A1905">
        <v>1</v>
      </c>
      <c r="B1905" t="s">
        <v>0</v>
      </c>
      <c r="C1905" t="s">
        <v>1</v>
      </c>
      <c r="D1905">
        <v>6112</v>
      </c>
      <c r="E1905" t="s">
        <v>2867</v>
      </c>
      <c r="F1905" t="s">
        <v>2868</v>
      </c>
      <c r="I1905" t="s">
        <v>16623</v>
      </c>
    </row>
    <row r="1906" spans="1:9">
      <c r="A1906">
        <v>1</v>
      </c>
      <c r="B1906" t="s">
        <v>0</v>
      </c>
      <c r="C1906" t="s">
        <v>1</v>
      </c>
      <c r="D1906">
        <v>6113</v>
      </c>
      <c r="E1906" t="s">
        <v>2869</v>
      </c>
      <c r="F1906" t="s">
        <v>2870</v>
      </c>
      <c r="I1906" t="s">
        <v>16624</v>
      </c>
    </row>
    <row r="1907" spans="1:9">
      <c r="A1907">
        <v>1</v>
      </c>
      <c r="B1907" t="s">
        <v>0</v>
      </c>
      <c r="C1907" t="s">
        <v>1</v>
      </c>
      <c r="D1907">
        <v>6114</v>
      </c>
      <c r="E1907" t="s">
        <v>2871</v>
      </c>
      <c r="F1907" t="s">
        <v>2872</v>
      </c>
      <c r="I1907" t="s">
        <v>16625</v>
      </c>
    </row>
    <row r="1908" spans="1:9">
      <c r="A1908">
        <v>1</v>
      </c>
      <c r="B1908" t="s">
        <v>0</v>
      </c>
      <c r="C1908" t="s">
        <v>1</v>
      </c>
      <c r="D1908">
        <v>6115</v>
      </c>
      <c r="E1908" t="s">
        <v>2873</v>
      </c>
      <c r="F1908" t="s">
        <v>2874</v>
      </c>
      <c r="I1908" t="s">
        <v>16626</v>
      </c>
    </row>
    <row r="1909" spans="1:9">
      <c r="A1909">
        <v>1</v>
      </c>
      <c r="B1909" t="s">
        <v>0</v>
      </c>
      <c r="C1909" t="s">
        <v>1</v>
      </c>
      <c r="D1909">
        <v>6116</v>
      </c>
      <c r="E1909" t="s">
        <v>2875</v>
      </c>
      <c r="F1909" t="s">
        <v>2876</v>
      </c>
    </row>
    <row r="1910" spans="1:9">
      <c r="A1910">
        <v>1</v>
      </c>
      <c r="B1910" t="s">
        <v>0</v>
      </c>
      <c r="C1910" t="s">
        <v>1</v>
      </c>
      <c r="D1910">
        <v>6117</v>
      </c>
      <c r="E1910" t="s">
        <v>2877</v>
      </c>
      <c r="F1910" t="s">
        <v>2878</v>
      </c>
      <c r="I1910" t="s">
        <v>16627</v>
      </c>
    </row>
    <row r="1911" spans="1:9">
      <c r="A1911">
        <v>1</v>
      </c>
      <c r="B1911" t="s">
        <v>0</v>
      </c>
      <c r="C1911" t="s">
        <v>1</v>
      </c>
      <c r="D1911">
        <v>6200</v>
      </c>
      <c r="E1911" t="s">
        <v>2879</v>
      </c>
      <c r="F1911" t="s">
        <v>2880</v>
      </c>
    </row>
    <row r="1912" spans="1:9">
      <c r="A1912">
        <v>1</v>
      </c>
      <c r="B1912" t="s">
        <v>0</v>
      </c>
      <c r="C1912" t="s">
        <v>1</v>
      </c>
      <c r="D1912">
        <v>6201</v>
      </c>
      <c r="E1912" t="s">
        <v>2881</v>
      </c>
      <c r="F1912" t="s">
        <v>2882</v>
      </c>
    </row>
    <row r="1913" spans="1:9">
      <c r="A1913">
        <v>1</v>
      </c>
      <c r="B1913" t="s">
        <v>0</v>
      </c>
      <c r="C1913" t="s">
        <v>1</v>
      </c>
      <c r="D1913">
        <v>6202</v>
      </c>
      <c r="E1913" t="s">
        <v>2883</v>
      </c>
      <c r="F1913" t="s">
        <v>2884</v>
      </c>
    </row>
    <row r="1914" spans="1:9">
      <c r="A1914">
        <v>1</v>
      </c>
      <c r="B1914" t="s">
        <v>0</v>
      </c>
      <c r="C1914" t="s">
        <v>1</v>
      </c>
      <c r="D1914">
        <v>6203</v>
      </c>
      <c r="E1914" t="s">
        <v>2885</v>
      </c>
      <c r="F1914" t="s">
        <v>2886</v>
      </c>
    </row>
    <row r="1915" spans="1:9">
      <c r="A1915">
        <v>1</v>
      </c>
      <c r="B1915" t="s">
        <v>0</v>
      </c>
      <c r="C1915" t="s">
        <v>1</v>
      </c>
      <c r="D1915">
        <v>6204</v>
      </c>
      <c r="E1915" t="s">
        <v>2887</v>
      </c>
      <c r="F1915" t="s">
        <v>2888</v>
      </c>
    </row>
    <row r="1916" spans="1:9">
      <c r="A1916">
        <v>1</v>
      </c>
      <c r="B1916" t="s">
        <v>0</v>
      </c>
      <c r="C1916" t="s">
        <v>1</v>
      </c>
      <c r="D1916">
        <v>6205</v>
      </c>
      <c r="E1916" t="s">
        <v>2889</v>
      </c>
      <c r="F1916" t="s">
        <v>2890</v>
      </c>
    </row>
    <row r="1917" spans="1:9">
      <c r="A1917">
        <v>1</v>
      </c>
      <c r="B1917" t="s">
        <v>0</v>
      </c>
      <c r="C1917" t="s">
        <v>1</v>
      </c>
      <c r="D1917">
        <v>6300</v>
      </c>
      <c r="E1917" t="s">
        <v>2891</v>
      </c>
      <c r="F1917" t="s">
        <v>2892</v>
      </c>
    </row>
    <row r="1918" spans="1:9">
      <c r="A1918">
        <v>1</v>
      </c>
      <c r="B1918" t="s">
        <v>0</v>
      </c>
      <c r="C1918" t="s">
        <v>1</v>
      </c>
      <c r="D1918">
        <v>6301</v>
      </c>
      <c r="E1918" t="s">
        <v>2893</v>
      </c>
      <c r="F1918" t="s">
        <v>2894</v>
      </c>
      <c r="I1918" t="s">
        <v>16628</v>
      </c>
    </row>
    <row r="1919" spans="1:9">
      <c r="A1919">
        <v>1</v>
      </c>
      <c r="B1919" t="s">
        <v>0</v>
      </c>
      <c r="C1919" t="s">
        <v>1</v>
      </c>
      <c r="D1919">
        <v>6302</v>
      </c>
      <c r="E1919" t="s">
        <v>2895</v>
      </c>
      <c r="F1919" t="s">
        <v>2896</v>
      </c>
      <c r="I1919" t="s">
        <v>16629</v>
      </c>
    </row>
    <row r="1920" spans="1:9">
      <c r="A1920">
        <v>1</v>
      </c>
      <c r="B1920" t="s">
        <v>0</v>
      </c>
      <c r="C1920" t="s">
        <v>1</v>
      </c>
      <c r="D1920">
        <v>6303</v>
      </c>
      <c r="E1920" t="s">
        <v>2897</v>
      </c>
      <c r="F1920" t="s">
        <v>2898</v>
      </c>
      <c r="I1920" t="s">
        <v>16630</v>
      </c>
    </row>
    <row r="1921" spans="1:9">
      <c r="A1921">
        <v>1</v>
      </c>
      <c r="B1921" t="s">
        <v>0</v>
      </c>
      <c r="C1921" t="s">
        <v>1</v>
      </c>
      <c r="D1921">
        <v>6304</v>
      </c>
      <c r="E1921" t="s">
        <v>2899</v>
      </c>
      <c r="F1921" t="s">
        <v>2900</v>
      </c>
      <c r="I1921" t="s">
        <v>16631</v>
      </c>
    </row>
    <row r="1922" spans="1:9">
      <c r="A1922">
        <v>1</v>
      </c>
      <c r="B1922" t="s">
        <v>0</v>
      </c>
      <c r="C1922" t="s">
        <v>1</v>
      </c>
      <c r="D1922">
        <v>6305</v>
      </c>
      <c r="E1922" t="s">
        <v>2901</v>
      </c>
      <c r="F1922" t="s">
        <v>2902</v>
      </c>
    </row>
    <row r="1923" spans="1:9">
      <c r="A1923">
        <v>1</v>
      </c>
      <c r="B1923" t="s">
        <v>0</v>
      </c>
      <c r="C1923" t="s">
        <v>1</v>
      </c>
      <c r="D1923">
        <v>6306</v>
      </c>
      <c r="E1923" t="s">
        <v>2903</v>
      </c>
      <c r="F1923" t="s">
        <v>2904</v>
      </c>
      <c r="I1923" t="s">
        <v>16632</v>
      </c>
    </row>
    <row r="1924" spans="1:9">
      <c r="A1924">
        <v>1</v>
      </c>
      <c r="B1924" t="s">
        <v>0</v>
      </c>
      <c r="C1924" t="s">
        <v>1</v>
      </c>
      <c r="D1924">
        <v>6307</v>
      </c>
      <c r="E1924" t="s">
        <v>2905</v>
      </c>
      <c r="F1924" t="s">
        <v>2906</v>
      </c>
      <c r="I1924" t="s">
        <v>16633</v>
      </c>
    </row>
    <row r="1925" spans="1:9">
      <c r="A1925">
        <v>1</v>
      </c>
      <c r="B1925" t="s">
        <v>0</v>
      </c>
      <c r="C1925" t="s">
        <v>1</v>
      </c>
      <c r="D1925">
        <v>6308</v>
      </c>
      <c r="E1925" t="s">
        <v>2907</v>
      </c>
      <c r="F1925" t="s">
        <v>2908</v>
      </c>
      <c r="I1925" t="s">
        <v>16634</v>
      </c>
    </row>
    <row r="1926" spans="1:9">
      <c r="A1926">
        <v>1</v>
      </c>
      <c r="B1926" t="s">
        <v>0</v>
      </c>
      <c r="C1926" t="s">
        <v>1</v>
      </c>
      <c r="D1926">
        <v>6309</v>
      </c>
      <c r="E1926" t="s">
        <v>2909</v>
      </c>
      <c r="F1926" t="s">
        <v>2910</v>
      </c>
      <c r="I1926" t="s">
        <v>16635</v>
      </c>
    </row>
    <row r="1927" spans="1:9">
      <c r="A1927">
        <v>1</v>
      </c>
      <c r="B1927" t="s">
        <v>0</v>
      </c>
      <c r="C1927" t="s">
        <v>1</v>
      </c>
      <c r="D1927">
        <v>6310</v>
      </c>
      <c r="E1927" t="s">
        <v>2911</v>
      </c>
      <c r="F1927" t="s">
        <v>2912</v>
      </c>
    </row>
    <row r="1928" spans="1:9">
      <c r="A1928">
        <v>1</v>
      </c>
      <c r="B1928" t="s">
        <v>0</v>
      </c>
      <c r="C1928" t="s">
        <v>1</v>
      </c>
      <c r="D1928">
        <v>6311</v>
      </c>
      <c r="E1928" t="s">
        <v>2913</v>
      </c>
      <c r="F1928" t="s">
        <v>2914</v>
      </c>
      <c r="I1928" t="s">
        <v>16636</v>
      </c>
    </row>
    <row r="1929" spans="1:9">
      <c r="A1929">
        <v>1</v>
      </c>
      <c r="B1929" t="s">
        <v>0</v>
      </c>
      <c r="C1929" t="s">
        <v>1</v>
      </c>
      <c r="D1929">
        <v>6500</v>
      </c>
      <c r="E1929" t="s">
        <v>2915</v>
      </c>
      <c r="F1929" t="s">
        <v>2916</v>
      </c>
      <c r="I1929" t="s">
        <v>16637</v>
      </c>
    </row>
    <row r="1930" spans="1:9">
      <c r="A1930">
        <v>1</v>
      </c>
      <c r="B1930" t="s">
        <v>0</v>
      </c>
      <c r="C1930" t="s">
        <v>1</v>
      </c>
      <c r="D1930">
        <v>6501</v>
      </c>
      <c r="E1930" t="s">
        <v>2917</v>
      </c>
      <c r="F1930" t="s">
        <v>2918</v>
      </c>
      <c r="G1930" t="s">
        <v>7140</v>
      </c>
      <c r="H1930" t="s">
        <v>11744</v>
      </c>
      <c r="I1930" t="s">
        <v>16638</v>
      </c>
    </row>
    <row r="1931" spans="1:9">
      <c r="A1931">
        <v>1</v>
      </c>
      <c r="B1931" t="s">
        <v>0</v>
      </c>
      <c r="C1931" t="s">
        <v>1</v>
      </c>
      <c r="D1931">
        <v>6502</v>
      </c>
      <c r="E1931" t="s">
        <v>2919</v>
      </c>
      <c r="F1931" t="s">
        <v>2920</v>
      </c>
      <c r="G1931" t="s">
        <v>7140</v>
      </c>
      <c r="H1931" t="s">
        <v>11745</v>
      </c>
      <c r="I1931" t="s">
        <v>16639</v>
      </c>
    </row>
    <row r="1932" spans="1:9">
      <c r="A1932">
        <v>1</v>
      </c>
      <c r="B1932" t="s">
        <v>0</v>
      </c>
      <c r="C1932" t="s">
        <v>1</v>
      </c>
      <c r="D1932">
        <v>6503</v>
      </c>
      <c r="E1932" t="s">
        <v>2921</v>
      </c>
      <c r="F1932" t="s">
        <v>11746</v>
      </c>
      <c r="G1932" t="s">
        <v>7140</v>
      </c>
      <c r="H1932" t="s">
        <v>11747</v>
      </c>
      <c r="I1932" t="s">
        <v>16640</v>
      </c>
    </row>
    <row r="1933" spans="1:9">
      <c r="A1933">
        <v>1</v>
      </c>
      <c r="B1933" t="s">
        <v>0</v>
      </c>
      <c r="C1933" t="s">
        <v>1</v>
      </c>
      <c r="D1933">
        <v>6504</v>
      </c>
      <c r="E1933" t="s">
        <v>2922</v>
      </c>
      <c r="F1933" t="s">
        <v>2923</v>
      </c>
      <c r="G1933" t="s">
        <v>7140</v>
      </c>
      <c r="H1933" t="s">
        <v>11748</v>
      </c>
      <c r="I1933" t="s">
        <v>16641</v>
      </c>
    </row>
    <row r="1934" spans="1:9">
      <c r="A1934">
        <v>1</v>
      </c>
      <c r="B1934" t="s">
        <v>0</v>
      </c>
      <c r="C1934" t="s">
        <v>1</v>
      </c>
      <c r="D1934">
        <v>6550</v>
      </c>
      <c r="E1934" t="s">
        <v>2924</v>
      </c>
      <c r="F1934" t="s">
        <v>2925</v>
      </c>
      <c r="I1934" t="s">
        <v>16642</v>
      </c>
    </row>
    <row r="1935" spans="1:9">
      <c r="A1935">
        <v>1</v>
      </c>
      <c r="B1935" t="s">
        <v>0</v>
      </c>
      <c r="C1935" t="s">
        <v>1</v>
      </c>
      <c r="D1935">
        <v>6551</v>
      </c>
      <c r="E1935" t="s">
        <v>2926</v>
      </c>
      <c r="F1935" t="s">
        <v>2927</v>
      </c>
      <c r="G1935" t="s">
        <v>7140</v>
      </c>
      <c r="H1935" t="s">
        <v>11749</v>
      </c>
      <c r="I1935" t="s">
        <v>16643</v>
      </c>
    </row>
    <row r="1936" spans="1:9">
      <c r="A1936">
        <v>1</v>
      </c>
      <c r="B1936" t="s">
        <v>0</v>
      </c>
      <c r="C1936" t="s">
        <v>1</v>
      </c>
      <c r="D1936">
        <v>6552</v>
      </c>
      <c r="E1936" t="s">
        <v>2928</v>
      </c>
      <c r="F1936" t="s">
        <v>2929</v>
      </c>
      <c r="G1936" t="s">
        <v>7140</v>
      </c>
      <c r="H1936" t="s">
        <v>11750</v>
      </c>
      <c r="I1936" t="s">
        <v>16644</v>
      </c>
    </row>
    <row r="1937" spans="1:9">
      <c r="A1937">
        <v>1</v>
      </c>
      <c r="B1937" t="s">
        <v>0</v>
      </c>
      <c r="C1937" t="s">
        <v>1</v>
      </c>
      <c r="D1937">
        <v>6553</v>
      </c>
      <c r="E1937" t="s">
        <v>2930</v>
      </c>
      <c r="F1937" t="s">
        <v>2931</v>
      </c>
      <c r="G1937" t="s">
        <v>7140</v>
      </c>
      <c r="H1937" t="s">
        <v>11751</v>
      </c>
      <c r="I1937" t="s">
        <v>16645</v>
      </c>
    </row>
    <row r="1938" spans="1:9">
      <c r="A1938">
        <v>1</v>
      </c>
      <c r="B1938" t="s">
        <v>0</v>
      </c>
      <c r="C1938" t="s">
        <v>1</v>
      </c>
      <c r="D1938">
        <v>6554</v>
      </c>
      <c r="E1938" t="s">
        <v>2932</v>
      </c>
      <c r="F1938" t="s">
        <v>2933</v>
      </c>
      <c r="G1938" t="s">
        <v>7140</v>
      </c>
      <c r="H1938" t="s">
        <v>11752</v>
      </c>
      <c r="I1938" t="s">
        <v>16646</v>
      </c>
    </row>
    <row r="1939" spans="1:9">
      <c r="A1939">
        <v>1</v>
      </c>
      <c r="B1939" t="s">
        <v>0</v>
      </c>
      <c r="C1939" t="s">
        <v>1</v>
      </c>
      <c r="D1939">
        <v>6555</v>
      </c>
      <c r="E1939" t="s">
        <v>2934</v>
      </c>
      <c r="F1939" t="s">
        <v>2935</v>
      </c>
      <c r="G1939" t="s">
        <v>7140</v>
      </c>
      <c r="H1939" t="s">
        <v>11753</v>
      </c>
      <c r="I1939" t="s">
        <v>16647</v>
      </c>
    </row>
    <row r="1940" spans="1:9">
      <c r="A1940">
        <v>1</v>
      </c>
      <c r="B1940" t="s">
        <v>0</v>
      </c>
      <c r="C1940" t="s">
        <v>1</v>
      </c>
      <c r="D1940">
        <v>6556</v>
      </c>
      <c r="E1940" t="s">
        <v>2936</v>
      </c>
      <c r="F1940" t="s">
        <v>2937</v>
      </c>
      <c r="G1940" t="s">
        <v>7140</v>
      </c>
      <c r="H1940" t="s">
        <v>11754</v>
      </c>
      <c r="I1940" t="s">
        <v>16648</v>
      </c>
    </row>
    <row r="1941" spans="1:9">
      <c r="A1941">
        <v>1</v>
      </c>
      <c r="B1941" t="s">
        <v>0</v>
      </c>
      <c r="C1941" t="s">
        <v>1</v>
      </c>
      <c r="D1941">
        <v>6557</v>
      </c>
      <c r="E1941" t="s">
        <v>2938</v>
      </c>
      <c r="F1941" t="s">
        <v>2939</v>
      </c>
      <c r="I1941" t="s">
        <v>16649</v>
      </c>
    </row>
    <row r="1942" spans="1:9">
      <c r="A1942">
        <v>1</v>
      </c>
      <c r="B1942" t="s">
        <v>0</v>
      </c>
      <c r="C1942" t="s">
        <v>1</v>
      </c>
      <c r="D1942">
        <v>6558</v>
      </c>
      <c r="E1942" t="s">
        <v>2940</v>
      </c>
      <c r="F1942" t="s">
        <v>2941</v>
      </c>
      <c r="I1942" t="s">
        <v>16650</v>
      </c>
    </row>
    <row r="1943" spans="1:9">
      <c r="A1943">
        <v>1</v>
      </c>
      <c r="B1943" t="s">
        <v>0</v>
      </c>
      <c r="C1943" t="s">
        <v>1</v>
      </c>
      <c r="D1943">
        <v>6559</v>
      </c>
      <c r="E1943" t="s">
        <v>2942</v>
      </c>
      <c r="F1943" t="s">
        <v>2943</v>
      </c>
      <c r="I1943" t="s">
        <v>16651</v>
      </c>
    </row>
    <row r="1944" spans="1:9">
      <c r="A1944">
        <v>1</v>
      </c>
      <c r="B1944" t="s">
        <v>0</v>
      </c>
      <c r="C1944" t="s">
        <v>1</v>
      </c>
      <c r="D1944">
        <v>6560</v>
      </c>
      <c r="E1944" t="s">
        <v>2944</v>
      </c>
      <c r="F1944" t="s">
        <v>2945</v>
      </c>
      <c r="G1944" t="s">
        <v>7140</v>
      </c>
      <c r="H1944" t="s">
        <v>11755</v>
      </c>
      <c r="I1944" t="s">
        <v>16652</v>
      </c>
    </row>
    <row r="1945" spans="1:9">
      <c r="A1945">
        <v>1</v>
      </c>
      <c r="B1945" t="s">
        <v>0</v>
      </c>
      <c r="C1945" t="s">
        <v>1</v>
      </c>
      <c r="D1945">
        <v>6561</v>
      </c>
      <c r="E1945" t="s">
        <v>2946</v>
      </c>
      <c r="F1945" t="s">
        <v>2947</v>
      </c>
      <c r="G1945" t="s">
        <v>7140</v>
      </c>
      <c r="H1945" t="s">
        <v>11756</v>
      </c>
      <c r="I1945" t="s">
        <v>16653</v>
      </c>
    </row>
    <row r="1946" spans="1:9">
      <c r="A1946">
        <v>1</v>
      </c>
      <c r="B1946" t="s">
        <v>0</v>
      </c>
      <c r="C1946" t="s">
        <v>1</v>
      </c>
      <c r="D1946">
        <v>6562</v>
      </c>
      <c r="E1946" t="s">
        <v>2948</v>
      </c>
      <c r="F1946" t="s">
        <v>2949</v>
      </c>
      <c r="G1946" t="s">
        <v>7140</v>
      </c>
      <c r="H1946" t="s">
        <v>11757</v>
      </c>
      <c r="I1946" t="s">
        <v>16654</v>
      </c>
    </row>
    <row r="1947" spans="1:9">
      <c r="A1947">
        <v>1</v>
      </c>
      <c r="B1947" t="s">
        <v>0</v>
      </c>
      <c r="C1947" t="s">
        <v>1</v>
      </c>
      <c r="D1947">
        <v>6563</v>
      </c>
      <c r="E1947" t="s">
        <v>2950</v>
      </c>
      <c r="F1947" t="s">
        <v>2951</v>
      </c>
      <c r="G1947" t="s">
        <v>7140</v>
      </c>
      <c r="H1947" t="s">
        <v>11758</v>
      </c>
      <c r="I1947" t="s">
        <v>16655</v>
      </c>
    </row>
    <row r="1948" spans="1:9">
      <c r="A1948">
        <v>1</v>
      </c>
      <c r="B1948" t="s">
        <v>0</v>
      </c>
      <c r="C1948" t="s">
        <v>1</v>
      </c>
      <c r="D1948">
        <v>6564</v>
      </c>
      <c r="E1948" t="s">
        <v>2952</v>
      </c>
      <c r="F1948" t="s">
        <v>2953</v>
      </c>
      <c r="G1948" t="s">
        <v>7140</v>
      </c>
      <c r="H1948" t="s">
        <v>11759</v>
      </c>
      <c r="I1948" t="s">
        <v>16656</v>
      </c>
    </row>
    <row r="1949" spans="1:9">
      <c r="A1949">
        <v>1</v>
      </c>
      <c r="B1949" t="s">
        <v>0</v>
      </c>
      <c r="C1949" t="s">
        <v>1</v>
      </c>
      <c r="D1949">
        <v>6565</v>
      </c>
      <c r="E1949" t="s">
        <v>2954</v>
      </c>
      <c r="F1949" t="s">
        <v>2955</v>
      </c>
      <c r="G1949" t="s">
        <v>7140</v>
      </c>
      <c r="H1949" t="s">
        <v>11760</v>
      </c>
      <c r="I1949" t="s">
        <v>16657</v>
      </c>
    </row>
    <row r="1950" spans="1:9">
      <c r="A1950">
        <v>1</v>
      </c>
      <c r="B1950" t="s">
        <v>0</v>
      </c>
      <c r="C1950" t="s">
        <v>1</v>
      </c>
      <c r="D1950">
        <v>6566</v>
      </c>
      <c r="E1950" t="s">
        <v>2956</v>
      </c>
      <c r="F1950" t="s">
        <v>2957</v>
      </c>
      <c r="G1950" t="s">
        <v>7140</v>
      </c>
      <c r="H1950" t="s">
        <v>11761</v>
      </c>
      <c r="I1950" t="s">
        <v>16658</v>
      </c>
    </row>
    <row r="1951" spans="1:9">
      <c r="A1951">
        <v>1</v>
      </c>
      <c r="B1951" t="s">
        <v>0</v>
      </c>
      <c r="C1951" t="s">
        <v>1</v>
      </c>
      <c r="D1951">
        <v>6567</v>
      </c>
      <c r="E1951" t="s">
        <v>2958</v>
      </c>
      <c r="F1951" t="s">
        <v>2959</v>
      </c>
      <c r="G1951" t="s">
        <v>7140</v>
      </c>
      <c r="H1951" t="s">
        <v>11762</v>
      </c>
      <c r="I1951" t="s">
        <v>16659</v>
      </c>
    </row>
    <row r="1952" spans="1:9">
      <c r="A1952">
        <v>1</v>
      </c>
      <c r="B1952" t="s">
        <v>0</v>
      </c>
      <c r="C1952" t="s">
        <v>1</v>
      </c>
      <c r="D1952">
        <v>6568</v>
      </c>
      <c r="E1952" t="s">
        <v>2960</v>
      </c>
      <c r="F1952" t="s">
        <v>2961</v>
      </c>
      <c r="I1952" t="s">
        <v>16660</v>
      </c>
    </row>
    <row r="1953" spans="1:9">
      <c r="A1953">
        <v>1</v>
      </c>
      <c r="B1953" t="s">
        <v>0</v>
      </c>
      <c r="C1953" t="s">
        <v>1</v>
      </c>
      <c r="D1953">
        <v>6569</v>
      </c>
      <c r="E1953" t="s">
        <v>2962</v>
      </c>
      <c r="F1953" t="s">
        <v>2963</v>
      </c>
    </row>
    <row r="1954" spans="1:9">
      <c r="A1954">
        <v>1</v>
      </c>
      <c r="B1954" t="s">
        <v>0</v>
      </c>
      <c r="C1954" t="s">
        <v>1</v>
      </c>
      <c r="D1954">
        <v>6570</v>
      </c>
      <c r="E1954" t="s">
        <v>2964</v>
      </c>
      <c r="F1954" t="s">
        <v>2965</v>
      </c>
      <c r="I1954" t="s">
        <v>16661</v>
      </c>
    </row>
    <row r="1955" spans="1:9">
      <c r="A1955">
        <v>1</v>
      </c>
      <c r="B1955" t="s">
        <v>0</v>
      </c>
      <c r="C1955" t="s">
        <v>1</v>
      </c>
      <c r="D1955">
        <v>6571</v>
      </c>
      <c r="E1955" t="s">
        <v>2966</v>
      </c>
      <c r="F1955" t="s">
        <v>2967</v>
      </c>
      <c r="G1955" t="s">
        <v>7140</v>
      </c>
      <c r="H1955" t="s">
        <v>11763</v>
      </c>
      <c r="I1955" t="s">
        <v>16662</v>
      </c>
    </row>
    <row r="1956" spans="1:9">
      <c r="A1956">
        <v>1</v>
      </c>
      <c r="B1956" t="s">
        <v>0</v>
      </c>
      <c r="C1956" t="s">
        <v>1</v>
      </c>
      <c r="D1956">
        <v>6572</v>
      </c>
      <c r="E1956" t="s">
        <v>2968</v>
      </c>
      <c r="F1956" t="s">
        <v>2969</v>
      </c>
    </row>
    <row r="1957" spans="1:9">
      <c r="A1957">
        <v>1</v>
      </c>
      <c r="B1957" t="s">
        <v>0</v>
      </c>
      <c r="C1957" t="s">
        <v>1</v>
      </c>
      <c r="D1957">
        <v>6573</v>
      </c>
      <c r="E1957" t="s">
        <v>2970</v>
      </c>
      <c r="F1957" t="s">
        <v>2971</v>
      </c>
      <c r="G1957" t="s">
        <v>7140</v>
      </c>
      <c r="H1957" t="s">
        <v>11764</v>
      </c>
      <c r="I1957" t="s">
        <v>16663</v>
      </c>
    </row>
    <row r="1958" spans="1:9">
      <c r="A1958">
        <v>1</v>
      </c>
      <c r="B1958" t="s">
        <v>0</v>
      </c>
      <c r="C1958" t="s">
        <v>1</v>
      </c>
      <c r="D1958">
        <v>6574</v>
      </c>
      <c r="E1958" t="s">
        <v>2972</v>
      </c>
      <c r="F1958" t="s">
        <v>2973</v>
      </c>
      <c r="G1958" t="s">
        <v>7140</v>
      </c>
      <c r="H1958" t="s">
        <v>11765</v>
      </c>
      <c r="I1958" t="s">
        <v>16664</v>
      </c>
    </row>
    <row r="1959" spans="1:9">
      <c r="A1959">
        <v>1</v>
      </c>
      <c r="B1959" t="s">
        <v>0</v>
      </c>
      <c r="C1959" t="s">
        <v>1</v>
      </c>
      <c r="D1959">
        <v>6575</v>
      </c>
      <c r="E1959" t="s">
        <v>2974</v>
      </c>
      <c r="F1959" t="s">
        <v>2975</v>
      </c>
      <c r="G1959" t="s">
        <v>7140</v>
      </c>
      <c r="H1959" t="s">
        <v>11766</v>
      </c>
      <c r="I1959" t="s">
        <v>16665</v>
      </c>
    </row>
    <row r="1960" spans="1:9">
      <c r="A1960">
        <v>1</v>
      </c>
      <c r="B1960" t="s">
        <v>0</v>
      </c>
      <c r="C1960" t="s">
        <v>1</v>
      </c>
      <c r="D1960">
        <v>6576</v>
      </c>
      <c r="E1960" t="s">
        <v>2976</v>
      </c>
      <c r="F1960" t="s">
        <v>2977</v>
      </c>
      <c r="G1960" t="s">
        <v>7140</v>
      </c>
      <c r="H1960" t="s">
        <v>11767</v>
      </c>
      <c r="I1960" t="s">
        <v>16666</v>
      </c>
    </row>
    <row r="1961" spans="1:9">
      <c r="A1961">
        <v>1</v>
      </c>
      <c r="B1961" t="s">
        <v>0</v>
      </c>
      <c r="C1961" t="s">
        <v>1</v>
      </c>
      <c r="D1961">
        <v>6577</v>
      </c>
      <c r="E1961" t="s">
        <v>2978</v>
      </c>
      <c r="F1961" t="s">
        <v>2979</v>
      </c>
      <c r="G1961" t="s">
        <v>7140</v>
      </c>
      <c r="H1961" t="s">
        <v>11768</v>
      </c>
      <c r="I1961" t="s">
        <v>16667</v>
      </c>
    </row>
    <row r="1962" spans="1:9">
      <c r="A1962">
        <v>1</v>
      </c>
      <c r="B1962" t="s">
        <v>0</v>
      </c>
      <c r="C1962" t="s">
        <v>1</v>
      </c>
      <c r="D1962">
        <v>6578</v>
      </c>
      <c r="E1962" t="s">
        <v>2980</v>
      </c>
      <c r="F1962" t="s">
        <v>2981</v>
      </c>
      <c r="G1962" t="s">
        <v>7140</v>
      </c>
      <c r="H1962" t="s">
        <v>11769</v>
      </c>
      <c r="I1962" t="s">
        <v>16668</v>
      </c>
    </row>
    <row r="1963" spans="1:9">
      <c r="A1963">
        <v>1</v>
      </c>
      <c r="B1963" t="s">
        <v>0</v>
      </c>
      <c r="C1963" t="s">
        <v>1</v>
      </c>
      <c r="D1963">
        <v>6579</v>
      </c>
      <c r="E1963" t="s">
        <v>2982</v>
      </c>
      <c r="F1963" t="s">
        <v>2983</v>
      </c>
      <c r="G1963" t="s">
        <v>7140</v>
      </c>
      <c r="H1963" t="s">
        <v>11770</v>
      </c>
      <c r="I1963" t="s">
        <v>16669</v>
      </c>
    </row>
    <row r="1964" spans="1:9">
      <c r="A1964">
        <v>1</v>
      </c>
      <c r="B1964" t="s">
        <v>0</v>
      </c>
      <c r="C1964" t="s">
        <v>1</v>
      </c>
      <c r="D1964">
        <v>6580</v>
      </c>
      <c r="E1964" t="s">
        <v>2984</v>
      </c>
      <c r="F1964" t="s">
        <v>2985</v>
      </c>
      <c r="G1964" t="s">
        <v>7140</v>
      </c>
      <c r="H1964" t="s">
        <v>11771</v>
      </c>
      <c r="I1964" t="s">
        <v>16670</v>
      </c>
    </row>
    <row r="1965" spans="1:9">
      <c r="A1965">
        <v>1</v>
      </c>
      <c r="B1965" t="s">
        <v>0</v>
      </c>
      <c r="C1965" t="s">
        <v>1</v>
      </c>
      <c r="D1965">
        <v>6581</v>
      </c>
      <c r="E1965" t="s">
        <v>2986</v>
      </c>
      <c r="F1965" t="s">
        <v>2987</v>
      </c>
      <c r="G1965" t="s">
        <v>7140</v>
      </c>
      <c r="H1965" t="s">
        <v>11772</v>
      </c>
      <c r="I1965" t="s">
        <v>16671</v>
      </c>
    </row>
    <row r="1966" spans="1:9">
      <c r="A1966">
        <v>1</v>
      </c>
      <c r="B1966" t="s">
        <v>0</v>
      </c>
      <c r="C1966" t="s">
        <v>1</v>
      </c>
      <c r="D1966">
        <v>6582</v>
      </c>
      <c r="E1966" t="s">
        <v>2988</v>
      </c>
      <c r="F1966" t="s">
        <v>2989</v>
      </c>
      <c r="G1966" t="s">
        <v>7140</v>
      </c>
      <c r="H1966" t="s">
        <v>11773</v>
      </c>
      <c r="I1966" t="s">
        <v>16672</v>
      </c>
    </row>
    <row r="1967" spans="1:9">
      <c r="A1967">
        <v>1</v>
      </c>
      <c r="B1967" t="s">
        <v>0</v>
      </c>
      <c r="C1967" t="s">
        <v>1</v>
      </c>
      <c r="D1967">
        <v>6583</v>
      </c>
      <c r="E1967" t="s">
        <v>2990</v>
      </c>
      <c r="F1967" t="s">
        <v>2991</v>
      </c>
      <c r="I1967" t="s">
        <v>16673</v>
      </c>
    </row>
    <row r="1968" spans="1:9">
      <c r="A1968">
        <v>1</v>
      </c>
      <c r="B1968" t="s">
        <v>0</v>
      </c>
      <c r="C1968" t="s">
        <v>1</v>
      </c>
      <c r="D1968">
        <v>6584</v>
      </c>
      <c r="E1968" t="s">
        <v>2992</v>
      </c>
      <c r="F1968" t="s">
        <v>2993</v>
      </c>
      <c r="G1968" t="s">
        <v>7140</v>
      </c>
      <c r="H1968" t="s">
        <v>11774</v>
      </c>
      <c r="I1968" t="s">
        <v>16674</v>
      </c>
    </row>
    <row r="1969" spans="1:9">
      <c r="A1969">
        <v>1</v>
      </c>
      <c r="B1969" t="s">
        <v>0</v>
      </c>
      <c r="C1969" t="s">
        <v>1</v>
      </c>
      <c r="D1969">
        <v>6585</v>
      </c>
      <c r="E1969" t="s">
        <v>2994</v>
      </c>
      <c r="F1969" t="s">
        <v>2995</v>
      </c>
      <c r="G1969" t="s">
        <v>7140</v>
      </c>
      <c r="H1969" t="s">
        <v>11775</v>
      </c>
      <c r="I1969" t="s">
        <v>16675</v>
      </c>
    </row>
    <row r="1970" spans="1:9">
      <c r="A1970">
        <v>1</v>
      </c>
      <c r="B1970" t="s">
        <v>0</v>
      </c>
      <c r="C1970" t="s">
        <v>1</v>
      </c>
      <c r="D1970">
        <v>6586</v>
      </c>
      <c r="E1970" t="s">
        <v>2996</v>
      </c>
      <c r="F1970" t="s">
        <v>2997</v>
      </c>
    </row>
    <row r="1971" spans="1:9">
      <c r="A1971">
        <v>1</v>
      </c>
      <c r="B1971" t="s">
        <v>0</v>
      </c>
      <c r="C1971" t="s">
        <v>1</v>
      </c>
      <c r="D1971">
        <v>6587</v>
      </c>
      <c r="E1971" t="s">
        <v>2998</v>
      </c>
      <c r="F1971" t="s">
        <v>2999</v>
      </c>
      <c r="G1971" t="s">
        <v>7140</v>
      </c>
      <c r="H1971" t="s">
        <v>11776</v>
      </c>
    </row>
    <row r="1972" spans="1:9">
      <c r="A1972">
        <v>1</v>
      </c>
      <c r="B1972" t="s">
        <v>0</v>
      </c>
      <c r="C1972" t="s">
        <v>1</v>
      </c>
      <c r="D1972">
        <v>6588</v>
      </c>
      <c r="E1972" t="s">
        <v>3000</v>
      </c>
      <c r="F1972" t="s">
        <v>3001</v>
      </c>
      <c r="G1972" t="s">
        <v>7140</v>
      </c>
      <c r="H1972" t="s">
        <v>11777</v>
      </c>
      <c r="I1972" t="s">
        <v>16676</v>
      </c>
    </row>
    <row r="1973" spans="1:9">
      <c r="A1973">
        <v>1</v>
      </c>
      <c r="B1973" t="s">
        <v>0</v>
      </c>
      <c r="C1973" t="s">
        <v>1</v>
      </c>
      <c r="D1973">
        <v>6589</v>
      </c>
      <c r="E1973" t="s">
        <v>3002</v>
      </c>
      <c r="F1973" t="s">
        <v>3003</v>
      </c>
      <c r="G1973" t="s">
        <v>7140</v>
      </c>
      <c r="H1973" t="s">
        <v>11778</v>
      </c>
      <c r="I1973" t="s">
        <v>16677</v>
      </c>
    </row>
    <row r="1974" spans="1:9">
      <c r="A1974">
        <v>1</v>
      </c>
      <c r="B1974" t="s">
        <v>0</v>
      </c>
      <c r="C1974" t="s">
        <v>1</v>
      </c>
      <c r="D1974">
        <v>6590</v>
      </c>
      <c r="E1974" t="s">
        <v>3004</v>
      </c>
      <c r="F1974" t="s">
        <v>3005</v>
      </c>
      <c r="I1974" t="s">
        <v>16678</v>
      </c>
    </row>
    <row r="1975" spans="1:9">
      <c r="A1975">
        <v>1</v>
      </c>
      <c r="B1975" t="s">
        <v>0</v>
      </c>
      <c r="C1975" t="s">
        <v>1</v>
      </c>
      <c r="D1975">
        <v>6591</v>
      </c>
      <c r="E1975" t="s">
        <v>3006</v>
      </c>
      <c r="F1975" t="s">
        <v>3007</v>
      </c>
      <c r="I1975" t="s">
        <v>16679</v>
      </c>
    </row>
    <row r="1976" spans="1:9">
      <c r="A1976">
        <v>1</v>
      </c>
      <c r="B1976" t="s">
        <v>0</v>
      </c>
      <c r="C1976" t="s">
        <v>1</v>
      </c>
      <c r="D1976">
        <v>6592</v>
      </c>
      <c r="E1976" t="s">
        <v>3008</v>
      </c>
      <c r="F1976" t="s">
        <v>3009</v>
      </c>
      <c r="G1976" t="s">
        <v>7140</v>
      </c>
      <c r="H1976" t="s">
        <v>11779</v>
      </c>
      <c r="I1976" t="s">
        <v>16680</v>
      </c>
    </row>
    <row r="1977" spans="1:9">
      <c r="A1977">
        <v>1</v>
      </c>
      <c r="B1977" t="s">
        <v>0</v>
      </c>
      <c r="C1977" t="s">
        <v>1</v>
      </c>
      <c r="D1977">
        <v>6593</v>
      </c>
      <c r="E1977" t="s">
        <v>3010</v>
      </c>
      <c r="F1977" t="s">
        <v>3011</v>
      </c>
      <c r="G1977" t="s">
        <v>7140</v>
      </c>
      <c r="H1977" t="s">
        <v>11780</v>
      </c>
      <c r="I1977" t="s">
        <v>16681</v>
      </c>
    </row>
    <row r="1978" spans="1:9">
      <c r="A1978">
        <v>1</v>
      </c>
      <c r="B1978" t="s">
        <v>0</v>
      </c>
      <c r="C1978" t="s">
        <v>1</v>
      </c>
      <c r="D1978">
        <v>6594</v>
      </c>
      <c r="E1978" t="s">
        <v>3012</v>
      </c>
      <c r="F1978" t="s">
        <v>3013</v>
      </c>
      <c r="G1978" t="s">
        <v>7140</v>
      </c>
      <c r="H1978" t="s">
        <v>11781</v>
      </c>
      <c r="I1978" t="s">
        <v>16682</v>
      </c>
    </row>
    <row r="1979" spans="1:9">
      <c r="A1979">
        <v>1</v>
      </c>
      <c r="B1979" t="s">
        <v>0</v>
      </c>
      <c r="C1979" t="s">
        <v>1</v>
      </c>
      <c r="D1979">
        <v>6595</v>
      </c>
      <c r="E1979" t="s">
        <v>3014</v>
      </c>
      <c r="F1979" t="s">
        <v>3015</v>
      </c>
      <c r="I1979" t="s">
        <v>16683</v>
      </c>
    </row>
    <row r="1980" spans="1:9">
      <c r="A1980">
        <v>1</v>
      </c>
      <c r="B1980" t="s">
        <v>0</v>
      </c>
      <c r="C1980" t="s">
        <v>1</v>
      </c>
      <c r="D1980">
        <v>6596</v>
      </c>
      <c r="E1980" t="s">
        <v>3016</v>
      </c>
      <c r="F1980" t="s">
        <v>3017</v>
      </c>
      <c r="G1980" t="s">
        <v>7140</v>
      </c>
      <c r="H1980" t="s">
        <v>11782</v>
      </c>
      <c r="I1980" t="s">
        <v>16684</v>
      </c>
    </row>
    <row r="1981" spans="1:9">
      <c r="A1981">
        <v>1</v>
      </c>
      <c r="B1981" t="s">
        <v>0</v>
      </c>
      <c r="C1981" t="s">
        <v>1</v>
      </c>
      <c r="D1981">
        <v>6597</v>
      </c>
      <c r="E1981" t="s">
        <v>3018</v>
      </c>
      <c r="F1981" t="s">
        <v>3019</v>
      </c>
      <c r="I1981" t="s">
        <v>16685</v>
      </c>
    </row>
    <row r="1982" spans="1:9">
      <c r="A1982">
        <v>1</v>
      </c>
      <c r="B1982" t="s">
        <v>0</v>
      </c>
      <c r="C1982" t="s">
        <v>1</v>
      </c>
      <c r="D1982">
        <v>6598</v>
      </c>
      <c r="E1982" t="s">
        <v>3020</v>
      </c>
      <c r="F1982" t="s">
        <v>3021</v>
      </c>
      <c r="G1982" t="s">
        <v>7140</v>
      </c>
      <c r="H1982" t="s">
        <v>11783</v>
      </c>
      <c r="I1982" t="s">
        <v>16686</v>
      </c>
    </row>
    <row r="1983" spans="1:9">
      <c r="A1983">
        <v>1</v>
      </c>
      <c r="B1983" t="s">
        <v>0</v>
      </c>
      <c r="C1983" t="s">
        <v>1</v>
      </c>
      <c r="D1983">
        <v>6599</v>
      </c>
      <c r="E1983" t="s">
        <v>3022</v>
      </c>
      <c r="F1983" t="s">
        <v>3023</v>
      </c>
      <c r="I1983" t="s">
        <v>16687</v>
      </c>
    </row>
    <row r="1984" spans="1:9">
      <c r="A1984">
        <v>1</v>
      </c>
      <c r="B1984" t="s">
        <v>0</v>
      </c>
      <c r="C1984" t="s">
        <v>1</v>
      </c>
      <c r="D1984">
        <v>6600</v>
      </c>
      <c r="E1984" t="s">
        <v>3024</v>
      </c>
      <c r="F1984" t="s">
        <v>3025</v>
      </c>
      <c r="I1984" t="s">
        <v>16688</v>
      </c>
    </row>
    <row r="1985" spans="1:9">
      <c r="A1985">
        <v>1</v>
      </c>
      <c r="B1985" t="s">
        <v>0</v>
      </c>
      <c r="C1985" t="s">
        <v>1</v>
      </c>
      <c r="D1985">
        <v>6601</v>
      </c>
      <c r="E1985" t="s">
        <v>3026</v>
      </c>
      <c r="F1985" t="s">
        <v>3027</v>
      </c>
      <c r="I1985" t="s">
        <v>16689</v>
      </c>
    </row>
    <row r="1986" spans="1:9">
      <c r="A1986">
        <v>1</v>
      </c>
      <c r="B1986" t="s">
        <v>0</v>
      </c>
      <c r="C1986" t="s">
        <v>1</v>
      </c>
      <c r="D1986">
        <v>6602</v>
      </c>
      <c r="E1986" t="s">
        <v>3028</v>
      </c>
      <c r="F1986" t="s">
        <v>3029</v>
      </c>
      <c r="G1986" t="s">
        <v>7140</v>
      </c>
      <c r="H1986" t="s">
        <v>11784</v>
      </c>
      <c r="I1986" t="s">
        <v>16690</v>
      </c>
    </row>
    <row r="1987" spans="1:9">
      <c r="A1987">
        <v>1</v>
      </c>
      <c r="B1987" t="s">
        <v>0</v>
      </c>
      <c r="C1987" t="s">
        <v>1</v>
      </c>
      <c r="D1987">
        <v>6603</v>
      </c>
      <c r="E1987" t="s">
        <v>3030</v>
      </c>
      <c r="F1987" t="s">
        <v>3031</v>
      </c>
      <c r="I1987" t="s">
        <v>16691</v>
      </c>
    </row>
    <row r="1988" spans="1:9">
      <c r="A1988">
        <v>1</v>
      </c>
      <c r="B1988" t="s">
        <v>0</v>
      </c>
      <c r="C1988" t="s">
        <v>1</v>
      </c>
      <c r="D1988">
        <v>6604</v>
      </c>
      <c r="E1988" t="s">
        <v>3032</v>
      </c>
      <c r="F1988" t="s">
        <v>3033</v>
      </c>
      <c r="G1988" t="s">
        <v>7140</v>
      </c>
      <c r="H1988" t="s">
        <v>11785</v>
      </c>
      <c r="I1988" t="s">
        <v>16692</v>
      </c>
    </row>
    <row r="1989" spans="1:9">
      <c r="A1989">
        <v>1</v>
      </c>
      <c r="B1989" t="s">
        <v>0</v>
      </c>
      <c r="C1989" t="s">
        <v>1</v>
      </c>
      <c r="D1989">
        <v>6605</v>
      </c>
      <c r="E1989" t="s">
        <v>3034</v>
      </c>
      <c r="F1989" t="s">
        <v>3035</v>
      </c>
      <c r="I1989" t="s">
        <v>16693</v>
      </c>
    </row>
    <row r="1990" spans="1:9">
      <c r="A1990">
        <v>1</v>
      </c>
      <c r="B1990" t="s">
        <v>0</v>
      </c>
      <c r="C1990" t="s">
        <v>1</v>
      </c>
      <c r="D1990">
        <v>6606</v>
      </c>
      <c r="E1990" t="s">
        <v>3036</v>
      </c>
      <c r="F1990" t="s">
        <v>3037</v>
      </c>
      <c r="G1990" t="s">
        <v>7140</v>
      </c>
      <c r="H1990" t="s">
        <v>11786</v>
      </c>
      <c r="I1990" t="s">
        <v>16694</v>
      </c>
    </row>
    <row r="1991" spans="1:9">
      <c r="A1991">
        <v>1</v>
      </c>
      <c r="B1991" t="s">
        <v>0</v>
      </c>
      <c r="C1991" t="s">
        <v>1</v>
      </c>
      <c r="D1991">
        <v>6607</v>
      </c>
      <c r="E1991" t="s">
        <v>3038</v>
      </c>
      <c r="F1991" t="s">
        <v>3039</v>
      </c>
      <c r="G1991" t="s">
        <v>7140</v>
      </c>
      <c r="H1991" t="s">
        <v>11787</v>
      </c>
      <c r="I1991" t="s">
        <v>16695</v>
      </c>
    </row>
    <row r="1992" spans="1:9">
      <c r="A1992">
        <v>1</v>
      </c>
      <c r="B1992" t="s">
        <v>0</v>
      </c>
      <c r="C1992" t="s">
        <v>1</v>
      </c>
      <c r="D1992">
        <v>6608</v>
      </c>
      <c r="E1992" t="s">
        <v>3040</v>
      </c>
      <c r="F1992" t="s">
        <v>3041</v>
      </c>
      <c r="G1992" t="s">
        <v>7140</v>
      </c>
      <c r="H1992" t="s">
        <v>11788</v>
      </c>
      <c r="I1992" t="s">
        <v>16696</v>
      </c>
    </row>
    <row r="1993" spans="1:9">
      <c r="A1993">
        <v>1</v>
      </c>
      <c r="B1993" t="s">
        <v>0</v>
      </c>
      <c r="C1993" t="s">
        <v>1</v>
      </c>
      <c r="D1993">
        <v>6609</v>
      </c>
      <c r="E1993" t="s">
        <v>3042</v>
      </c>
      <c r="F1993" t="s">
        <v>3043</v>
      </c>
      <c r="G1993" t="s">
        <v>7140</v>
      </c>
      <c r="H1993" t="s">
        <v>11789</v>
      </c>
      <c r="I1993" t="s">
        <v>16697</v>
      </c>
    </row>
    <row r="1994" spans="1:9">
      <c r="A1994">
        <v>1</v>
      </c>
      <c r="B1994" t="s">
        <v>0</v>
      </c>
      <c r="C1994" t="s">
        <v>1</v>
      </c>
      <c r="D1994">
        <v>6610</v>
      </c>
      <c r="E1994" t="s">
        <v>3044</v>
      </c>
      <c r="F1994" t="s">
        <v>3045</v>
      </c>
      <c r="G1994" t="s">
        <v>7140</v>
      </c>
      <c r="H1994" t="s">
        <v>11790</v>
      </c>
      <c r="I1994" t="s">
        <v>16698</v>
      </c>
    </row>
    <row r="1995" spans="1:9">
      <c r="A1995">
        <v>1</v>
      </c>
      <c r="B1995" t="s">
        <v>0</v>
      </c>
      <c r="C1995" t="s">
        <v>1</v>
      </c>
      <c r="D1995">
        <v>6611</v>
      </c>
      <c r="E1995" t="s">
        <v>3046</v>
      </c>
      <c r="F1995" t="s">
        <v>3046</v>
      </c>
    </row>
    <row r="1996" spans="1:9">
      <c r="A1996">
        <v>1</v>
      </c>
      <c r="B1996" t="s">
        <v>0</v>
      </c>
      <c r="C1996" t="s">
        <v>1</v>
      </c>
      <c r="D1996">
        <v>6612</v>
      </c>
      <c r="E1996" t="s">
        <v>3047</v>
      </c>
      <c r="F1996" t="s">
        <v>3048</v>
      </c>
      <c r="G1996" t="s">
        <v>7140</v>
      </c>
      <c r="H1996" t="s">
        <v>11791</v>
      </c>
      <c r="I1996" t="s">
        <v>16699</v>
      </c>
    </row>
    <row r="1997" spans="1:9">
      <c r="A1997">
        <v>1</v>
      </c>
      <c r="B1997" t="s">
        <v>0</v>
      </c>
      <c r="C1997" t="s">
        <v>1</v>
      </c>
      <c r="D1997">
        <v>6613</v>
      </c>
      <c r="E1997" t="s">
        <v>3049</v>
      </c>
      <c r="F1997" t="s">
        <v>3050</v>
      </c>
      <c r="I1997" t="s">
        <v>16700</v>
      </c>
    </row>
    <row r="1998" spans="1:9">
      <c r="A1998">
        <v>1</v>
      </c>
      <c r="B1998" t="s">
        <v>0</v>
      </c>
      <c r="C1998" t="s">
        <v>1</v>
      </c>
      <c r="D1998">
        <v>6614</v>
      </c>
      <c r="E1998" t="s">
        <v>3051</v>
      </c>
      <c r="F1998" t="s">
        <v>3052</v>
      </c>
      <c r="G1998" t="s">
        <v>7140</v>
      </c>
      <c r="H1998" t="s">
        <v>11792</v>
      </c>
      <c r="I1998" t="s">
        <v>16701</v>
      </c>
    </row>
    <row r="1999" spans="1:9">
      <c r="A1999">
        <v>1</v>
      </c>
      <c r="B1999" t="s">
        <v>0</v>
      </c>
      <c r="C1999" t="s">
        <v>1</v>
      </c>
      <c r="D1999">
        <v>6615</v>
      </c>
      <c r="E1999" t="s">
        <v>3053</v>
      </c>
      <c r="F1999" t="s">
        <v>3054</v>
      </c>
      <c r="G1999" t="s">
        <v>7140</v>
      </c>
      <c r="H1999" t="s">
        <v>11793</v>
      </c>
      <c r="I1999" t="s">
        <v>16702</v>
      </c>
    </row>
    <row r="2000" spans="1:9">
      <c r="A2000">
        <v>1</v>
      </c>
      <c r="B2000" t="s">
        <v>0</v>
      </c>
      <c r="C2000" t="s">
        <v>1</v>
      </c>
      <c r="D2000">
        <v>6616</v>
      </c>
      <c r="E2000" t="s">
        <v>3055</v>
      </c>
      <c r="F2000" t="s">
        <v>3056</v>
      </c>
      <c r="G2000" t="s">
        <v>7140</v>
      </c>
      <c r="H2000" t="s">
        <v>11794</v>
      </c>
      <c r="I2000" t="s">
        <v>16703</v>
      </c>
    </row>
    <row r="2001" spans="1:9">
      <c r="A2001">
        <v>1</v>
      </c>
      <c r="B2001" t="s">
        <v>0</v>
      </c>
      <c r="C2001" t="s">
        <v>1</v>
      </c>
      <c r="D2001">
        <v>6617</v>
      </c>
      <c r="E2001" t="s">
        <v>3057</v>
      </c>
      <c r="F2001" t="s">
        <v>3058</v>
      </c>
      <c r="G2001" t="s">
        <v>7140</v>
      </c>
      <c r="H2001" t="s">
        <v>11795</v>
      </c>
      <c r="I2001" t="s">
        <v>16704</v>
      </c>
    </row>
    <row r="2002" spans="1:9">
      <c r="A2002">
        <v>1</v>
      </c>
      <c r="B2002" t="s">
        <v>0</v>
      </c>
      <c r="C2002" t="s">
        <v>1</v>
      </c>
      <c r="D2002">
        <v>6618</v>
      </c>
      <c r="E2002" t="s">
        <v>3059</v>
      </c>
      <c r="F2002" t="s">
        <v>3060</v>
      </c>
      <c r="I2002" t="s">
        <v>16705</v>
      </c>
    </row>
    <row r="2003" spans="1:9">
      <c r="A2003">
        <v>1</v>
      </c>
      <c r="B2003" t="s">
        <v>0</v>
      </c>
      <c r="C2003" t="s">
        <v>1</v>
      </c>
      <c r="D2003">
        <v>6619</v>
      </c>
      <c r="E2003" t="s">
        <v>3061</v>
      </c>
      <c r="F2003" t="s">
        <v>3062</v>
      </c>
      <c r="G2003" t="s">
        <v>7140</v>
      </c>
      <c r="H2003" t="s">
        <v>11796</v>
      </c>
      <c r="I2003" t="s">
        <v>16706</v>
      </c>
    </row>
    <row r="2004" spans="1:9">
      <c r="A2004">
        <v>1</v>
      </c>
      <c r="B2004" t="s">
        <v>0</v>
      </c>
      <c r="C2004" t="s">
        <v>1</v>
      </c>
      <c r="D2004">
        <v>6620</v>
      </c>
      <c r="E2004" t="s">
        <v>3063</v>
      </c>
      <c r="F2004" t="s">
        <v>3064</v>
      </c>
      <c r="G2004" t="s">
        <v>7140</v>
      </c>
      <c r="H2004" t="s">
        <v>11797</v>
      </c>
      <c r="I2004" t="s">
        <v>16707</v>
      </c>
    </row>
    <row r="2005" spans="1:9">
      <c r="A2005">
        <v>1</v>
      </c>
      <c r="B2005" t="s">
        <v>0</v>
      </c>
      <c r="C2005" t="s">
        <v>1</v>
      </c>
      <c r="D2005">
        <v>6621</v>
      </c>
      <c r="E2005" t="s">
        <v>3065</v>
      </c>
      <c r="F2005" t="s">
        <v>3065</v>
      </c>
      <c r="G2005" t="s">
        <v>7140</v>
      </c>
      <c r="H2005" t="s">
        <v>11798</v>
      </c>
      <c r="I2005" t="s">
        <v>16708</v>
      </c>
    </row>
    <row r="2006" spans="1:9">
      <c r="A2006">
        <v>1</v>
      </c>
      <c r="B2006" t="s">
        <v>0</v>
      </c>
      <c r="C2006" t="s">
        <v>1</v>
      </c>
      <c r="D2006">
        <v>6641</v>
      </c>
      <c r="E2006" t="s">
        <v>3066</v>
      </c>
      <c r="F2006" t="s">
        <v>3067</v>
      </c>
      <c r="I2006" t="s">
        <v>16709</v>
      </c>
    </row>
    <row r="2007" spans="1:9">
      <c r="A2007">
        <v>1</v>
      </c>
      <c r="B2007" t="s">
        <v>0</v>
      </c>
      <c r="C2007" t="s">
        <v>1</v>
      </c>
      <c r="D2007">
        <v>7000</v>
      </c>
      <c r="E2007" t="s">
        <v>3068</v>
      </c>
      <c r="F2007" t="s">
        <v>3069</v>
      </c>
    </row>
    <row r="2008" spans="1:9">
      <c r="A2008">
        <v>1</v>
      </c>
      <c r="B2008" t="s">
        <v>0</v>
      </c>
      <c r="C2008" t="s">
        <v>1</v>
      </c>
      <c r="D2008">
        <v>7001</v>
      </c>
      <c r="E2008" t="s">
        <v>3070</v>
      </c>
      <c r="F2008" t="s">
        <v>3071</v>
      </c>
    </row>
    <row r="2009" spans="1:9">
      <c r="A2009">
        <v>1</v>
      </c>
      <c r="B2009" t="s">
        <v>0</v>
      </c>
      <c r="C2009" t="s">
        <v>1</v>
      </c>
      <c r="D2009">
        <v>7002</v>
      </c>
      <c r="E2009" t="s">
        <v>3072</v>
      </c>
      <c r="F2009" t="s">
        <v>3073</v>
      </c>
      <c r="G2009" t="s">
        <v>7140</v>
      </c>
      <c r="H2009" t="s">
        <v>11799</v>
      </c>
      <c r="I2009" t="s">
        <v>16710</v>
      </c>
    </row>
    <row r="2010" spans="1:9">
      <c r="A2010">
        <v>1</v>
      </c>
      <c r="B2010" t="s">
        <v>0</v>
      </c>
      <c r="C2010" t="s">
        <v>1</v>
      </c>
      <c r="D2010">
        <v>7003</v>
      </c>
      <c r="E2010" t="s">
        <v>3074</v>
      </c>
      <c r="F2010" t="s">
        <v>3075</v>
      </c>
      <c r="G2010" t="s">
        <v>7140</v>
      </c>
      <c r="H2010" t="s">
        <v>11800</v>
      </c>
      <c r="I2010" t="s">
        <v>16711</v>
      </c>
    </row>
    <row r="2011" spans="1:9">
      <c r="A2011">
        <v>1</v>
      </c>
      <c r="B2011" t="s">
        <v>0</v>
      </c>
      <c r="C2011" t="s">
        <v>1</v>
      </c>
      <c r="D2011">
        <v>7004</v>
      </c>
      <c r="E2011" t="s">
        <v>3076</v>
      </c>
      <c r="F2011" t="s">
        <v>3077</v>
      </c>
      <c r="G2011" t="s">
        <v>7140</v>
      </c>
      <c r="H2011" t="s">
        <v>11801</v>
      </c>
      <c r="I2011" t="s">
        <v>16712</v>
      </c>
    </row>
    <row r="2012" spans="1:9">
      <c r="A2012">
        <v>1</v>
      </c>
      <c r="B2012" t="s">
        <v>0</v>
      </c>
      <c r="C2012" t="s">
        <v>1</v>
      </c>
      <c r="D2012">
        <v>7005</v>
      </c>
      <c r="E2012" t="s">
        <v>3078</v>
      </c>
      <c r="F2012" t="s">
        <v>3079</v>
      </c>
      <c r="G2012" t="s">
        <v>7140</v>
      </c>
      <c r="H2012" t="s">
        <v>11802</v>
      </c>
      <c r="I2012" t="s">
        <v>16713</v>
      </c>
    </row>
    <row r="2013" spans="1:9">
      <c r="A2013">
        <v>1</v>
      </c>
      <c r="B2013" t="s">
        <v>0</v>
      </c>
      <c r="C2013" t="s">
        <v>1</v>
      </c>
      <c r="D2013">
        <v>7006</v>
      </c>
      <c r="E2013" t="s">
        <v>3080</v>
      </c>
      <c r="F2013" t="s">
        <v>3081</v>
      </c>
    </row>
    <row r="2014" spans="1:9">
      <c r="A2014">
        <v>1</v>
      </c>
      <c r="B2014" t="s">
        <v>0</v>
      </c>
      <c r="C2014" t="s">
        <v>1</v>
      </c>
      <c r="D2014">
        <v>7007</v>
      </c>
      <c r="E2014" t="s">
        <v>3082</v>
      </c>
      <c r="F2014" t="s">
        <v>3083</v>
      </c>
      <c r="I2014" t="s">
        <v>16714</v>
      </c>
    </row>
    <row r="2015" spans="1:9">
      <c r="A2015">
        <v>1</v>
      </c>
      <c r="B2015" t="s">
        <v>0</v>
      </c>
      <c r="C2015" t="s">
        <v>1</v>
      </c>
      <c r="D2015">
        <v>7008</v>
      </c>
      <c r="E2015" t="s">
        <v>3084</v>
      </c>
      <c r="F2015" t="s">
        <v>3085</v>
      </c>
      <c r="G2015" t="s">
        <v>7140</v>
      </c>
      <c r="H2015" t="s">
        <v>11803</v>
      </c>
      <c r="I2015" t="s">
        <v>16715</v>
      </c>
    </row>
    <row r="2016" spans="1:9">
      <c r="A2016">
        <v>1</v>
      </c>
      <c r="B2016" t="s">
        <v>0</v>
      </c>
      <c r="C2016" t="s">
        <v>1</v>
      </c>
      <c r="D2016">
        <v>7009</v>
      </c>
      <c r="E2016" t="s">
        <v>3086</v>
      </c>
      <c r="F2016" t="s">
        <v>3087</v>
      </c>
      <c r="G2016" t="s">
        <v>7140</v>
      </c>
      <c r="H2016" t="s">
        <v>11804</v>
      </c>
      <c r="I2016" t="s">
        <v>16716</v>
      </c>
    </row>
    <row r="2017" spans="1:9">
      <c r="A2017">
        <v>1</v>
      </c>
      <c r="B2017" t="s">
        <v>0</v>
      </c>
      <c r="C2017" t="s">
        <v>1</v>
      </c>
      <c r="D2017">
        <v>7010</v>
      </c>
      <c r="E2017" t="s">
        <v>3088</v>
      </c>
      <c r="F2017" t="s">
        <v>3089</v>
      </c>
      <c r="I2017" t="s">
        <v>16717</v>
      </c>
    </row>
    <row r="2018" spans="1:9">
      <c r="A2018">
        <v>1</v>
      </c>
      <c r="B2018" t="s">
        <v>0</v>
      </c>
      <c r="C2018" t="s">
        <v>1</v>
      </c>
      <c r="D2018">
        <v>7011</v>
      </c>
      <c r="E2018" t="s">
        <v>3090</v>
      </c>
      <c r="F2018" t="s">
        <v>3091</v>
      </c>
    </row>
    <row r="2019" spans="1:9">
      <c r="A2019">
        <v>1</v>
      </c>
      <c r="B2019" t="s">
        <v>0</v>
      </c>
      <c r="C2019" t="s">
        <v>1</v>
      </c>
      <c r="D2019">
        <v>7012</v>
      </c>
      <c r="E2019" t="s">
        <v>3092</v>
      </c>
      <c r="F2019" t="s">
        <v>3093</v>
      </c>
    </row>
    <row r="2020" spans="1:9">
      <c r="A2020">
        <v>1</v>
      </c>
      <c r="B2020" t="s">
        <v>0</v>
      </c>
      <c r="C2020" t="s">
        <v>1</v>
      </c>
      <c r="D2020">
        <v>7013</v>
      </c>
      <c r="E2020" t="s">
        <v>3094</v>
      </c>
      <c r="F2020" t="s">
        <v>3095</v>
      </c>
      <c r="G2020" t="s">
        <v>7140</v>
      </c>
      <c r="H2020" t="s">
        <v>11805</v>
      </c>
      <c r="I2020" t="s">
        <v>16718</v>
      </c>
    </row>
    <row r="2021" spans="1:9">
      <c r="A2021">
        <v>1</v>
      </c>
      <c r="B2021" t="s">
        <v>0</v>
      </c>
      <c r="C2021" t="s">
        <v>1</v>
      </c>
      <c r="D2021">
        <v>7014</v>
      </c>
      <c r="E2021" t="s">
        <v>3096</v>
      </c>
      <c r="F2021" t="s">
        <v>3097</v>
      </c>
      <c r="G2021" t="s">
        <v>7140</v>
      </c>
      <c r="H2021" t="s">
        <v>11806</v>
      </c>
      <c r="I2021" t="s">
        <v>16719</v>
      </c>
    </row>
    <row r="2022" spans="1:9">
      <c r="A2022">
        <v>1</v>
      </c>
      <c r="B2022" t="s">
        <v>0</v>
      </c>
      <c r="C2022" t="s">
        <v>1</v>
      </c>
      <c r="D2022">
        <v>7015</v>
      </c>
      <c r="E2022" t="s">
        <v>3098</v>
      </c>
      <c r="F2022" t="s">
        <v>11807</v>
      </c>
      <c r="G2022" t="s">
        <v>7140</v>
      </c>
      <c r="H2022" t="s">
        <v>11808</v>
      </c>
      <c r="I2022" t="s">
        <v>16720</v>
      </c>
    </row>
    <row r="2023" spans="1:9">
      <c r="A2023">
        <v>1</v>
      </c>
      <c r="B2023" t="s">
        <v>0</v>
      </c>
      <c r="C2023" t="s">
        <v>1</v>
      </c>
      <c r="D2023">
        <v>7016</v>
      </c>
      <c r="E2023" t="s">
        <v>3099</v>
      </c>
      <c r="F2023" t="s">
        <v>3100</v>
      </c>
    </row>
    <row r="2024" spans="1:9">
      <c r="A2024">
        <v>1</v>
      </c>
      <c r="B2024" t="s">
        <v>0</v>
      </c>
      <c r="C2024" t="s">
        <v>1</v>
      </c>
      <c r="D2024">
        <v>7017</v>
      </c>
      <c r="E2024" t="s">
        <v>3101</v>
      </c>
      <c r="F2024" t="s">
        <v>3102</v>
      </c>
    </row>
    <row r="2025" spans="1:9">
      <c r="A2025">
        <v>1</v>
      </c>
      <c r="B2025" t="s">
        <v>0</v>
      </c>
      <c r="C2025" t="s">
        <v>1</v>
      </c>
      <c r="D2025">
        <v>7018</v>
      </c>
      <c r="E2025" t="s">
        <v>3103</v>
      </c>
      <c r="F2025" t="s">
        <v>3104</v>
      </c>
      <c r="G2025" t="s">
        <v>7140</v>
      </c>
      <c r="H2025" t="s">
        <v>11809</v>
      </c>
      <c r="I2025" t="s">
        <v>16721</v>
      </c>
    </row>
    <row r="2026" spans="1:9">
      <c r="A2026">
        <v>1</v>
      </c>
      <c r="B2026" t="s">
        <v>0</v>
      </c>
      <c r="C2026" t="s">
        <v>1</v>
      </c>
      <c r="D2026">
        <v>7019</v>
      </c>
      <c r="E2026" t="s">
        <v>3105</v>
      </c>
      <c r="F2026" t="s">
        <v>3106</v>
      </c>
      <c r="G2026" t="s">
        <v>7140</v>
      </c>
      <c r="H2026" t="s">
        <v>11810</v>
      </c>
      <c r="I2026" t="s">
        <v>16722</v>
      </c>
    </row>
    <row r="2027" spans="1:9">
      <c r="A2027">
        <v>1</v>
      </c>
      <c r="B2027" t="s">
        <v>0</v>
      </c>
      <c r="C2027" t="s">
        <v>1</v>
      </c>
      <c r="D2027">
        <v>7020</v>
      </c>
      <c r="E2027" t="s">
        <v>3107</v>
      </c>
      <c r="F2027" t="s">
        <v>3108</v>
      </c>
      <c r="G2027" t="s">
        <v>7140</v>
      </c>
      <c r="H2027" t="s">
        <v>11811</v>
      </c>
      <c r="I2027" t="s">
        <v>16723</v>
      </c>
    </row>
    <row r="2028" spans="1:9">
      <c r="A2028">
        <v>1</v>
      </c>
      <c r="B2028" t="s">
        <v>0</v>
      </c>
      <c r="C2028" t="s">
        <v>1</v>
      </c>
      <c r="D2028">
        <v>7021</v>
      </c>
      <c r="E2028" t="s">
        <v>3109</v>
      </c>
      <c r="F2028" t="s">
        <v>3110</v>
      </c>
      <c r="G2028" t="s">
        <v>7140</v>
      </c>
      <c r="H2028" t="s">
        <v>11812</v>
      </c>
      <c r="I2028" t="s">
        <v>16724</v>
      </c>
    </row>
    <row r="2029" spans="1:9">
      <c r="A2029">
        <v>1</v>
      </c>
      <c r="B2029" t="s">
        <v>0</v>
      </c>
      <c r="C2029" t="s">
        <v>1</v>
      </c>
      <c r="D2029">
        <v>7022</v>
      </c>
      <c r="E2029" t="s">
        <v>3111</v>
      </c>
      <c r="F2029" t="s">
        <v>11813</v>
      </c>
      <c r="G2029" t="s">
        <v>7140</v>
      </c>
      <c r="H2029" t="s">
        <v>11814</v>
      </c>
      <c r="I2029" t="s">
        <v>16725</v>
      </c>
    </row>
    <row r="2030" spans="1:9">
      <c r="A2030">
        <v>1</v>
      </c>
      <c r="B2030" t="s">
        <v>0</v>
      </c>
      <c r="C2030" t="s">
        <v>1</v>
      </c>
      <c r="D2030">
        <v>7023</v>
      </c>
      <c r="E2030" t="s">
        <v>3112</v>
      </c>
      <c r="F2030" t="s">
        <v>3113</v>
      </c>
      <c r="I2030" t="s">
        <v>16726</v>
      </c>
    </row>
    <row r="2031" spans="1:9">
      <c r="A2031">
        <v>1</v>
      </c>
      <c r="B2031" t="s">
        <v>0</v>
      </c>
      <c r="C2031" t="s">
        <v>1</v>
      </c>
      <c r="D2031">
        <v>7024</v>
      </c>
      <c r="E2031" t="s">
        <v>3114</v>
      </c>
      <c r="F2031" t="s">
        <v>3115</v>
      </c>
      <c r="G2031" t="s">
        <v>7140</v>
      </c>
      <c r="H2031" t="s">
        <v>11815</v>
      </c>
      <c r="I2031" t="s">
        <v>16727</v>
      </c>
    </row>
    <row r="2032" spans="1:9">
      <c r="A2032">
        <v>1</v>
      </c>
      <c r="B2032" t="s">
        <v>0</v>
      </c>
      <c r="C2032" t="s">
        <v>1</v>
      </c>
      <c r="D2032">
        <v>7025</v>
      </c>
      <c r="E2032" t="s">
        <v>3116</v>
      </c>
      <c r="F2032" t="s">
        <v>3116</v>
      </c>
    </row>
    <row r="2033" spans="1:9">
      <c r="A2033">
        <v>1</v>
      </c>
      <c r="B2033" t="s">
        <v>0</v>
      </c>
      <c r="C2033" t="s">
        <v>1</v>
      </c>
      <c r="D2033">
        <v>7026</v>
      </c>
      <c r="E2033" t="s">
        <v>3117</v>
      </c>
      <c r="F2033" t="s">
        <v>3117</v>
      </c>
    </row>
    <row r="2034" spans="1:9">
      <c r="A2034">
        <v>1</v>
      </c>
      <c r="B2034" t="s">
        <v>0</v>
      </c>
      <c r="C2034" t="s">
        <v>1</v>
      </c>
      <c r="D2034">
        <v>7027</v>
      </c>
      <c r="E2034" t="s">
        <v>3118</v>
      </c>
      <c r="F2034" t="s">
        <v>3119</v>
      </c>
      <c r="G2034" t="s">
        <v>7140</v>
      </c>
      <c r="H2034" t="s">
        <v>11816</v>
      </c>
      <c r="I2034" t="s">
        <v>16728</v>
      </c>
    </row>
    <row r="2035" spans="1:9">
      <c r="A2035">
        <v>1</v>
      </c>
      <c r="B2035" t="s">
        <v>0</v>
      </c>
      <c r="C2035" t="s">
        <v>1</v>
      </c>
      <c r="D2035">
        <v>7028</v>
      </c>
      <c r="E2035" t="s">
        <v>3120</v>
      </c>
      <c r="F2035" t="s">
        <v>3121</v>
      </c>
      <c r="G2035" t="s">
        <v>7140</v>
      </c>
      <c r="H2035" t="s">
        <v>11817</v>
      </c>
      <c r="I2035" t="s">
        <v>16729</v>
      </c>
    </row>
    <row r="2036" spans="1:9">
      <c r="A2036">
        <v>1</v>
      </c>
      <c r="B2036" t="s">
        <v>0</v>
      </c>
      <c r="C2036" t="s">
        <v>1</v>
      </c>
      <c r="D2036">
        <v>7029</v>
      </c>
      <c r="E2036" t="s">
        <v>3122</v>
      </c>
      <c r="F2036" t="s">
        <v>3123</v>
      </c>
      <c r="G2036" t="s">
        <v>7140</v>
      </c>
      <c r="H2036" t="s">
        <v>11818</v>
      </c>
      <c r="I2036" t="s">
        <v>16730</v>
      </c>
    </row>
    <row r="2037" spans="1:9">
      <c r="A2037">
        <v>1</v>
      </c>
      <c r="B2037" t="s">
        <v>0</v>
      </c>
      <c r="C2037" t="s">
        <v>1</v>
      </c>
      <c r="D2037">
        <v>7030</v>
      </c>
      <c r="E2037" t="s">
        <v>3124</v>
      </c>
      <c r="F2037" t="s">
        <v>3125</v>
      </c>
      <c r="G2037" t="s">
        <v>7140</v>
      </c>
      <c r="H2037" t="s">
        <v>11819</v>
      </c>
      <c r="I2037" t="s">
        <v>16731</v>
      </c>
    </row>
    <row r="2038" spans="1:9">
      <c r="A2038">
        <v>1</v>
      </c>
      <c r="B2038" t="s">
        <v>0</v>
      </c>
      <c r="C2038" t="s">
        <v>1</v>
      </c>
      <c r="D2038">
        <v>7031</v>
      </c>
      <c r="E2038" t="s">
        <v>3126</v>
      </c>
      <c r="F2038" t="s">
        <v>3127</v>
      </c>
      <c r="I2038" t="s">
        <v>16732</v>
      </c>
    </row>
    <row r="2039" spans="1:9">
      <c r="A2039">
        <v>1</v>
      </c>
      <c r="B2039" t="s">
        <v>0</v>
      </c>
      <c r="C2039" t="s">
        <v>1</v>
      </c>
      <c r="D2039">
        <v>7032</v>
      </c>
      <c r="E2039" t="s">
        <v>3128</v>
      </c>
      <c r="F2039" t="s">
        <v>3129</v>
      </c>
      <c r="I2039" t="s">
        <v>16733</v>
      </c>
    </row>
    <row r="2040" spans="1:9">
      <c r="A2040">
        <v>1</v>
      </c>
      <c r="B2040" t="s">
        <v>0</v>
      </c>
      <c r="C2040" t="s">
        <v>1</v>
      </c>
      <c r="D2040">
        <v>7033</v>
      </c>
      <c r="E2040" t="s">
        <v>3130</v>
      </c>
      <c r="F2040" t="s">
        <v>3131</v>
      </c>
      <c r="G2040" t="s">
        <v>7140</v>
      </c>
      <c r="H2040" t="s">
        <v>11820</v>
      </c>
      <c r="I2040" t="s">
        <v>16734</v>
      </c>
    </row>
    <row r="2041" spans="1:9">
      <c r="A2041">
        <v>1</v>
      </c>
      <c r="B2041" t="s">
        <v>0</v>
      </c>
      <c r="C2041" t="s">
        <v>1</v>
      </c>
      <c r="D2041">
        <v>7049</v>
      </c>
      <c r="E2041" t="s">
        <v>3132</v>
      </c>
      <c r="F2041" t="s">
        <v>3132</v>
      </c>
      <c r="G2041" t="s">
        <v>7140</v>
      </c>
      <c r="H2041" t="s">
        <v>11821</v>
      </c>
      <c r="I2041" t="s">
        <v>16735</v>
      </c>
    </row>
    <row r="2042" spans="1:9">
      <c r="A2042">
        <v>1</v>
      </c>
      <c r="B2042" t="s">
        <v>0</v>
      </c>
      <c r="C2042" t="s">
        <v>1</v>
      </c>
      <c r="D2042">
        <v>7052</v>
      </c>
      <c r="E2042" t="s">
        <v>3133</v>
      </c>
      <c r="F2042" t="s">
        <v>3134</v>
      </c>
      <c r="G2042" t="s">
        <v>7140</v>
      </c>
      <c r="H2042" t="s">
        <v>11822</v>
      </c>
      <c r="I2042" t="s">
        <v>16736</v>
      </c>
    </row>
    <row r="2043" spans="1:9">
      <c r="A2043">
        <v>1</v>
      </c>
      <c r="B2043" t="s">
        <v>0</v>
      </c>
      <c r="C2043" t="s">
        <v>1</v>
      </c>
      <c r="D2043">
        <v>7054</v>
      </c>
      <c r="E2043" t="s">
        <v>3135</v>
      </c>
      <c r="F2043" t="s">
        <v>3136</v>
      </c>
      <c r="G2043" t="s">
        <v>7140</v>
      </c>
      <c r="H2043" t="s">
        <v>11823</v>
      </c>
      <c r="I2043" t="s">
        <v>16737</v>
      </c>
    </row>
    <row r="2044" spans="1:9">
      <c r="A2044">
        <v>1</v>
      </c>
      <c r="B2044" t="s">
        <v>0</v>
      </c>
      <c r="C2044" t="s">
        <v>1</v>
      </c>
      <c r="D2044">
        <v>7165</v>
      </c>
      <c r="E2044" t="s">
        <v>3137</v>
      </c>
      <c r="F2044" t="s">
        <v>3137</v>
      </c>
      <c r="G2044" t="s">
        <v>7140</v>
      </c>
      <c r="H2044" t="s">
        <v>11824</v>
      </c>
      <c r="I2044" t="s">
        <v>16738</v>
      </c>
    </row>
    <row r="2045" spans="1:9">
      <c r="A2045">
        <v>1</v>
      </c>
      <c r="B2045" t="s">
        <v>0</v>
      </c>
      <c r="C2045" t="s">
        <v>1</v>
      </c>
      <c r="D2045">
        <v>7173</v>
      </c>
      <c r="E2045" t="s">
        <v>3138</v>
      </c>
      <c r="F2045" t="s">
        <v>3138</v>
      </c>
      <c r="I2045" t="s">
        <v>16739</v>
      </c>
    </row>
    <row r="2046" spans="1:9">
      <c r="A2046">
        <v>1</v>
      </c>
      <c r="B2046" t="s">
        <v>0</v>
      </c>
      <c r="C2046" t="s">
        <v>1</v>
      </c>
      <c r="D2046">
        <v>7174</v>
      </c>
      <c r="E2046" t="s">
        <v>3139</v>
      </c>
      <c r="F2046" t="s">
        <v>3139</v>
      </c>
      <c r="I2046" t="s">
        <v>16740</v>
      </c>
    </row>
    <row r="2047" spans="1:9">
      <c r="A2047">
        <v>1</v>
      </c>
      <c r="B2047" t="s">
        <v>0</v>
      </c>
      <c r="C2047" t="s">
        <v>1</v>
      </c>
      <c r="D2047">
        <v>7175</v>
      </c>
      <c r="E2047" t="s">
        <v>3140</v>
      </c>
      <c r="F2047" t="s">
        <v>3140</v>
      </c>
      <c r="I2047" t="s">
        <v>16741</v>
      </c>
    </row>
    <row r="2048" spans="1:9">
      <c r="A2048">
        <v>1</v>
      </c>
      <c r="B2048" t="s">
        <v>0</v>
      </c>
      <c r="C2048" t="s">
        <v>1</v>
      </c>
      <c r="D2048">
        <v>7176</v>
      </c>
      <c r="E2048" t="s">
        <v>3141</v>
      </c>
      <c r="F2048" t="s">
        <v>3141</v>
      </c>
      <c r="I2048" t="s">
        <v>16742</v>
      </c>
    </row>
    <row r="2049" spans="1:9">
      <c r="A2049">
        <v>1</v>
      </c>
      <c r="B2049" t="s">
        <v>0</v>
      </c>
      <c r="C2049" t="s">
        <v>1</v>
      </c>
      <c r="D2049">
        <v>7177</v>
      </c>
      <c r="E2049" t="s">
        <v>3142</v>
      </c>
      <c r="F2049" t="s">
        <v>3142</v>
      </c>
      <c r="G2049" t="s">
        <v>7140</v>
      </c>
      <c r="H2049" t="s">
        <v>11825</v>
      </c>
      <c r="I2049" t="s">
        <v>16743</v>
      </c>
    </row>
    <row r="2050" spans="1:9">
      <c r="A2050">
        <v>1</v>
      </c>
      <c r="B2050" t="s">
        <v>0</v>
      </c>
      <c r="C2050" t="s">
        <v>1</v>
      </c>
      <c r="D2050">
        <v>7178</v>
      </c>
      <c r="E2050" t="s">
        <v>3143</v>
      </c>
      <c r="F2050" t="s">
        <v>3143</v>
      </c>
      <c r="G2050" t="s">
        <v>7140</v>
      </c>
      <c r="H2050" t="s">
        <v>11826</v>
      </c>
      <c r="I2050" t="s">
        <v>16744</v>
      </c>
    </row>
    <row r="2051" spans="1:9">
      <c r="A2051">
        <v>1</v>
      </c>
      <c r="B2051" t="s">
        <v>0</v>
      </c>
      <c r="C2051" t="s">
        <v>1</v>
      </c>
      <c r="D2051">
        <v>7179</v>
      </c>
      <c r="E2051" t="s">
        <v>3144</v>
      </c>
      <c r="F2051" t="s">
        <v>3144</v>
      </c>
      <c r="I2051" t="s">
        <v>16745</v>
      </c>
    </row>
    <row r="2052" spans="1:9">
      <c r="A2052">
        <v>1</v>
      </c>
      <c r="B2052" t="s">
        <v>0</v>
      </c>
      <c r="C2052" t="s">
        <v>1</v>
      </c>
      <c r="D2052">
        <v>7180</v>
      </c>
      <c r="E2052" t="s">
        <v>3145</v>
      </c>
      <c r="F2052" t="s">
        <v>3145</v>
      </c>
      <c r="G2052" t="s">
        <v>7140</v>
      </c>
      <c r="H2052" t="s">
        <v>11827</v>
      </c>
      <c r="I2052" t="s">
        <v>16746</v>
      </c>
    </row>
    <row r="2053" spans="1:9">
      <c r="A2053">
        <v>1</v>
      </c>
      <c r="B2053" t="s">
        <v>0</v>
      </c>
      <c r="C2053" t="s">
        <v>1</v>
      </c>
      <c r="D2053">
        <v>7181</v>
      </c>
      <c r="E2053" t="s">
        <v>3146</v>
      </c>
      <c r="F2053" t="s">
        <v>3146</v>
      </c>
      <c r="I2053" t="s">
        <v>16747</v>
      </c>
    </row>
    <row r="2054" spans="1:9">
      <c r="A2054">
        <v>1</v>
      </c>
      <c r="B2054" t="s">
        <v>0</v>
      </c>
      <c r="C2054" t="s">
        <v>1</v>
      </c>
      <c r="D2054">
        <v>7182</v>
      </c>
      <c r="E2054" t="s">
        <v>3147</v>
      </c>
      <c r="F2054" t="s">
        <v>3147</v>
      </c>
      <c r="I2054" t="s">
        <v>16748</v>
      </c>
    </row>
    <row r="2055" spans="1:9">
      <c r="A2055">
        <v>1</v>
      </c>
      <c r="B2055" t="s">
        <v>0</v>
      </c>
      <c r="C2055" t="s">
        <v>1</v>
      </c>
      <c r="D2055">
        <v>7183</v>
      </c>
      <c r="E2055" t="s">
        <v>3148</v>
      </c>
      <c r="F2055" t="s">
        <v>3148</v>
      </c>
      <c r="G2055" t="s">
        <v>7140</v>
      </c>
      <c r="H2055" t="s">
        <v>11828</v>
      </c>
      <c r="I2055" t="s">
        <v>16749</v>
      </c>
    </row>
    <row r="2056" spans="1:9">
      <c r="A2056">
        <v>1</v>
      </c>
      <c r="B2056" t="s">
        <v>0</v>
      </c>
      <c r="C2056" t="s">
        <v>1</v>
      </c>
      <c r="D2056">
        <v>7184</v>
      </c>
      <c r="E2056" t="s">
        <v>3149</v>
      </c>
      <c r="F2056" t="s">
        <v>3149</v>
      </c>
      <c r="I2056" t="s">
        <v>16750</v>
      </c>
    </row>
    <row r="2057" spans="1:9">
      <c r="A2057">
        <v>1</v>
      </c>
      <c r="B2057" t="s">
        <v>0</v>
      </c>
      <c r="C2057" t="s">
        <v>1</v>
      </c>
      <c r="D2057">
        <v>7185</v>
      </c>
      <c r="E2057" t="s">
        <v>3150</v>
      </c>
      <c r="F2057" t="s">
        <v>3150</v>
      </c>
      <c r="I2057" t="s">
        <v>16751</v>
      </c>
    </row>
    <row r="2058" spans="1:9">
      <c r="A2058">
        <v>1</v>
      </c>
      <c r="B2058" t="s">
        <v>0</v>
      </c>
      <c r="C2058" t="s">
        <v>1</v>
      </c>
      <c r="D2058">
        <v>7186</v>
      </c>
      <c r="E2058" t="s">
        <v>3151</v>
      </c>
      <c r="F2058" t="s">
        <v>3151</v>
      </c>
      <c r="I2058" t="s">
        <v>16752</v>
      </c>
    </row>
    <row r="2059" spans="1:9">
      <c r="A2059">
        <v>1</v>
      </c>
      <c r="B2059" t="s">
        <v>0</v>
      </c>
      <c r="C2059" t="s">
        <v>1</v>
      </c>
      <c r="D2059">
        <v>7187</v>
      </c>
      <c r="E2059" t="s">
        <v>3152</v>
      </c>
      <c r="F2059" t="s">
        <v>3152</v>
      </c>
      <c r="I2059" t="s">
        <v>16753</v>
      </c>
    </row>
    <row r="2060" spans="1:9">
      <c r="A2060">
        <v>1</v>
      </c>
      <c r="B2060" t="s">
        <v>0</v>
      </c>
      <c r="C2060" t="s">
        <v>1</v>
      </c>
      <c r="D2060">
        <v>7188</v>
      </c>
      <c r="E2060" t="s">
        <v>3153</v>
      </c>
      <c r="F2060" t="s">
        <v>3153</v>
      </c>
    </row>
    <row r="2061" spans="1:9">
      <c r="A2061">
        <v>1</v>
      </c>
      <c r="B2061" t="s">
        <v>0</v>
      </c>
      <c r="C2061" t="s">
        <v>1</v>
      </c>
      <c r="D2061">
        <v>7189</v>
      </c>
      <c r="E2061" t="s">
        <v>3154</v>
      </c>
      <c r="F2061" t="s">
        <v>3154</v>
      </c>
      <c r="I2061" t="s">
        <v>16754</v>
      </c>
    </row>
    <row r="2062" spans="1:9">
      <c r="A2062">
        <v>1</v>
      </c>
      <c r="B2062" t="s">
        <v>0</v>
      </c>
      <c r="C2062" t="s">
        <v>1</v>
      </c>
      <c r="D2062">
        <v>7190</v>
      </c>
      <c r="E2062" t="s">
        <v>3155</v>
      </c>
      <c r="F2062" t="s">
        <v>3155</v>
      </c>
      <c r="I2062" t="s">
        <v>16755</v>
      </c>
    </row>
    <row r="2063" spans="1:9">
      <c r="A2063">
        <v>1</v>
      </c>
      <c r="B2063" t="s">
        <v>0</v>
      </c>
      <c r="C2063" t="s">
        <v>1</v>
      </c>
      <c r="D2063">
        <v>7191</v>
      </c>
      <c r="E2063" t="s">
        <v>3156</v>
      </c>
      <c r="F2063" t="s">
        <v>3156</v>
      </c>
      <c r="I2063" t="s">
        <v>16756</v>
      </c>
    </row>
    <row r="2064" spans="1:9">
      <c r="A2064">
        <v>1</v>
      </c>
      <c r="B2064" t="s">
        <v>0</v>
      </c>
      <c r="C2064" t="s">
        <v>1</v>
      </c>
      <c r="D2064">
        <v>7192</v>
      </c>
      <c r="E2064" t="s">
        <v>3157</v>
      </c>
      <c r="F2064" t="s">
        <v>3157</v>
      </c>
      <c r="I2064" t="s">
        <v>16757</v>
      </c>
    </row>
    <row r="2065" spans="1:9">
      <c r="A2065">
        <v>1</v>
      </c>
      <c r="B2065" t="s">
        <v>0</v>
      </c>
      <c r="C2065" t="s">
        <v>1</v>
      </c>
      <c r="D2065">
        <v>7193</v>
      </c>
      <c r="E2065" t="s">
        <v>3158</v>
      </c>
      <c r="F2065" t="s">
        <v>3158</v>
      </c>
      <c r="I2065" t="s">
        <v>16758</v>
      </c>
    </row>
    <row r="2066" spans="1:9">
      <c r="A2066">
        <v>1</v>
      </c>
      <c r="B2066" t="s">
        <v>0</v>
      </c>
      <c r="C2066" t="s">
        <v>1</v>
      </c>
      <c r="D2066">
        <v>7194</v>
      </c>
      <c r="E2066" t="s">
        <v>3159</v>
      </c>
      <c r="F2066" t="s">
        <v>3159</v>
      </c>
      <c r="G2066" t="s">
        <v>7140</v>
      </c>
      <c r="H2066" t="s">
        <v>11829</v>
      </c>
      <c r="I2066" t="s">
        <v>16759</v>
      </c>
    </row>
    <row r="2067" spans="1:9">
      <c r="A2067">
        <v>1</v>
      </c>
      <c r="B2067" t="s">
        <v>0</v>
      </c>
      <c r="C2067" t="s">
        <v>1</v>
      </c>
      <c r="D2067">
        <v>7195</v>
      </c>
      <c r="E2067" t="s">
        <v>3160</v>
      </c>
      <c r="F2067" t="s">
        <v>3160</v>
      </c>
      <c r="I2067" t="s">
        <v>16760</v>
      </c>
    </row>
    <row r="2068" spans="1:9">
      <c r="A2068">
        <v>1</v>
      </c>
      <c r="B2068" t="s">
        <v>0</v>
      </c>
      <c r="C2068" t="s">
        <v>1</v>
      </c>
      <c r="D2068">
        <v>7196</v>
      </c>
      <c r="E2068" t="s">
        <v>3161</v>
      </c>
      <c r="F2068" t="s">
        <v>3161</v>
      </c>
      <c r="G2068" t="s">
        <v>7140</v>
      </c>
      <c r="H2068" t="s">
        <v>11830</v>
      </c>
      <c r="I2068" t="s">
        <v>16761</v>
      </c>
    </row>
    <row r="2069" spans="1:9">
      <c r="A2069">
        <v>1</v>
      </c>
      <c r="B2069" t="s">
        <v>0</v>
      </c>
      <c r="C2069" t="s">
        <v>1</v>
      </c>
      <c r="D2069">
        <v>7197</v>
      </c>
      <c r="E2069" t="s">
        <v>3162</v>
      </c>
      <c r="F2069" t="s">
        <v>3162</v>
      </c>
      <c r="I2069" t="s">
        <v>16762</v>
      </c>
    </row>
    <row r="2070" spans="1:9">
      <c r="A2070">
        <v>1</v>
      </c>
      <c r="B2070" t="s">
        <v>0</v>
      </c>
      <c r="C2070" t="s">
        <v>1</v>
      </c>
      <c r="D2070">
        <v>7198</v>
      </c>
      <c r="E2070" t="s">
        <v>3163</v>
      </c>
      <c r="F2070" t="s">
        <v>3163</v>
      </c>
      <c r="G2070" t="s">
        <v>7140</v>
      </c>
      <c r="H2070" t="s">
        <v>11831</v>
      </c>
      <c r="I2070" t="s">
        <v>16763</v>
      </c>
    </row>
    <row r="2071" spans="1:9">
      <c r="A2071">
        <v>1</v>
      </c>
      <c r="B2071" t="s">
        <v>0</v>
      </c>
      <c r="C2071" t="s">
        <v>1</v>
      </c>
      <c r="D2071">
        <v>7199</v>
      </c>
      <c r="E2071" t="s">
        <v>3164</v>
      </c>
      <c r="F2071" t="s">
        <v>3164</v>
      </c>
      <c r="I2071" t="s">
        <v>16764</v>
      </c>
    </row>
    <row r="2072" spans="1:9">
      <c r="A2072">
        <v>1</v>
      </c>
      <c r="B2072" t="s">
        <v>0</v>
      </c>
      <c r="C2072" t="s">
        <v>1</v>
      </c>
      <c r="D2072">
        <v>7200</v>
      </c>
      <c r="E2072" t="s">
        <v>3165</v>
      </c>
      <c r="F2072" t="s">
        <v>3165</v>
      </c>
      <c r="I2072" t="s">
        <v>16765</v>
      </c>
    </row>
    <row r="2073" spans="1:9">
      <c r="A2073">
        <v>1</v>
      </c>
      <c r="B2073" t="s">
        <v>0</v>
      </c>
      <c r="C2073" t="s">
        <v>1</v>
      </c>
      <c r="D2073">
        <v>7201</v>
      </c>
      <c r="E2073" t="s">
        <v>3166</v>
      </c>
      <c r="F2073" t="s">
        <v>3166</v>
      </c>
      <c r="I2073" t="s">
        <v>16766</v>
      </c>
    </row>
    <row r="2074" spans="1:9">
      <c r="A2074">
        <v>1</v>
      </c>
      <c r="B2074" t="s">
        <v>0</v>
      </c>
      <c r="C2074" t="s">
        <v>1</v>
      </c>
      <c r="D2074">
        <v>7202</v>
      </c>
      <c r="E2074" t="s">
        <v>3167</v>
      </c>
      <c r="F2074" t="s">
        <v>3167</v>
      </c>
      <c r="I2074" t="s">
        <v>16767</v>
      </c>
    </row>
    <row r="2075" spans="1:9">
      <c r="A2075">
        <v>1</v>
      </c>
      <c r="B2075" t="s">
        <v>0</v>
      </c>
      <c r="C2075" t="s">
        <v>1</v>
      </c>
      <c r="D2075">
        <v>7203</v>
      </c>
      <c r="E2075" t="s">
        <v>3168</v>
      </c>
      <c r="F2075" t="s">
        <v>3168</v>
      </c>
      <c r="G2075" t="s">
        <v>7140</v>
      </c>
      <c r="H2075" t="s">
        <v>11832</v>
      </c>
      <c r="I2075" t="s">
        <v>16768</v>
      </c>
    </row>
    <row r="2076" spans="1:9">
      <c r="A2076">
        <v>1</v>
      </c>
      <c r="B2076" t="s">
        <v>0</v>
      </c>
      <c r="C2076" t="s">
        <v>1</v>
      </c>
      <c r="D2076">
        <v>7204</v>
      </c>
      <c r="E2076" t="s">
        <v>3169</v>
      </c>
      <c r="F2076" t="s">
        <v>3169</v>
      </c>
      <c r="I2076" t="s">
        <v>16769</v>
      </c>
    </row>
    <row r="2077" spans="1:9">
      <c r="A2077">
        <v>1</v>
      </c>
      <c r="B2077" t="s">
        <v>0</v>
      </c>
      <c r="C2077" t="s">
        <v>1</v>
      </c>
      <c r="D2077">
        <v>7205</v>
      </c>
      <c r="E2077" t="s">
        <v>3170</v>
      </c>
      <c r="F2077" t="s">
        <v>3170</v>
      </c>
    </row>
    <row r="2078" spans="1:9">
      <c r="A2078">
        <v>1</v>
      </c>
      <c r="B2078" t="s">
        <v>0</v>
      </c>
      <c r="C2078" t="s">
        <v>1</v>
      </c>
      <c r="D2078">
        <v>7206</v>
      </c>
      <c r="E2078" t="s">
        <v>3171</v>
      </c>
      <c r="F2078" t="s">
        <v>3171</v>
      </c>
      <c r="I2078" t="s">
        <v>16770</v>
      </c>
    </row>
    <row r="2079" spans="1:9">
      <c r="A2079">
        <v>1</v>
      </c>
      <c r="B2079" t="s">
        <v>0</v>
      </c>
      <c r="C2079" t="s">
        <v>1</v>
      </c>
      <c r="D2079">
        <v>7207</v>
      </c>
      <c r="E2079" t="s">
        <v>3172</v>
      </c>
      <c r="F2079" t="s">
        <v>3172</v>
      </c>
      <c r="I2079" t="s">
        <v>16771</v>
      </c>
    </row>
    <row r="2080" spans="1:9">
      <c r="A2080">
        <v>1</v>
      </c>
      <c r="B2080" t="s">
        <v>0</v>
      </c>
      <c r="C2080" t="s">
        <v>1</v>
      </c>
      <c r="D2080">
        <v>7208</v>
      </c>
      <c r="E2080" t="s">
        <v>3173</v>
      </c>
      <c r="F2080" t="s">
        <v>3173</v>
      </c>
      <c r="I2080" t="s">
        <v>16772</v>
      </c>
    </row>
    <row r="2081" spans="1:9">
      <c r="A2081">
        <v>1</v>
      </c>
      <c r="B2081" t="s">
        <v>0</v>
      </c>
      <c r="C2081" t="s">
        <v>1</v>
      </c>
      <c r="D2081">
        <v>7209</v>
      </c>
      <c r="E2081" t="s">
        <v>3174</v>
      </c>
      <c r="F2081" t="s">
        <v>3174</v>
      </c>
      <c r="I2081" t="s">
        <v>16773</v>
      </c>
    </row>
    <row r="2082" spans="1:9">
      <c r="A2082">
        <v>1</v>
      </c>
      <c r="B2082" t="s">
        <v>0</v>
      </c>
      <c r="C2082" t="s">
        <v>1</v>
      </c>
      <c r="D2082">
        <v>7210</v>
      </c>
      <c r="E2082" t="s">
        <v>3175</v>
      </c>
      <c r="F2082" t="s">
        <v>3175</v>
      </c>
      <c r="I2082" t="s">
        <v>16774</v>
      </c>
    </row>
    <row r="2083" spans="1:9">
      <c r="A2083">
        <v>1</v>
      </c>
      <c r="B2083" t="s">
        <v>0</v>
      </c>
      <c r="C2083" t="s">
        <v>1</v>
      </c>
      <c r="D2083">
        <v>7211</v>
      </c>
      <c r="E2083" t="s">
        <v>3176</v>
      </c>
      <c r="F2083" t="s">
        <v>3176</v>
      </c>
      <c r="I2083" t="s">
        <v>16775</v>
      </c>
    </row>
    <row r="2084" spans="1:9">
      <c r="A2084">
        <v>1</v>
      </c>
      <c r="B2084" t="s">
        <v>0</v>
      </c>
      <c r="C2084" t="s">
        <v>1</v>
      </c>
      <c r="D2084">
        <v>7212</v>
      </c>
      <c r="E2084" t="s">
        <v>3177</v>
      </c>
      <c r="F2084" t="s">
        <v>3177</v>
      </c>
      <c r="I2084" t="s">
        <v>16776</v>
      </c>
    </row>
    <row r="2085" spans="1:9">
      <c r="A2085">
        <v>1</v>
      </c>
      <c r="B2085" t="s">
        <v>0</v>
      </c>
      <c r="C2085" t="s">
        <v>1</v>
      </c>
      <c r="D2085">
        <v>7213</v>
      </c>
      <c r="E2085" t="s">
        <v>3178</v>
      </c>
      <c r="F2085" t="s">
        <v>3178</v>
      </c>
      <c r="I2085" t="s">
        <v>16777</v>
      </c>
    </row>
    <row r="2086" spans="1:9">
      <c r="A2086">
        <v>1</v>
      </c>
      <c r="B2086" t="s">
        <v>0</v>
      </c>
      <c r="C2086" t="s">
        <v>1</v>
      </c>
      <c r="D2086">
        <v>7214</v>
      </c>
      <c r="E2086" t="s">
        <v>3179</v>
      </c>
      <c r="F2086" t="s">
        <v>3179</v>
      </c>
      <c r="I2086" t="s">
        <v>16778</v>
      </c>
    </row>
    <row r="2087" spans="1:9">
      <c r="A2087">
        <v>1</v>
      </c>
      <c r="B2087" t="s">
        <v>0</v>
      </c>
      <c r="C2087" t="s">
        <v>1</v>
      </c>
      <c r="D2087">
        <v>7215</v>
      </c>
      <c r="E2087" t="s">
        <v>3180</v>
      </c>
      <c r="F2087" t="s">
        <v>3180</v>
      </c>
      <c r="G2087" t="s">
        <v>7140</v>
      </c>
      <c r="H2087" t="s">
        <v>11833</v>
      </c>
      <c r="I2087" t="s">
        <v>16779</v>
      </c>
    </row>
    <row r="2088" spans="1:9">
      <c r="A2088">
        <v>1</v>
      </c>
      <c r="B2088" t="s">
        <v>0</v>
      </c>
      <c r="C2088" t="s">
        <v>1</v>
      </c>
      <c r="D2088">
        <v>7216</v>
      </c>
      <c r="E2088" t="s">
        <v>3181</v>
      </c>
      <c r="F2088" t="s">
        <v>3181</v>
      </c>
    </row>
    <row r="2089" spans="1:9">
      <c r="A2089">
        <v>1</v>
      </c>
      <c r="B2089" t="s">
        <v>0</v>
      </c>
      <c r="C2089" t="s">
        <v>1</v>
      </c>
      <c r="D2089">
        <v>7217</v>
      </c>
      <c r="E2089" t="s">
        <v>3182</v>
      </c>
      <c r="F2089" t="s">
        <v>3182</v>
      </c>
    </row>
    <row r="2090" spans="1:9">
      <c r="A2090">
        <v>1</v>
      </c>
      <c r="B2090" t="s">
        <v>0</v>
      </c>
      <c r="C2090" t="s">
        <v>1</v>
      </c>
      <c r="D2090">
        <v>7218</v>
      </c>
      <c r="E2090" t="s">
        <v>3183</v>
      </c>
      <c r="F2090" t="s">
        <v>3183</v>
      </c>
      <c r="I2090" t="s">
        <v>16780</v>
      </c>
    </row>
    <row r="2091" spans="1:9">
      <c r="A2091">
        <v>1</v>
      </c>
      <c r="B2091" t="s">
        <v>0</v>
      </c>
      <c r="C2091" t="s">
        <v>1</v>
      </c>
      <c r="D2091">
        <v>7219</v>
      </c>
      <c r="E2091" t="s">
        <v>3184</v>
      </c>
      <c r="F2091" t="s">
        <v>3184</v>
      </c>
      <c r="I2091" t="s">
        <v>16781</v>
      </c>
    </row>
    <row r="2092" spans="1:9">
      <c r="A2092">
        <v>1</v>
      </c>
      <c r="B2092" t="s">
        <v>0</v>
      </c>
      <c r="C2092" t="s">
        <v>1</v>
      </c>
      <c r="D2092">
        <v>7220</v>
      </c>
      <c r="E2092" t="s">
        <v>3185</v>
      </c>
      <c r="F2092" t="s">
        <v>3185</v>
      </c>
      <c r="I2092" t="s">
        <v>16782</v>
      </c>
    </row>
    <row r="2093" spans="1:9">
      <c r="A2093">
        <v>1</v>
      </c>
      <c r="B2093" t="s">
        <v>0</v>
      </c>
      <c r="C2093" t="s">
        <v>1</v>
      </c>
      <c r="D2093">
        <v>7221</v>
      </c>
      <c r="E2093" t="s">
        <v>3186</v>
      </c>
      <c r="F2093" t="s">
        <v>3186</v>
      </c>
      <c r="G2093" t="s">
        <v>7140</v>
      </c>
      <c r="H2093" t="s">
        <v>11834</v>
      </c>
      <c r="I2093" t="s">
        <v>16783</v>
      </c>
    </row>
    <row r="2094" spans="1:9">
      <c r="A2094">
        <v>1</v>
      </c>
      <c r="B2094" t="s">
        <v>0</v>
      </c>
      <c r="C2094" t="s">
        <v>1</v>
      </c>
      <c r="D2094">
        <v>7222</v>
      </c>
      <c r="E2094" t="s">
        <v>3187</v>
      </c>
      <c r="F2094" t="s">
        <v>3187</v>
      </c>
      <c r="I2094" t="s">
        <v>16784</v>
      </c>
    </row>
    <row r="2095" spans="1:9">
      <c r="A2095">
        <v>1</v>
      </c>
      <c r="B2095" t="s">
        <v>0</v>
      </c>
      <c r="C2095" t="s">
        <v>1</v>
      </c>
      <c r="D2095">
        <v>7300</v>
      </c>
      <c r="E2095" t="s">
        <v>3188</v>
      </c>
      <c r="F2095" t="s">
        <v>3189</v>
      </c>
      <c r="G2095" t="s">
        <v>7140</v>
      </c>
      <c r="H2095" t="s">
        <v>11835</v>
      </c>
      <c r="I2095" t="s">
        <v>16785</v>
      </c>
    </row>
    <row r="2096" spans="1:9">
      <c r="A2096">
        <v>1</v>
      </c>
      <c r="B2096" t="s">
        <v>0</v>
      </c>
      <c r="C2096" t="s">
        <v>1</v>
      </c>
      <c r="D2096">
        <v>7301</v>
      </c>
      <c r="E2096" t="s">
        <v>3190</v>
      </c>
      <c r="F2096" t="s">
        <v>3191</v>
      </c>
      <c r="I2096" t="s">
        <v>16786</v>
      </c>
    </row>
    <row r="2097" spans="1:9">
      <c r="A2097">
        <v>1</v>
      </c>
      <c r="B2097" t="s">
        <v>0</v>
      </c>
      <c r="C2097" t="s">
        <v>1</v>
      </c>
      <c r="D2097">
        <v>7302</v>
      </c>
      <c r="E2097" t="s">
        <v>3192</v>
      </c>
      <c r="F2097" t="s">
        <v>3193</v>
      </c>
      <c r="G2097" t="s">
        <v>7140</v>
      </c>
      <c r="H2097" t="s">
        <v>11836</v>
      </c>
      <c r="I2097" t="s">
        <v>16787</v>
      </c>
    </row>
    <row r="2098" spans="1:9">
      <c r="A2098">
        <v>1</v>
      </c>
      <c r="B2098" t="s">
        <v>0</v>
      </c>
      <c r="C2098" t="s">
        <v>1</v>
      </c>
      <c r="D2098">
        <v>7303</v>
      </c>
      <c r="E2098" t="s">
        <v>3194</v>
      </c>
      <c r="F2098" t="s">
        <v>3194</v>
      </c>
    </row>
    <row r="2099" spans="1:9">
      <c r="A2099">
        <v>1</v>
      </c>
      <c r="B2099" t="s">
        <v>0</v>
      </c>
      <c r="C2099" t="s">
        <v>1</v>
      </c>
      <c r="D2099">
        <v>7304</v>
      </c>
      <c r="E2099" t="s">
        <v>3195</v>
      </c>
      <c r="F2099" t="s">
        <v>3196</v>
      </c>
      <c r="G2099" t="s">
        <v>7140</v>
      </c>
      <c r="H2099" t="s">
        <v>11837</v>
      </c>
      <c r="I2099" t="s">
        <v>16788</v>
      </c>
    </row>
    <row r="2100" spans="1:9">
      <c r="A2100">
        <v>1</v>
      </c>
      <c r="B2100" t="s">
        <v>0</v>
      </c>
      <c r="C2100" t="s">
        <v>1</v>
      </c>
      <c r="D2100">
        <v>7305</v>
      </c>
      <c r="E2100" t="s">
        <v>3197</v>
      </c>
      <c r="F2100" t="s">
        <v>3197</v>
      </c>
      <c r="I2100" t="s">
        <v>16789</v>
      </c>
    </row>
    <row r="2101" spans="1:9">
      <c r="A2101">
        <v>1</v>
      </c>
      <c r="B2101" t="s">
        <v>0</v>
      </c>
      <c r="C2101" t="s">
        <v>1</v>
      </c>
      <c r="D2101">
        <v>7306</v>
      </c>
      <c r="E2101" t="s">
        <v>3198</v>
      </c>
      <c r="F2101" t="s">
        <v>3198</v>
      </c>
      <c r="G2101" t="s">
        <v>7140</v>
      </c>
      <c r="H2101" t="s">
        <v>11838</v>
      </c>
      <c r="I2101" t="s">
        <v>16790</v>
      </c>
    </row>
    <row r="2102" spans="1:9">
      <c r="A2102">
        <v>1</v>
      </c>
      <c r="B2102" t="s">
        <v>0</v>
      </c>
      <c r="C2102" t="s">
        <v>1</v>
      </c>
      <c r="D2102">
        <v>7307</v>
      </c>
      <c r="E2102" t="s">
        <v>3199</v>
      </c>
      <c r="F2102" t="s">
        <v>3199</v>
      </c>
    </row>
    <row r="2103" spans="1:9">
      <c r="A2103">
        <v>1</v>
      </c>
      <c r="B2103" t="s">
        <v>0</v>
      </c>
      <c r="C2103" t="s">
        <v>1</v>
      </c>
      <c r="D2103">
        <v>7308</v>
      </c>
      <c r="E2103" t="s">
        <v>3200</v>
      </c>
      <c r="F2103" t="s">
        <v>3200</v>
      </c>
    </row>
    <row r="2104" spans="1:9">
      <c r="A2104">
        <v>1</v>
      </c>
      <c r="B2104" t="s">
        <v>0</v>
      </c>
      <c r="C2104" t="s">
        <v>1</v>
      </c>
      <c r="D2104">
        <v>7309</v>
      </c>
      <c r="E2104" t="s">
        <v>3201</v>
      </c>
      <c r="F2104" t="s">
        <v>3201</v>
      </c>
      <c r="G2104" t="s">
        <v>7140</v>
      </c>
      <c r="H2104" t="s">
        <v>11839</v>
      </c>
      <c r="I2104" t="s">
        <v>16791</v>
      </c>
    </row>
    <row r="2105" spans="1:9">
      <c r="A2105">
        <v>1</v>
      </c>
      <c r="B2105" t="s">
        <v>0</v>
      </c>
      <c r="C2105" t="s">
        <v>1</v>
      </c>
      <c r="D2105">
        <v>7310</v>
      </c>
      <c r="E2105" t="s">
        <v>3202</v>
      </c>
      <c r="F2105" t="s">
        <v>3202</v>
      </c>
      <c r="G2105" t="s">
        <v>7140</v>
      </c>
      <c r="H2105" t="s">
        <v>11840</v>
      </c>
      <c r="I2105" t="s">
        <v>16792</v>
      </c>
    </row>
    <row r="2106" spans="1:9">
      <c r="A2106">
        <v>1</v>
      </c>
      <c r="B2106" t="s">
        <v>0</v>
      </c>
      <c r="C2106" t="s">
        <v>1</v>
      </c>
      <c r="D2106">
        <v>7311</v>
      </c>
      <c r="E2106" t="s">
        <v>3203</v>
      </c>
      <c r="F2106" t="s">
        <v>3203</v>
      </c>
      <c r="I2106" t="s">
        <v>16793</v>
      </c>
    </row>
    <row r="2107" spans="1:9">
      <c r="A2107">
        <v>1</v>
      </c>
      <c r="B2107" t="s">
        <v>0</v>
      </c>
      <c r="C2107" t="s">
        <v>1</v>
      </c>
      <c r="D2107">
        <v>7312</v>
      </c>
      <c r="E2107" t="s">
        <v>3204</v>
      </c>
      <c r="F2107" t="s">
        <v>3204</v>
      </c>
      <c r="G2107" t="s">
        <v>7140</v>
      </c>
      <c r="H2107" t="s">
        <v>11841</v>
      </c>
      <c r="I2107" t="s">
        <v>16794</v>
      </c>
    </row>
    <row r="2108" spans="1:9">
      <c r="A2108">
        <v>1</v>
      </c>
      <c r="B2108" t="s">
        <v>0</v>
      </c>
      <c r="C2108" t="s">
        <v>1</v>
      </c>
      <c r="D2108">
        <v>7313</v>
      </c>
      <c r="E2108" t="s">
        <v>3205</v>
      </c>
      <c r="F2108" t="s">
        <v>3206</v>
      </c>
      <c r="I2108" t="s">
        <v>16795</v>
      </c>
    </row>
    <row r="2109" spans="1:9">
      <c r="A2109">
        <v>1</v>
      </c>
      <c r="B2109" t="s">
        <v>0</v>
      </c>
      <c r="C2109" t="s">
        <v>1</v>
      </c>
      <c r="D2109">
        <v>7314</v>
      </c>
      <c r="E2109" t="s">
        <v>3207</v>
      </c>
      <c r="F2109" t="s">
        <v>3207</v>
      </c>
      <c r="G2109" t="s">
        <v>7140</v>
      </c>
      <c r="H2109" t="s">
        <v>11842</v>
      </c>
      <c r="I2109" t="s">
        <v>16796</v>
      </c>
    </row>
    <row r="2110" spans="1:9">
      <c r="A2110">
        <v>1</v>
      </c>
      <c r="B2110" t="s">
        <v>0</v>
      </c>
      <c r="C2110" t="s">
        <v>1</v>
      </c>
      <c r="D2110">
        <v>7315</v>
      </c>
      <c r="E2110" t="s">
        <v>3208</v>
      </c>
      <c r="F2110" t="s">
        <v>3209</v>
      </c>
      <c r="G2110" t="s">
        <v>7140</v>
      </c>
      <c r="H2110" t="s">
        <v>11843</v>
      </c>
      <c r="I2110" t="s">
        <v>16797</v>
      </c>
    </row>
    <row r="2111" spans="1:9">
      <c r="A2111">
        <v>1</v>
      </c>
      <c r="B2111" t="s">
        <v>0</v>
      </c>
      <c r="C2111" t="s">
        <v>1</v>
      </c>
      <c r="D2111">
        <v>7316</v>
      </c>
      <c r="E2111" t="s">
        <v>3210</v>
      </c>
      <c r="F2111" t="s">
        <v>3211</v>
      </c>
      <c r="G2111" t="s">
        <v>7140</v>
      </c>
      <c r="H2111" t="s">
        <v>11844</v>
      </c>
      <c r="I2111" t="s">
        <v>16798</v>
      </c>
    </row>
    <row r="2112" spans="1:9">
      <c r="A2112">
        <v>1</v>
      </c>
      <c r="B2112" t="s">
        <v>0</v>
      </c>
      <c r="C2112" t="s">
        <v>1</v>
      </c>
      <c r="D2112">
        <v>7317</v>
      </c>
      <c r="E2112" t="s">
        <v>3212</v>
      </c>
      <c r="F2112" t="s">
        <v>3212</v>
      </c>
      <c r="G2112" t="s">
        <v>7140</v>
      </c>
      <c r="H2112" t="s">
        <v>11845</v>
      </c>
      <c r="I2112" t="s">
        <v>16799</v>
      </c>
    </row>
    <row r="2113" spans="1:9">
      <c r="A2113">
        <v>1</v>
      </c>
      <c r="B2113" t="s">
        <v>0</v>
      </c>
      <c r="C2113" t="s">
        <v>1</v>
      </c>
      <c r="D2113">
        <v>7318</v>
      </c>
      <c r="E2113" t="s">
        <v>3213</v>
      </c>
      <c r="F2113" t="s">
        <v>3214</v>
      </c>
      <c r="I2113" t="s">
        <v>16800</v>
      </c>
    </row>
    <row r="2114" spans="1:9">
      <c r="A2114">
        <v>1</v>
      </c>
      <c r="B2114" t="s">
        <v>0</v>
      </c>
      <c r="C2114" t="s">
        <v>1</v>
      </c>
      <c r="D2114">
        <v>7319</v>
      </c>
      <c r="E2114" t="s">
        <v>3215</v>
      </c>
      <c r="F2114" t="s">
        <v>3216</v>
      </c>
      <c r="I2114" t="s">
        <v>16801</v>
      </c>
    </row>
    <row r="2115" spans="1:9">
      <c r="A2115">
        <v>1</v>
      </c>
      <c r="B2115" t="s">
        <v>0</v>
      </c>
      <c r="C2115" t="s">
        <v>1</v>
      </c>
      <c r="D2115">
        <v>7320</v>
      </c>
      <c r="E2115" t="s">
        <v>3217</v>
      </c>
      <c r="F2115" t="s">
        <v>3218</v>
      </c>
      <c r="I2115" t="s">
        <v>16802</v>
      </c>
    </row>
    <row r="2116" spans="1:9">
      <c r="A2116">
        <v>1</v>
      </c>
      <c r="B2116" t="s">
        <v>0</v>
      </c>
      <c r="C2116" t="s">
        <v>1</v>
      </c>
      <c r="D2116">
        <v>7321</v>
      </c>
      <c r="E2116" t="s">
        <v>3219</v>
      </c>
      <c r="F2116" t="s">
        <v>3220</v>
      </c>
      <c r="I2116" t="s">
        <v>16803</v>
      </c>
    </row>
    <row r="2117" spans="1:9">
      <c r="A2117">
        <v>1</v>
      </c>
      <c r="B2117" t="s">
        <v>0</v>
      </c>
      <c r="C2117" t="s">
        <v>1</v>
      </c>
      <c r="D2117">
        <v>7322</v>
      </c>
      <c r="E2117" t="s">
        <v>3221</v>
      </c>
      <c r="F2117" t="s">
        <v>3222</v>
      </c>
      <c r="G2117" t="s">
        <v>7140</v>
      </c>
      <c r="H2117" t="s">
        <v>11846</v>
      </c>
      <c r="I2117" t="s">
        <v>16804</v>
      </c>
    </row>
    <row r="2118" spans="1:9">
      <c r="A2118">
        <v>1</v>
      </c>
      <c r="B2118" t="s">
        <v>0</v>
      </c>
      <c r="C2118" t="s">
        <v>1</v>
      </c>
      <c r="D2118">
        <v>7323</v>
      </c>
      <c r="E2118" t="s">
        <v>3223</v>
      </c>
      <c r="F2118" t="s">
        <v>3224</v>
      </c>
      <c r="G2118" t="s">
        <v>7140</v>
      </c>
      <c r="H2118" t="s">
        <v>11847</v>
      </c>
      <c r="I2118" t="s">
        <v>16805</v>
      </c>
    </row>
    <row r="2119" spans="1:9">
      <c r="A2119">
        <v>1</v>
      </c>
      <c r="B2119" t="s">
        <v>0</v>
      </c>
      <c r="C2119" t="s">
        <v>1</v>
      </c>
      <c r="D2119">
        <v>7324</v>
      </c>
      <c r="E2119" t="s">
        <v>3225</v>
      </c>
      <c r="F2119" t="s">
        <v>3226</v>
      </c>
      <c r="I2119" t="s">
        <v>16806</v>
      </c>
    </row>
    <row r="2120" spans="1:9">
      <c r="A2120">
        <v>1</v>
      </c>
      <c r="B2120" t="s">
        <v>0</v>
      </c>
      <c r="C2120" t="s">
        <v>1</v>
      </c>
      <c r="D2120">
        <v>7325</v>
      </c>
      <c r="E2120" t="s">
        <v>3227</v>
      </c>
      <c r="F2120" t="s">
        <v>3228</v>
      </c>
      <c r="G2120" t="s">
        <v>7140</v>
      </c>
      <c r="H2120" t="s">
        <v>11848</v>
      </c>
      <c r="I2120" t="s">
        <v>16807</v>
      </c>
    </row>
    <row r="2121" spans="1:9">
      <c r="A2121">
        <v>1</v>
      </c>
      <c r="B2121" t="s">
        <v>0</v>
      </c>
      <c r="C2121" t="s">
        <v>1</v>
      </c>
      <c r="D2121">
        <v>7326</v>
      </c>
      <c r="E2121" t="s">
        <v>3229</v>
      </c>
      <c r="F2121" t="s">
        <v>3229</v>
      </c>
    </row>
    <row r="2122" spans="1:9">
      <c r="A2122">
        <v>1</v>
      </c>
      <c r="B2122" t="s">
        <v>0</v>
      </c>
      <c r="C2122" t="s">
        <v>1</v>
      </c>
      <c r="D2122">
        <v>7327</v>
      </c>
      <c r="E2122" t="s">
        <v>3230</v>
      </c>
      <c r="F2122" t="s">
        <v>3230</v>
      </c>
    </row>
    <row r="2123" spans="1:9">
      <c r="A2123">
        <v>1</v>
      </c>
      <c r="B2123" t="s">
        <v>0</v>
      </c>
      <c r="C2123" t="s">
        <v>1</v>
      </c>
      <c r="D2123">
        <v>7328</v>
      </c>
      <c r="E2123" t="s">
        <v>3231</v>
      </c>
      <c r="F2123" t="s">
        <v>3232</v>
      </c>
      <c r="G2123" t="s">
        <v>7140</v>
      </c>
      <c r="H2123" t="s">
        <v>11849</v>
      </c>
      <c r="I2123" t="s">
        <v>16808</v>
      </c>
    </row>
    <row r="2124" spans="1:9">
      <c r="A2124">
        <v>1</v>
      </c>
      <c r="B2124" t="s">
        <v>0</v>
      </c>
      <c r="C2124" t="s">
        <v>1</v>
      </c>
      <c r="D2124">
        <v>7329</v>
      </c>
      <c r="E2124" t="s">
        <v>3233</v>
      </c>
      <c r="F2124" t="s">
        <v>3233</v>
      </c>
      <c r="I2124" t="s">
        <v>16809</v>
      </c>
    </row>
    <row r="2125" spans="1:9">
      <c r="A2125">
        <v>1</v>
      </c>
      <c r="B2125" t="s">
        <v>0</v>
      </c>
      <c r="C2125" t="s">
        <v>1</v>
      </c>
      <c r="D2125">
        <v>7330</v>
      </c>
      <c r="E2125" t="s">
        <v>3234</v>
      </c>
      <c r="F2125" t="s">
        <v>3235</v>
      </c>
      <c r="I2125" t="s">
        <v>16810</v>
      </c>
    </row>
    <row r="2126" spans="1:9">
      <c r="A2126">
        <v>1</v>
      </c>
      <c r="B2126" t="s">
        <v>0</v>
      </c>
      <c r="C2126" t="s">
        <v>1</v>
      </c>
      <c r="D2126">
        <v>7331</v>
      </c>
      <c r="E2126" t="s">
        <v>3236</v>
      </c>
      <c r="F2126" t="s">
        <v>3237</v>
      </c>
      <c r="G2126" t="s">
        <v>7140</v>
      </c>
      <c r="H2126" t="s">
        <v>11850</v>
      </c>
      <c r="I2126" t="s">
        <v>16811</v>
      </c>
    </row>
    <row r="2127" spans="1:9">
      <c r="A2127">
        <v>1</v>
      </c>
      <c r="B2127" t="s">
        <v>0</v>
      </c>
      <c r="C2127" t="s">
        <v>1</v>
      </c>
      <c r="D2127">
        <v>7332</v>
      </c>
      <c r="E2127" t="s">
        <v>3238</v>
      </c>
      <c r="F2127" t="s">
        <v>3239</v>
      </c>
      <c r="I2127" t="s">
        <v>16812</v>
      </c>
    </row>
    <row r="2128" spans="1:9">
      <c r="A2128">
        <v>1</v>
      </c>
      <c r="B2128" t="s">
        <v>0</v>
      </c>
      <c r="C2128" t="s">
        <v>1</v>
      </c>
      <c r="D2128">
        <v>7333</v>
      </c>
      <c r="E2128" t="s">
        <v>3240</v>
      </c>
      <c r="F2128" t="s">
        <v>3240</v>
      </c>
      <c r="G2128" t="s">
        <v>7140</v>
      </c>
      <c r="H2128" t="s">
        <v>11851</v>
      </c>
      <c r="I2128" t="s">
        <v>16813</v>
      </c>
    </row>
    <row r="2129" spans="1:9">
      <c r="A2129">
        <v>1</v>
      </c>
      <c r="B2129" t="s">
        <v>0</v>
      </c>
      <c r="C2129" t="s">
        <v>1</v>
      </c>
      <c r="D2129">
        <v>7334</v>
      </c>
      <c r="E2129" t="s">
        <v>3241</v>
      </c>
      <c r="F2129" t="s">
        <v>3241</v>
      </c>
      <c r="G2129" t="s">
        <v>7140</v>
      </c>
      <c r="H2129" t="s">
        <v>11852</v>
      </c>
      <c r="I2129" t="s">
        <v>16814</v>
      </c>
    </row>
    <row r="2130" spans="1:9">
      <c r="A2130">
        <v>1</v>
      </c>
      <c r="B2130" t="s">
        <v>0</v>
      </c>
      <c r="C2130" t="s">
        <v>1</v>
      </c>
      <c r="D2130">
        <v>7356</v>
      </c>
      <c r="E2130" t="s">
        <v>3242</v>
      </c>
      <c r="F2130" t="s">
        <v>3243</v>
      </c>
      <c r="G2130" t="s">
        <v>7140</v>
      </c>
      <c r="H2130" t="s">
        <v>11853</v>
      </c>
      <c r="I2130" t="s">
        <v>16815</v>
      </c>
    </row>
    <row r="2131" spans="1:9">
      <c r="A2131">
        <v>1</v>
      </c>
      <c r="B2131" t="s">
        <v>0</v>
      </c>
      <c r="C2131" t="s">
        <v>1</v>
      </c>
      <c r="D2131">
        <v>7400</v>
      </c>
      <c r="E2131" t="s">
        <v>3244</v>
      </c>
      <c r="F2131" t="s">
        <v>3244</v>
      </c>
      <c r="I2131" t="s">
        <v>16816</v>
      </c>
    </row>
    <row r="2132" spans="1:9">
      <c r="A2132">
        <v>1</v>
      </c>
      <c r="B2132" t="s">
        <v>0</v>
      </c>
      <c r="C2132" t="s">
        <v>1</v>
      </c>
      <c r="D2132">
        <v>7401</v>
      </c>
      <c r="E2132" t="s">
        <v>3245</v>
      </c>
      <c r="F2132" t="s">
        <v>3245</v>
      </c>
      <c r="I2132" t="s">
        <v>16817</v>
      </c>
    </row>
    <row r="2133" spans="1:9">
      <c r="A2133">
        <v>1</v>
      </c>
      <c r="B2133" t="s">
        <v>0</v>
      </c>
      <c r="C2133" t="s">
        <v>1</v>
      </c>
      <c r="D2133">
        <v>7500</v>
      </c>
      <c r="E2133" t="s">
        <v>3246</v>
      </c>
      <c r="F2133" t="s">
        <v>3246</v>
      </c>
      <c r="G2133" t="s">
        <v>7140</v>
      </c>
      <c r="H2133" t="s">
        <v>11854</v>
      </c>
      <c r="I2133" t="s">
        <v>16818</v>
      </c>
    </row>
    <row r="2134" spans="1:9">
      <c r="A2134">
        <v>1</v>
      </c>
      <c r="B2134" t="s">
        <v>0</v>
      </c>
      <c r="C2134" t="s">
        <v>1</v>
      </c>
      <c r="D2134">
        <v>7501</v>
      </c>
      <c r="E2134" t="s">
        <v>3247</v>
      </c>
      <c r="F2134" t="s">
        <v>3248</v>
      </c>
      <c r="I2134" t="s">
        <v>16819</v>
      </c>
    </row>
    <row r="2135" spans="1:9">
      <c r="A2135">
        <v>1</v>
      </c>
      <c r="B2135" t="s">
        <v>0</v>
      </c>
      <c r="C2135" t="s">
        <v>1</v>
      </c>
      <c r="D2135">
        <v>7502</v>
      </c>
      <c r="E2135" t="s">
        <v>3249</v>
      </c>
      <c r="F2135" t="s">
        <v>3250</v>
      </c>
      <c r="I2135" t="s">
        <v>16820</v>
      </c>
    </row>
    <row r="2136" spans="1:9">
      <c r="A2136">
        <v>1</v>
      </c>
      <c r="B2136" t="s">
        <v>0</v>
      </c>
      <c r="C2136" t="s">
        <v>1</v>
      </c>
      <c r="D2136">
        <v>7503</v>
      </c>
      <c r="E2136" t="s">
        <v>3251</v>
      </c>
      <c r="F2136" t="s">
        <v>3252</v>
      </c>
      <c r="I2136" t="s">
        <v>16821</v>
      </c>
    </row>
    <row r="2137" spans="1:9">
      <c r="A2137">
        <v>1</v>
      </c>
      <c r="B2137" t="s">
        <v>0</v>
      </c>
      <c r="C2137" t="s">
        <v>1</v>
      </c>
      <c r="D2137">
        <v>7504</v>
      </c>
      <c r="E2137" t="s">
        <v>3253</v>
      </c>
      <c r="F2137" t="s">
        <v>3253</v>
      </c>
      <c r="G2137" t="s">
        <v>7140</v>
      </c>
      <c r="H2137" t="s">
        <v>11855</v>
      </c>
      <c r="I2137" t="s">
        <v>16822</v>
      </c>
    </row>
    <row r="2138" spans="1:9">
      <c r="A2138">
        <v>1</v>
      </c>
      <c r="B2138" t="s">
        <v>0</v>
      </c>
      <c r="C2138" t="s">
        <v>1</v>
      </c>
      <c r="D2138">
        <v>7505</v>
      </c>
      <c r="E2138" t="s">
        <v>3254</v>
      </c>
      <c r="F2138" t="s">
        <v>3254</v>
      </c>
      <c r="I2138" t="s">
        <v>16823</v>
      </c>
    </row>
    <row r="2139" spans="1:9">
      <c r="A2139">
        <v>1</v>
      </c>
      <c r="B2139" t="s">
        <v>0</v>
      </c>
      <c r="C2139" t="s">
        <v>1</v>
      </c>
      <c r="D2139">
        <v>7506</v>
      </c>
      <c r="E2139" t="s">
        <v>3255</v>
      </c>
      <c r="F2139" t="s">
        <v>3255</v>
      </c>
      <c r="I2139" t="s">
        <v>16824</v>
      </c>
    </row>
    <row r="2140" spans="1:9">
      <c r="A2140">
        <v>1</v>
      </c>
      <c r="B2140" t="s">
        <v>0</v>
      </c>
      <c r="C2140" t="s">
        <v>1</v>
      </c>
      <c r="D2140">
        <v>7507</v>
      </c>
      <c r="E2140" t="s">
        <v>3256</v>
      </c>
      <c r="F2140" t="s">
        <v>3257</v>
      </c>
      <c r="I2140" t="s">
        <v>16825</v>
      </c>
    </row>
    <row r="2141" spans="1:9">
      <c r="A2141">
        <v>1</v>
      </c>
      <c r="B2141" t="s">
        <v>0</v>
      </c>
      <c r="C2141" t="s">
        <v>1</v>
      </c>
      <c r="D2141">
        <v>7508</v>
      </c>
      <c r="E2141" t="s">
        <v>3258</v>
      </c>
      <c r="F2141" t="s">
        <v>3258</v>
      </c>
      <c r="G2141" t="s">
        <v>7140</v>
      </c>
      <c r="H2141" t="s">
        <v>11856</v>
      </c>
      <c r="I2141" t="s">
        <v>16826</v>
      </c>
    </row>
    <row r="2142" spans="1:9">
      <c r="A2142">
        <v>1</v>
      </c>
      <c r="B2142" t="s">
        <v>0</v>
      </c>
      <c r="C2142" t="s">
        <v>1</v>
      </c>
      <c r="D2142">
        <v>7509</v>
      </c>
      <c r="E2142" t="s">
        <v>3259</v>
      </c>
      <c r="F2142" t="s">
        <v>3260</v>
      </c>
      <c r="I2142" t="s">
        <v>16827</v>
      </c>
    </row>
    <row r="2143" spans="1:9">
      <c r="A2143">
        <v>1</v>
      </c>
      <c r="B2143" t="s">
        <v>0</v>
      </c>
      <c r="C2143" t="s">
        <v>1</v>
      </c>
      <c r="D2143">
        <v>7510</v>
      </c>
      <c r="E2143" t="s">
        <v>3261</v>
      </c>
      <c r="F2143" t="s">
        <v>3262</v>
      </c>
      <c r="I2143" t="s">
        <v>16828</v>
      </c>
    </row>
    <row r="2144" spans="1:9">
      <c r="A2144">
        <v>1</v>
      </c>
      <c r="B2144" t="s">
        <v>0</v>
      </c>
      <c r="C2144" t="s">
        <v>1</v>
      </c>
      <c r="D2144">
        <v>7511</v>
      </c>
      <c r="E2144" t="s">
        <v>3263</v>
      </c>
      <c r="F2144" t="s">
        <v>3263</v>
      </c>
      <c r="I2144" t="s">
        <v>16829</v>
      </c>
    </row>
    <row r="2145" spans="1:9">
      <c r="A2145">
        <v>1</v>
      </c>
      <c r="B2145" t="s">
        <v>0</v>
      </c>
      <c r="C2145" t="s">
        <v>1</v>
      </c>
      <c r="D2145">
        <v>7512</v>
      </c>
      <c r="E2145" t="s">
        <v>3264</v>
      </c>
      <c r="F2145" t="s">
        <v>3265</v>
      </c>
      <c r="I2145" t="s">
        <v>16830</v>
      </c>
    </row>
    <row r="2146" spans="1:9">
      <c r="A2146">
        <v>1</v>
      </c>
      <c r="B2146" t="s">
        <v>0</v>
      </c>
      <c r="C2146" t="s">
        <v>1</v>
      </c>
      <c r="D2146">
        <v>7513</v>
      </c>
      <c r="E2146" t="s">
        <v>3266</v>
      </c>
      <c r="F2146" t="s">
        <v>3267</v>
      </c>
      <c r="G2146" t="s">
        <v>7140</v>
      </c>
      <c r="H2146" t="s">
        <v>11857</v>
      </c>
      <c r="I2146" t="s">
        <v>16831</v>
      </c>
    </row>
    <row r="2147" spans="1:9">
      <c r="A2147">
        <v>1</v>
      </c>
      <c r="B2147" t="s">
        <v>0</v>
      </c>
      <c r="C2147" t="s">
        <v>1</v>
      </c>
      <c r="D2147">
        <v>7514</v>
      </c>
      <c r="E2147" t="s">
        <v>3268</v>
      </c>
      <c r="F2147" t="s">
        <v>3269</v>
      </c>
      <c r="G2147" t="s">
        <v>7140</v>
      </c>
      <c r="H2147" t="s">
        <v>11858</v>
      </c>
      <c r="I2147" t="s">
        <v>16832</v>
      </c>
    </row>
    <row r="2148" spans="1:9">
      <c r="A2148">
        <v>1</v>
      </c>
      <c r="B2148" t="s">
        <v>0</v>
      </c>
      <c r="C2148" t="s">
        <v>1</v>
      </c>
      <c r="D2148">
        <v>7515</v>
      </c>
      <c r="E2148" t="s">
        <v>3270</v>
      </c>
      <c r="F2148" t="s">
        <v>3271</v>
      </c>
      <c r="I2148" t="s">
        <v>16833</v>
      </c>
    </row>
    <row r="2149" spans="1:9">
      <c r="A2149">
        <v>1</v>
      </c>
      <c r="B2149" t="s">
        <v>0</v>
      </c>
      <c r="C2149" t="s">
        <v>1</v>
      </c>
      <c r="D2149">
        <v>7516</v>
      </c>
      <c r="E2149" t="s">
        <v>3272</v>
      </c>
      <c r="F2149" t="s">
        <v>3273</v>
      </c>
      <c r="I2149" t="s">
        <v>16834</v>
      </c>
    </row>
    <row r="2150" spans="1:9">
      <c r="A2150">
        <v>1</v>
      </c>
      <c r="B2150" t="s">
        <v>0</v>
      </c>
      <c r="C2150" t="s">
        <v>1</v>
      </c>
      <c r="D2150">
        <v>7517</v>
      </c>
      <c r="E2150" t="s">
        <v>3274</v>
      </c>
      <c r="F2150" t="s">
        <v>3274</v>
      </c>
      <c r="I2150" t="s">
        <v>16835</v>
      </c>
    </row>
    <row r="2151" spans="1:9">
      <c r="A2151">
        <v>1</v>
      </c>
      <c r="B2151" t="s">
        <v>0</v>
      </c>
      <c r="C2151" t="s">
        <v>1</v>
      </c>
      <c r="D2151">
        <v>7518</v>
      </c>
      <c r="E2151" t="s">
        <v>3275</v>
      </c>
      <c r="F2151" t="s">
        <v>3276</v>
      </c>
      <c r="I2151" t="s">
        <v>16836</v>
      </c>
    </row>
    <row r="2152" spans="1:9">
      <c r="A2152">
        <v>1</v>
      </c>
      <c r="B2152" t="s">
        <v>0</v>
      </c>
      <c r="C2152" t="s">
        <v>1</v>
      </c>
      <c r="D2152">
        <v>7519</v>
      </c>
      <c r="E2152" t="s">
        <v>3277</v>
      </c>
      <c r="F2152" t="s">
        <v>3277</v>
      </c>
      <c r="I2152" t="s">
        <v>16837</v>
      </c>
    </row>
    <row r="2153" spans="1:9">
      <c r="A2153">
        <v>1</v>
      </c>
      <c r="B2153" t="s">
        <v>0</v>
      </c>
      <c r="C2153" t="s">
        <v>1</v>
      </c>
      <c r="D2153">
        <v>7520</v>
      </c>
      <c r="E2153" t="s">
        <v>3278</v>
      </c>
      <c r="F2153" t="s">
        <v>3279</v>
      </c>
      <c r="I2153" t="s">
        <v>16838</v>
      </c>
    </row>
    <row r="2154" spans="1:9">
      <c r="A2154">
        <v>1</v>
      </c>
      <c r="B2154" t="s">
        <v>0</v>
      </c>
      <c r="C2154" t="s">
        <v>1</v>
      </c>
      <c r="D2154">
        <v>7521</v>
      </c>
      <c r="E2154" t="s">
        <v>3280</v>
      </c>
      <c r="F2154" t="s">
        <v>3281</v>
      </c>
      <c r="I2154" t="s">
        <v>16839</v>
      </c>
    </row>
    <row r="2155" spans="1:9">
      <c r="A2155">
        <v>1</v>
      </c>
      <c r="B2155" t="s">
        <v>0</v>
      </c>
      <c r="C2155" t="s">
        <v>1</v>
      </c>
      <c r="D2155">
        <v>7522</v>
      </c>
      <c r="E2155" t="s">
        <v>3282</v>
      </c>
      <c r="F2155" t="s">
        <v>3283</v>
      </c>
      <c r="I2155" t="s">
        <v>16840</v>
      </c>
    </row>
    <row r="2156" spans="1:9">
      <c r="A2156">
        <v>1</v>
      </c>
      <c r="B2156" t="s">
        <v>0</v>
      </c>
      <c r="C2156" t="s">
        <v>1</v>
      </c>
      <c r="D2156">
        <v>7523</v>
      </c>
      <c r="E2156" t="s">
        <v>3284</v>
      </c>
      <c r="F2156" t="s">
        <v>3285</v>
      </c>
      <c r="I2156" t="s">
        <v>16841</v>
      </c>
    </row>
    <row r="2157" spans="1:9">
      <c r="A2157">
        <v>1</v>
      </c>
      <c r="B2157" t="s">
        <v>0</v>
      </c>
      <c r="C2157" t="s">
        <v>1</v>
      </c>
      <c r="D2157">
        <v>7524</v>
      </c>
      <c r="E2157" t="s">
        <v>3286</v>
      </c>
      <c r="F2157" t="s">
        <v>3286</v>
      </c>
      <c r="G2157" t="s">
        <v>7140</v>
      </c>
      <c r="H2157" t="s">
        <v>11859</v>
      </c>
      <c r="I2157" t="s">
        <v>16842</v>
      </c>
    </row>
    <row r="2158" spans="1:9">
      <c r="A2158">
        <v>1</v>
      </c>
      <c r="B2158" t="s">
        <v>0</v>
      </c>
      <c r="C2158" t="s">
        <v>1</v>
      </c>
      <c r="D2158">
        <v>7525</v>
      </c>
      <c r="E2158" t="s">
        <v>3287</v>
      </c>
      <c r="F2158" t="s">
        <v>3288</v>
      </c>
      <c r="I2158" t="s">
        <v>16843</v>
      </c>
    </row>
    <row r="2159" spans="1:9">
      <c r="A2159">
        <v>1</v>
      </c>
      <c r="B2159" t="s">
        <v>0</v>
      </c>
      <c r="C2159" t="s">
        <v>1</v>
      </c>
      <c r="D2159">
        <v>7526</v>
      </c>
      <c r="E2159" t="s">
        <v>3289</v>
      </c>
      <c r="F2159" t="s">
        <v>3289</v>
      </c>
      <c r="I2159" t="s">
        <v>16844</v>
      </c>
    </row>
    <row r="2160" spans="1:9">
      <c r="A2160">
        <v>1</v>
      </c>
      <c r="B2160" t="s">
        <v>0</v>
      </c>
      <c r="C2160" t="s">
        <v>1</v>
      </c>
      <c r="D2160">
        <v>7527</v>
      </c>
      <c r="E2160" t="s">
        <v>3290</v>
      </c>
      <c r="F2160" t="s">
        <v>3290</v>
      </c>
      <c r="G2160" t="s">
        <v>7140</v>
      </c>
      <c r="H2160" t="s">
        <v>11860</v>
      </c>
      <c r="I2160" t="s">
        <v>16845</v>
      </c>
    </row>
    <row r="2161" spans="1:9">
      <c r="A2161">
        <v>1</v>
      </c>
      <c r="B2161" t="s">
        <v>0</v>
      </c>
      <c r="C2161" t="s">
        <v>1</v>
      </c>
      <c r="D2161">
        <v>7528</v>
      </c>
      <c r="E2161" t="s">
        <v>3291</v>
      </c>
      <c r="F2161" t="s">
        <v>3292</v>
      </c>
      <c r="I2161" t="s">
        <v>16846</v>
      </c>
    </row>
    <row r="2162" spans="1:9">
      <c r="A2162">
        <v>1</v>
      </c>
      <c r="B2162" t="s">
        <v>0</v>
      </c>
      <c r="C2162" t="s">
        <v>1</v>
      </c>
      <c r="D2162">
        <v>7529</v>
      </c>
      <c r="E2162" t="s">
        <v>3293</v>
      </c>
      <c r="F2162" t="s">
        <v>3294</v>
      </c>
      <c r="I2162" t="s">
        <v>16847</v>
      </c>
    </row>
    <row r="2163" spans="1:9">
      <c r="A2163">
        <v>1</v>
      </c>
      <c r="B2163" t="s">
        <v>0</v>
      </c>
      <c r="C2163" t="s">
        <v>1</v>
      </c>
      <c r="D2163">
        <v>7530</v>
      </c>
      <c r="E2163" t="s">
        <v>3295</v>
      </c>
      <c r="F2163" t="s">
        <v>3295</v>
      </c>
      <c r="G2163" t="s">
        <v>7140</v>
      </c>
      <c r="H2163" t="s">
        <v>11861</v>
      </c>
      <c r="I2163" t="s">
        <v>16848</v>
      </c>
    </row>
    <row r="2164" spans="1:9">
      <c r="A2164">
        <v>1</v>
      </c>
      <c r="B2164" t="s">
        <v>0</v>
      </c>
      <c r="C2164" t="s">
        <v>1</v>
      </c>
      <c r="D2164">
        <v>7531</v>
      </c>
      <c r="E2164" t="s">
        <v>3296</v>
      </c>
      <c r="F2164" t="s">
        <v>3297</v>
      </c>
      <c r="G2164" t="s">
        <v>7140</v>
      </c>
      <c r="H2164" t="s">
        <v>11862</v>
      </c>
      <c r="I2164" t="s">
        <v>16849</v>
      </c>
    </row>
    <row r="2165" spans="1:9">
      <c r="A2165">
        <v>1</v>
      </c>
      <c r="B2165" t="s">
        <v>0</v>
      </c>
      <c r="C2165" t="s">
        <v>1</v>
      </c>
      <c r="D2165">
        <v>7532</v>
      </c>
      <c r="E2165" t="s">
        <v>3298</v>
      </c>
      <c r="F2165" t="s">
        <v>3299</v>
      </c>
      <c r="I2165" t="s">
        <v>16850</v>
      </c>
    </row>
    <row r="2166" spans="1:9">
      <c r="A2166">
        <v>1</v>
      </c>
      <c r="B2166" t="s">
        <v>0</v>
      </c>
      <c r="C2166" t="s">
        <v>1</v>
      </c>
      <c r="D2166">
        <v>7533</v>
      </c>
      <c r="E2166" t="s">
        <v>3300</v>
      </c>
      <c r="F2166" t="s">
        <v>3301</v>
      </c>
      <c r="I2166" t="s">
        <v>16851</v>
      </c>
    </row>
    <row r="2167" spans="1:9">
      <c r="A2167">
        <v>1</v>
      </c>
      <c r="B2167" t="s">
        <v>0</v>
      </c>
      <c r="C2167" t="s">
        <v>1</v>
      </c>
      <c r="D2167">
        <v>7534</v>
      </c>
      <c r="E2167" t="s">
        <v>3302</v>
      </c>
      <c r="F2167" t="s">
        <v>3303</v>
      </c>
    </row>
    <row r="2168" spans="1:9">
      <c r="A2168">
        <v>1</v>
      </c>
      <c r="B2168" t="s">
        <v>0</v>
      </c>
      <c r="C2168" t="s">
        <v>1</v>
      </c>
      <c r="D2168">
        <v>7535</v>
      </c>
      <c r="E2168" t="s">
        <v>3304</v>
      </c>
      <c r="F2168" t="s">
        <v>3304</v>
      </c>
      <c r="I2168" t="s">
        <v>16852</v>
      </c>
    </row>
    <row r="2169" spans="1:9">
      <c r="A2169">
        <v>1</v>
      </c>
      <c r="B2169" t="s">
        <v>0</v>
      </c>
      <c r="C2169" t="s">
        <v>1</v>
      </c>
      <c r="D2169">
        <v>7536</v>
      </c>
      <c r="E2169" t="s">
        <v>3305</v>
      </c>
      <c r="F2169" t="s">
        <v>3306</v>
      </c>
      <c r="I2169" t="s">
        <v>16853</v>
      </c>
    </row>
    <row r="2170" spans="1:9">
      <c r="A2170">
        <v>1</v>
      </c>
      <c r="B2170" t="s">
        <v>0</v>
      </c>
      <c r="C2170" t="s">
        <v>1</v>
      </c>
      <c r="D2170">
        <v>7537</v>
      </c>
      <c r="E2170" t="s">
        <v>3307</v>
      </c>
      <c r="F2170" t="s">
        <v>3307</v>
      </c>
      <c r="G2170" t="s">
        <v>7140</v>
      </c>
      <c r="H2170" t="s">
        <v>11863</v>
      </c>
      <c r="I2170" t="s">
        <v>16854</v>
      </c>
    </row>
    <row r="2171" spans="1:9">
      <c r="A2171">
        <v>1</v>
      </c>
      <c r="B2171" t="s">
        <v>0</v>
      </c>
      <c r="C2171" t="s">
        <v>1</v>
      </c>
      <c r="D2171">
        <v>7538</v>
      </c>
      <c r="E2171" t="s">
        <v>3308</v>
      </c>
      <c r="F2171" t="s">
        <v>3309</v>
      </c>
      <c r="I2171" t="s">
        <v>16855</v>
      </c>
    </row>
    <row r="2172" spans="1:9">
      <c r="A2172">
        <v>1</v>
      </c>
      <c r="B2172" t="s">
        <v>0</v>
      </c>
      <c r="C2172" t="s">
        <v>1</v>
      </c>
      <c r="D2172">
        <v>7539</v>
      </c>
      <c r="E2172" t="s">
        <v>3310</v>
      </c>
      <c r="F2172" t="s">
        <v>3310</v>
      </c>
      <c r="I2172" t="s">
        <v>16856</v>
      </c>
    </row>
    <row r="2173" spans="1:9">
      <c r="A2173">
        <v>1</v>
      </c>
      <c r="B2173" t="s">
        <v>0</v>
      </c>
      <c r="C2173" t="s">
        <v>1</v>
      </c>
      <c r="D2173">
        <v>7540</v>
      </c>
      <c r="E2173" t="s">
        <v>3311</v>
      </c>
      <c r="F2173" t="s">
        <v>3312</v>
      </c>
      <c r="I2173" t="s">
        <v>16857</v>
      </c>
    </row>
    <row r="2174" spans="1:9">
      <c r="A2174">
        <v>1</v>
      </c>
      <c r="B2174" t="s">
        <v>0</v>
      </c>
      <c r="C2174" t="s">
        <v>1</v>
      </c>
      <c r="D2174">
        <v>7541</v>
      </c>
      <c r="E2174" t="s">
        <v>3313</v>
      </c>
      <c r="F2174" t="s">
        <v>3314</v>
      </c>
      <c r="I2174" t="s">
        <v>16858</v>
      </c>
    </row>
    <row r="2175" spans="1:9">
      <c r="A2175">
        <v>1</v>
      </c>
      <c r="B2175" t="s">
        <v>0</v>
      </c>
      <c r="C2175" t="s">
        <v>1</v>
      </c>
      <c r="D2175">
        <v>7542</v>
      </c>
      <c r="E2175" t="s">
        <v>3315</v>
      </c>
      <c r="F2175" t="s">
        <v>3316</v>
      </c>
      <c r="I2175" t="s">
        <v>16859</v>
      </c>
    </row>
    <row r="2176" spans="1:9">
      <c r="A2176">
        <v>1</v>
      </c>
      <c r="B2176" t="s">
        <v>0</v>
      </c>
      <c r="C2176" t="s">
        <v>1</v>
      </c>
      <c r="D2176">
        <v>7543</v>
      </c>
      <c r="E2176" t="s">
        <v>3317</v>
      </c>
      <c r="F2176" t="s">
        <v>3317</v>
      </c>
      <c r="I2176" t="s">
        <v>16860</v>
      </c>
    </row>
    <row r="2177" spans="1:9">
      <c r="A2177">
        <v>1</v>
      </c>
      <c r="B2177" t="s">
        <v>0</v>
      </c>
      <c r="C2177" t="s">
        <v>1</v>
      </c>
      <c r="D2177">
        <v>7544</v>
      </c>
      <c r="E2177" t="s">
        <v>3318</v>
      </c>
      <c r="F2177" t="s">
        <v>3318</v>
      </c>
      <c r="I2177" t="s">
        <v>16861</v>
      </c>
    </row>
    <row r="2178" spans="1:9">
      <c r="A2178">
        <v>1</v>
      </c>
      <c r="B2178" t="s">
        <v>0</v>
      </c>
      <c r="C2178" t="s">
        <v>1</v>
      </c>
      <c r="D2178">
        <v>7545</v>
      </c>
      <c r="E2178" t="s">
        <v>3319</v>
      </c>
      <c r="F2178" t="s">
        <v>3320</v>
      </c>
      <c r="I2178" t="s">
        <v>16862</v>
      </c>
    </row>
    <row r="2179" spans="1:9">
      <c r="A2179">
        <v>1</v>
      </c>
      <c r="B2179" t="s">
        <v>0</v>
      </c>
      <c r="C2179" t="s">
        <v>1</v>
      </c>
      <c r="D2179">
        <v>7546</v>
      </c>
      <c r="E2179" t="s">
        <v>3321</v>
      </c>
      <c r="F2179" t="s">
        <v>3321</v>
      </c>
      <c r="I2179" t="s">
        <v>16863</v>
      </c>
    </row>
    <row r="2180" spans="1:9">
      <c r="A2180">
        <v>1</v>
      </c>
      <c r="B2180" t="s">
        <v>0</v>
      </c>
      <c r="C2180" t="s">
        <v>1</v>
      </c>
      <c r="D2180">
        <v>7547</v>
      </c>
      <c r="E2180" t="s">
        <v>3322</v>
      </c>
      <c r="F2180" t="s">
        <v>3322</v>
      </c>
      <c r="G2180" t="s">
        <v>7140</v>
      </c>
      <c r="H2180" t="s">
        <v>11864</v>
      </c>
      <c r="I2180" t="s">
        <v>16864</v>
      </c>
    </row>
    <row r="2181" spans="1:9">
      <c r="A2181">
        <v>1</v>
      </c>
      <c r="B2181" t="s">
        <v>0</v>
      </c>
      <c r="C2181" t="s">
        <v>1</v>
      </c>
      <c r="D2181">
        <v>7548</v>
      </c>
      <c r="E2181" t="s">
        <v>3323</v>
      </c>
      <c r="F2181" t="s">
        <v>3324</v>
      </c>
      <c r="I2181" t="s">
        <v>16865</v>
      </c>
    </row>
    <row r="2182" spans="1:9">
      <c r="A2182">
        <v>1</v>
      </c>
      <c r="B2182" t="s">
        <v>0</v>
      </c>
      <c r="C2182" t="s">
        <v>1</v>
      </c>
      <c r="D2182">
        <v>7549</v>
      </c>
      <c r="E2182" t="s">
        <v>3325</v>
      </c>
      <c r="F2182" t="s">
        <v>3325</v>
      </c>
      <c r="I2182" t="s">
        <v>16866</v>
      </c>
    </row>
    <row r="2183" spans="1:9">
      <c r="A2183">
        <v>1</v>
      </c>
      <c r="B2183" t="s">
        <v>0</v>
      </c>
      <c r="C2183" t="s">
        <v>1</v>
      </c>
      <c r="D2183">
        <v>7550</v>
      </c>
      <c r="E2183" t="s">
        <v>3326</v>
      </c>
      <c r="F2183" t="s">
        <v>3327</v>
      </c>
      <c r="I2183" t="s">
        <v>16867</v>
      </c>
    </row>
    <row r="2184" spans="1:9">
      <c r="A2184">
        <v>1</v>
      </c>
      <c r="B2184" t="s">
        <v>0</v>
      </c>
      <c r="C2184" t="s">
        <v>1</v>
      </c>
      <c r="D2184">
        <v>7551</v>
      </c>
      <c r="E2184" t="s">
        <v>3328</v>
      </c>
      <c r="F2184" t="s">
        <v>3329</v>
      </c>
      <c r="I2184" t="s">
        <v>16868</v>
      </c>
    </row>
    <row r="2185" spans="1:9">
      <c r="A2185">
        <v>1</v>
      </c>
      <c r="B2185" t="s">
        <v>0</v>
      </c>
      <c r="C2185" t="s">
        <v>1</v>
      </c>
      <c r="D2185">
        <v>7552</v>
      </c>
      <c r="E2185" t="s">
        <v>3330</v>
      </c>
      <c r="F2185" t="s">
        <v>3330</v>
      </c>
      <c r="I2185" t="s">
        <v>16869</v>
      </c>
    </row>
    <row r="2186" spans="1:9">
      <c r="A2186">
        <v>1</v>
      </c>
      <c r="B2186" t="s">
        <v>0</v>
      </c>
      <c r="C2186" t="s">
        <v>1</v>
      </c>
      <c r="D2186">
        <v>7553</v>
      </c>
      <c r="E2186" t="s">
        <v>3331</v>
      </c>
      <c r="F2186" t="s">
        <v>3332</v>
      </c>
      <c r="I2186" t="s">
        <v>16870</v>
      </c>
    </row>
    <row r="2187" spans="1:9">
      <c r="A2187">
        <v>1</v>
      </c>
      <c r="B2187" t="s">
        <v>0</v>
      </c>
      <c r="C2187" t="s">
        <v>1</v>
      </c>
      <c r="D2187">
        <v>7554</v>
      </c>
      <c r="E2187" t="s">
        <v>3333</v>
      </c>
      <c r="F2187" t="s">
        <v>3334</v>
      </c>
      <c r="I2187" t="s">
        <v>16871</v>
      </c>
    </row>
    <row r="2188" spans="1:9">
      <c r="A2188">
        <v>1</v>
      </c>
      <c r="B2188" t="s">
        <v>0</v>
      </c>
      <c r="C2188" t="s">
        <v>1</v>
      </c>
      <c r="D2188">
        <v>7555</v>
      </c>
      <c r="E2188" t="s">
        <v>3335</v>
      </c>
      <c r="F2188" t="s">
        <v>3336</v>
      </c>
      <c r="I2188" t="s">
        <v>16872</v>
      </c>
    </row>
    <row r="2189" spans="1:9">
      <c r="A2189">
        <v>1</v>
      </c>
      <c r="B2189" t="s">
        <v>0</v>
      </c>
      <c r="C2189" t="s">
        <v>1</v>
      </c>
      <c r="D2189">
        <v>7556</v>
      </c>
      <c r="E2189" t="s">
        <v>3337</v>
      </c>
      <c r="F2189" t="s">
        <v>3338</v>
      </c>
      <c r="I2189" t="s">
        <v>16873</v>
      </c>
    </row>
    <row r="2190" spans="1:9">
      <c r="A2190">
        <v>1</v>
      </c>
      <c r="B2190" t="s">
        <v>0</v>
      </c>
      <c r="C2190" t="s">
        <v>1</v>
      </c>
      <c r="D2190">
        <v>7557</v>
      </c>
      <c r="E2190" t="s">
        <v>3339</v>
      </c>
      <c r="F2190" t="s">
        <v>3339</v>
      </c>
      <c r="G2190" t="s">
        <v>7140</v>
      </c>
      <c r="H2190" t="s">
        <v>11865</v>
      </c>
      <c r="I2190" t="s">
        <v>16874</v>
      </c>
    </row>
    <row r="2191" spans="1:9">
      <c r="A2191">
        <v>1</v>
      </c>
      <c r="B2191" t="s">
        <v>0</v>
      </c>
      <c r="C2191" t="s">
        <v>1</v>
      </c>
      <c r="D2191">
        <v>7558</v>
      </c>
      <c r="E2191" t="s">
        <v>3340</v>
      </c>
      <c r="F2191" t="s">
        <v>3341</v>
      </c>
      <c r="G2191" t="s">
        <v>7140</v>
      </c>
      <c r="H2191" t="s">
        <v>11866</v>
      </c>
      <c r="I2191" t="s">
        <v>16875</v>
      </c>
    </row>
    <row r="2192" spans="1:9">
      <c r="A2192">
        <v>1</v>
      </c>
      <c r="B2192" t="s">
        <v>0</v>
      </c>
      <c r="C2192" t="s">
        <v>1</v>
      </c>
      <c r="D2192">
        <v>7559</v>
      </c>
      <c r="E2192" t="s">
        <v>3342</v>
      </c>
      <c r="F2192" t="s">
        <v>3342</v>
      </c>
      <c r="I2192" t="s">
        <v>16876</v>
      </c>
    </row>
    <row r="2193" spans="1:9">
      <c r="A2193">
        <v>1</v>
      </c>
      <c r="B2193" t="s">
        <v>0</v>
      </c>
      <c r="C2193" t="s">
        <v>1</v>
      </c>
      <c r="D2193">
        <v>7560</v>
      </c>
      <c r="E2193" t="s">
        <v>3343</v>
      </c>
      <c r="F2193" t="s">
        <v>3344</v>
      </c>
      <c r="I2193" t="s">
        <v>16877</v>
      </c>
    </row>
    <row r="2194" spans="1:9">
      <c r="A2194">
        <v>1</v>
      </c>
      <c r="B2194" t="s">
        <v>0</v>
      </c>
      <c r="C2194" t="s">
        <v>1</v>
      </c>
      <c r="D2194">
        <v>7561</v>
      </c>
      <c r="E2194" t="s">
        <v>3345</v>
      </c>
      <c r="F2194" t="s">
        <v>3346</v>
      </c>
      <c r="I2194" t="s">
        <v>16878</v>
      </c>
    </row>
    <row r="2195" spans="1:9">
      <c r="A2195">
        <v>1</v>
      </c>
      <c r="B2195" t="s">
        <v>0</v>
      </c>
      <c r="C2195" t="s">
        <v>1</v>
      </c>
      <c r="D2195">
        <v>7562</v>
      </c>
      <c r="E2195" t="s">
        <v>3347</v>
      </c>
      <c r="F2195" t="s">
        <v>3348</v>
      </c>
      <c r="G2195" t="s">
        <v>7140</v>
      </c>
      <c r="H2195" t="s">
        <v>11867</v>
      </c>
      <c r="I2195" t="s">
        <v>16879</v>
      </c>
    </row>
    <row r="2196" spans="1:9">
      <c r="A2196">
        <v>1</v>
      </c>
      <c r="B2196" t="s">
        <v>0</v>
      </c>
      <c r="C2196" t="s">
        <v>1</v>
      </c>
      <c r="D2196">
        <v>7563</v>
      </c>
      <c r="E2196" t="s">
        <v>3349</v>
      </c>
      <c r="F2196" t="s">
        <v>3349</v>
      </c>
      <c r="I2196" t="s">
        <v>16880</v>
      </c>
    </row>
    <row r="2197" spans="1:9">
      <c r="A2197">
        <v>1</v>
      </c>
      <c r="B2197" t="s">
        <v>0</v>
      </c>
      <c r="C2197" t="s">
        <v>1</v>
      </c>
      <c r="D2197">
        <v>7564</v>
      </c>
      <c r="E2197" t="s">
        <v>3350</v>
      </c>
      <c r="F2197" t="s">
        <v>3351</v>
      </c>
      <c r="G2197" t="s">
        <v>7140</v>
      </c>
      <c r="H2197" t="s">
        <v>11868</v>
      </c>
      <c r="I2197" t="s">
        <v>16881</v>
      </c>
    </row>
    <row r="2198" spans="1:9">
      <c r="A2198">
        <v>1</v>
      </c>
      <c r="B2198" t="s">
        <v>0</v>
      </c>
      <c r="C2198" t="s">
        <v>1</v>
      </c>
      <c r="D2198">
        <v>7565</v>
      </c>
      <c r="E2198" t="s">
        <v>3352</v>
      </c>
      <c r="F2198" t="s">
        <v>3353</v>
      </c>
      <c r="G2198" t="s">
        <v>7140</v>
      </c>
      <c r="H2198" t="s">
        <v>11869</v>
      </c>
      <c r="I2198" t="s">
        <v>16882</v>
      </c>
    </row>
    <row r="2199" spans="1:9">
      <c r="A2199">
        <v>1</v>
      </c>
      <c r="B2199" t="s">
        <v>0</v>
      </c>
      <c r="C2199" t="s">
        <v>1</v>
      </c>
      <c r="D2199">
        <v>7566</v>
      </c>
      <c r="E2199" t="s">
        <v>3354</v>
      </c>
      <c r="F2199" t="s">
        <v>3355</v>
      </c>
      <c r="I2199" t="s">
        <v>16883</v>
      </c>
    </row>
    <row r="2200" spans="1:9">
      <c r="A2200">
        <v>1</v>
      </c>
      <c r="B2200" t="s">
        <v>0</v>
      </c>
      <c r="C2200" t="s">
        <v>1</v>
      </c>
      <c r="D2200">
        <v>7567</v>
      </c>
      <c r="E2200" t="s">
        <v>3356</v>
      </c>
      <c r="F2200" t="s">
        <v>3356</v>
      </c>
    </row>
    <row r="2201" spans="1:9">
      <c r="A2201">
        <v>1</v>
      </c>
      <c r="B2201" t="s">
        <v>0</v>
      </c>
      <c r="C2201" t="s">
        <v>1</v>
      </c>
      <c r="D2201">
        <v>7568</v>
      </c>
      <c r="E2201" t="s">
        <v>3357</v>
      </c>
      <c r="F2201" t="s">
        <v>3358</v>
      </c>
      <c r="I2201" t="s">
        <v>16884</v>
      </c>
    </row>
    <row r="2202" spans="1:9">
      <c r="A2202">
        <v>1</v>
      </c>
      <c r="B2202" t="s">
        <v>0</v>
      </c>
      <c r="C2202" t="s">
        <v>1</v>
      </c>
      <c r="D2202">
        <v>7569</v>
      </c>
      <c r="E2202" t="s">
        <v>3359</v>
      </c>
      <c r="F2202" t="s">
        <v>3360</v>
      </c>
      <c r="I2202" t="s">
        <v>16885</v>
      </c>
    </row>
    <row r="2203" spans="1:9">
      <c r="A2203">
        <v>1</v>
      </c>
      <c r="B2203" t="s">
        <v>0</v>
      </c>
      <c r="C2203" t="s">
        <v>1</v>
      </c>
      <c r="D2203">
        <v>7570</v>
      </c>
      <c r="E2203" t="s">
        <v>3361</v>
      </c>
      <c r="F2203" t="s">
        <v>3362</v>
      </c>
      <c r="I2203" t="s">
        <v>16886</v>
      </c>
    </row>
    <row r="2204" spans="1:9">
      <c r="A2204">
        <v>1</v>
      </c>
      <c r="B2204" t="s">
        <v>0</v>
      </c>
      <c r="C2204" t="s">
        <v>1</v>
      </c>
      <c r="D2204">
        <v>7571</v>
      </c>
      <c r="E2204" t="s">
        <v>3363</v>
      </c>
      <c r="F2204" t="s">
        <v>3363</v>
      </c>
      <c r="I2204" t="s">
        <v>16887</v>
      </c>
    </row>
    <row r="2205" spans="1:9">
      <c r="A2205">
        <v>1</v>
      </c>
      <c r="B2205" t="s">
        <v>0</v>
      </c>
      <c r="C2205" t="s">
        <v>1</v>
      </c>
      <c r="D2205">
        <v>7572</v>
      </c>
      <c r="E2205" t="s">
        <v>3364</v>
      </c>
      <c r="F2205" t="s">
        <v>3364</v>
      </c>
      <c r="I2205" t="s">
        <v>16888</v>
      </c>
    </row>
    <row r="2206" spans="1:9">
      <c r="A2206">
        <v>1</v>
      </c>
      <c r="B2206" t="s">
        <v>0</v>
      </c>
      <c r="C2206" t="s">
        <v>1</v>
      </c>
      <c r="D2206">
        <v>7573</v>
      </c>
      <c r="E2206" t="s">
        <v>3365</v>
      </c>
      <c r="F2206" t="s">
        <v>3365</v>
      </c>
      <c r="I2206" t="s">
        <v>16889</v>
      </c>
    </row>
    <row r="2207" spans="1:9">
      <c r="A2207">
        <v>1</v>
      </c>
      <c r="B2207" t="s">
        <v>0</v>
      </c>
      <c r="C2207" t="s">
        <v>1</v>
      </c>
      <c r="D2207">
        <v>7574</v>
      </c>
      <c r="E2207" t="s">
        <v>3138</v>
      </c>
      <c r="F2207" t="s">
        <v>3138</v>
      </c>
      <c r="I2207" t="s">
        <v>16739</v>
      </c>
    </row>
    <row r="2208" spans="1:9">
      <c r="A2208">
        <v>1</v>
      </c>
      <c r="B2208" t="s">
        <v>0</v>
      </c>
      <c r="C2208" t="s">
        <v>1</v>
      </c>
      <c r="D2208">
        <v>7575</v>
      </c>
      <c r="E2208" t="s">
        <v>3366</v>
      </c>
      <c r="F2208" t="s">
        <v>3367</v>
      </c>
      <c r="G2208" t="s">
        <v>7140</v>
      </c>
      <c r="H2208" t="s">
        <v>11870</v>
      </c>
      <c r="I2208" t="s">
        <v>16890</v>
      </c>
    </row>
    <row r="2209" spans="1:9">
      <c r="A2209">
        <v>1</v>
      </c>
      <c r="B2209" t="s">
        <v>0</v>
      </c>
      <c r="C2209" t="s">
        <v>1</v>
      </c>
      <c r="D2209">
        <v>7576</v>
      </c>
      <c r="E2209" t="s">
        <v>3368</v>
      </c>
      <c r="F2209" t="s">
        <v>3368</v>
      </c>
      <c r="I2209" t="s">
        <v>16891</v>
      </c>
    </row>
    <row r="2210" spans="1:9">
      <c r="A2210">
        <v>1</v>
      </c>
      <c r="B2210" t="s">
        <v>0</v>
      </c>
      <c r="C2210" t="s">
        <v>1</v>
      </c>
      <c r="D2210">
        <v>7577</v>
      </c>
      <c r="E2210" t="s">
        <v>3369</v>
      </c>
      <c r="F2210" t="s">
        <v>3370</v>
      </c>
      <c r="I2210" t="s">
        <v>16892</v>
      </c>
    </row>
    <row r="2211" spans="1:9">
      <c r="A2211">
        <v>1</v>
      </c>
      <c r="B2211" t="s">
        <v>0</v>
      </c>
      <c r="C2211" t="s">
        <v>1</v>
      </c>
      <c r="D2211">
        <v>7578</v>
      </c>
      <c r="E2211" t="s">
        <v>3371</v>
      </c>
      <c r="F2211" t="s">
        <v>3372</v>
      </c>
    </row>
    <row r="2212" spans="1:9">
      <c r="A2212">
        <v>1</v>
      </c>
      <c r="B2212" t="s">
        <v>0</v>
      </c>
      <c r="C2212" t="s">
        <v>1</v>
      </c>
      <c r="D2212">
        <v>7579</v>
      </c>
      <c r="E2212" t="s">
        <v>3373</v>
      </c>
      <c r="F2212" t="s">
        <v>3374</v>
      </c>
      <c r="I2212" t="s">
        <v>16893</v>
      </c>
    </row>
    <row r="2213" spans="1:9">
      <c r="A2213">
        <v>1</v>
      </c>
      <c r="B2213" t="s">
        <v>0</v>
      </c>
      <c r="C2213" t="s">
        <v>1</v>
      </c>
      <c r="D2213">
        <v>7580</v>
      </c>
      <c r="E2213" t="s">
        <v>3375</v>
      </c>
      <c r="F2213" t="s">
        <v>3376</v>
      </c>
      <c r="I2213" t="s">
        <v>16894</v>
      </c>
    </row>
    <row r="2214" spans="1:9">
      <c r="A2214">
        <v>1</v>
      </c>
      <c r="B2214" t="s">
        <v>0</v>
      </c>
      <c r="C2214" t="s">
        <v>1</v>
      </c>
      <c r="D2214">
        <v>7581</v>
      </c>
      <c r="E2214" t="s">
        <v>3377</v>
      </c>
      <c r="F2214" t="s">
        <v>3378</v>
      </c>
      <c r="I2214" t="s">
        <v>16895</v>
      </c>
    </row>
    <row r="2215" spans="1:9">
      <c r="A2215">
        <v>1</v>
      </c>
      <c r="B2215" t="s">
        <v>0</v>
      </c>
      <c r="C2215" t="s">
        <v>1</v>
      </c>
      <c r="D2215">
        <v>7582</v>
      </c>
      <c r="E2215" t="s">
        <v>3379</v>
      </c>
      <c r="F2215" t="s">
        <v>3380</v>
      </c>
      <c r="I2215" t="s">
        <v>16896</v>
      </c>
    </row>
    <row r="2216" spans="1:9">
      <c r="A2216">
        <v>1</v>
      </c>
      <c r="B2216" t="s">
        <v>0</v>
      </c>
      <c r="C2216" t="s">
        <v>1</v>
      </c>
      <c r="D2216">
        <v>7583</v>
      </c>
      <c r="E2216" t="s">
        <v>3381</v>
      </c>
      <c r="F2216" t="s">
        <v>3382</v>
      </c>
      <c r="I2216" t="s">
        <v>16897</v>
      </c>
    </row>
    <row r="2217" spans="1:9">
      <c r="A2217">
        <v>1</v>
      </c>
      <c r="B2217" t="s">
        <v>0</v>
      </c>
      <c r="C2217" t="s">
        <v>1</v>
      </c>
      <c r="D2217">
        <v>7584</v>
      </c>
      <c r="E2217" t="s">
        <v>3383</v>
      </c>
      <c r="F2217" t="s">
        <v>3383</v>
      </c>
      <c r="I2217" t="s">
        <v>16898</v>
      </c>
    </row>
    <row r="2218" spans="1:9">
      <c r="A2218">
        <v>1</v>
      </c>
      <c r="B2218" t="s">
        <v>0</v>
      </c>
      <c r="C2218" t="s">
        <v>1</v>
      </c>
      <c r="D2218">
        <v>7585</v>
      </c>
      <c r="E2218" t="s">
        <v>3384</v>
      </c>
      <c r="F2218" t="s">
        <v>3384</v>
      </c>
      <c r="I2218" t="s">
        <v>16899</v>
      </c>
    </row>
    <row r="2219" spans="1:9">
      <c r="A2219">
        <v>1</v>
      </c>
      <c r="B2219" t="s">
        <v>0</v>
      </c>
      <c r="C2219" t="s">
        <v>1</v>
      </c>
      <c r="D2219">
        <v>7586</v>
      </c>
      <c r="E2219" t="s">
        <v>3385</v>
      </c>
      <c r="F2219" t="s">
        <v>3386</v>
      </c>
      <c r="I2219" t="s">
        <v>16900</v>
      </c>
    </row>
    <row r="2220" spans="1:9">
      <c r="A2220">
        <v>1</v>
      </c>
      <c r="B2220" t="s">
        <v>0</v>
      </c>
      <c r="C2220" t="s">
        <v>1</v>
      </c>
      <c r="D2220">
        <v>7587</v>
      </c>
      <c r="E2220" t="s">
        <v>3387</v>
      </c>
      <c r="F2220" t="s">
        <v>3388</v>
      </c>
      <c r="G2220" t="s">
        <v>7140</v>
      </c>
      <c r="H2220" t="s">
        <v>11871</v>
      </c>
      <c r="I2220" t="s">
        <v>16901</v>
      </c>
    </row>
    <row r="2221" spans="1:9">
      <c r="A2221">
        <v>1</v>
      </c>
      <c r="B2221" t="s">
        <v>0</v>
      </c>
      <c r="C2221" t="s">
        <v>1</v>
      </c>
      <c r="D2221">
        <v>7588</v>
      </c>
      <c r="E2221" t="s">
        <v>3389</v>
      </c>
      <c r="F2221" t="s">
        <v>3390</v>
      </c>
      <c r="I2221" t="s">
        <v>16902</v>
      </c>
    </row>
    <row r="2222" spans="1:9">
      <c r="A2222">
        <v>1</v>
      </c>
      <c r="B2222" t="s">
        <v>0</v>
      </c>
      <c r="C2222" t="s">
        <v>1</v>
      </c>
      <c r="D2222">
        <v>7589</v>
      </c>
      <c r="E2222" t="s">
        <v>3391</v>
      </c>
      <c r="F2222" t="s">
        <v>3392</v>
      </c>
      <c r="I2222" t="s">
        <v>16903</v>
      </c>
    </row>
    <row r="2223" spans="1:9">
      <c r="A2223">
        <v>1</v>
      </c>
      <c r="B2223" t="s">
        <v>0</v>
      </c>
      <c r="C2223" t="s">
        <v>1</v>
      </c>
      <c r="D2223">
        <v>7590</v>
      </c>
      <c r="E2223" t="s">
        <v>3393</v>
      </c>
      <c r="F2223" t="s">
        <v>3393</v>
      </c>
      <c r="I2223" t="s">
        <v>16904</v>
      </c>
    </row>
    <row r="2224" spans="1:9">
      <c r="A2224">
        <v>1</v>
      </c>
      <c r="B2224" t="s">
        <v>0</v>
      </c>
      <c r="C2224" t="s">
        <v>1</v>
      </c>
      <c r="D2224">
        <v>7591</v>
      </c>
      <c r="E2224" t="s">
        <v>3394</v>
      </c>
      <c r="F2224" t="s">
        <v>3394</v>
      </c>
      <c r="G2224" t="s">
        <v>7140</v>
      </c>
      <c r="H2224" t="s">
        <v>11872</v>
      </c>
      <c r="I2224" t="s">
        <v>16905</v>
      </c>
    </row>
    <row r="2225" spans="1:9">
      <c r="A2225">
        <v>1</v>
      </c>
      <c r="B2225" t="s">
        <v>0</v>
      </c>
      <c r="C2225" t="s">
        <v>1</v>
      </c>
      <c r="D2225">
        <v>7592</v>
      </c>
      <c r="E2225" t="s">
        <v>3395</v>
      </c>
      <c r="F2225" t="s">
        <v>3396</v>
      </c>
    </row>
    <row r="2226" spans="1:9">
      <c r="A2226">
        <v>1</v>
      </c>
      <c r="B2226" t="s">
        <v>0</v>
      </c>
      <c r="C2226" t="s">
        <v>1</v>
      </c>
      <c r="D2226">
        <v>7593</v>
      </c>
      <c r="E2226" t="s">
        <v>3397</v>
      </c>
      <c r="F2226" t="s">
        <v>3398</v>
      </c>
      <c r="I2226" t="s">
        <v>16906</v>
      </c>
    </row>
    <row r="2227" spans="1:9">
      <c r="A2227">
        <v>1</v>
      </c>
      <c r="B2227" t="s">
        <v>0</v>
      </c>
      <c r="C2227" t="s">
        <v>1</v>
      </c>
      <c r="D2227">
        <v>7594</v>
      </c>
      <c r="E2227" t="s">
        <v>3399</v>
      </c>
      <c r="F2227" t="s">
        <v>3399</v>
      </c>
      <c r="I2227" t="s">
        <v>16907</v>
      </c>
    </row>
    <row r="2228" spans="1:9">
      <c r="A2228">
        <v>1</v>
      </c>
      <c r="B2228" t="s">
        <v>0</v>
      </c>
      <c r="C2228" t="s">
        <v>1</v>
      </c>
      <c r="D2228">
        <v>7595</v>
      </c>
      <c r="E2228" t="s">
        <v>3400</v>
      </c>
      <c r="F2228" t="s">
        <v>3401</v>
      </c>
      <c r="I2228" t="s">
        <v>16908</v>
      </c>
    </row>
    <row r="2229" spans="1:9">
      <c r="A2229">
        <v>1</v>
      </c>
      <c r="B2229" t="s">
        <v>0</v>
      </c>
      <c r="C2229" t="s">
        <v>1</v>
      </c>
      <c r="D2229">
        <v>7596</v>
      </c>
      <c r="E2229" t="s">
        <v>3402</v>
      </c>
      <c r="F2229" t="s">
        <v>3403</v>
      </c>
      <c r="I2229" t="s">
        <v>16909</v>
      </c>
    </row>
    <row r="2230" spans="1:9">
      <c r="A2230">
        <v>1</v>
      </c>
      <c r="B2230" t="s">
        <v>0</v>
      </c>
      <c r="C2230" t="s">
        <v>1</v>
      </c>
      <c r="D2230">
        <v>7597</v>
      </c>
      <c r="E2230" t="s">
        <v>3404</v>
      </c>
      <c r="F2230" t="s">
        <v>3404</v>
      </c>
      <c r="I2230" t="s">
        <v>16910</v>
      </c>
    </row>
    <row r="2231" spans="1:9">
      <c r="A2231">
        <v>1</v>
      </c>
      <c r="B2231" t="s">
        <v>0</v>
      </c>
      <c r="C2231" t="s">
        <v>1</v>
      </c>
      <c r="D2231">
        <v>7598</v>
      </c>
      <c r="E2231" t="s">
        <v>3405</v>
      </c>
      <c r="F2231" t="s">
        <v>3406</v>
      </c>
      <c r="G2231" t="s">
        <v>7140</v>
      </c>
      <c r="H2231" t="s">
        <v>11873</v>
      </c>
      <c r="I2231" t="s">
        <v>16911</v>
      </c>
    </row>
    <row r="2232" spans="1:9">
      <c r="A2232">
        <v>1</v>
      </c>
      <c r="B2232" t="s">
        <v>0</v>
      </c>
      <c r="C2232" t="s">
        <v>1</v>
      </c>
      <c r="D2232">
        <v>7599</v>
      </c>
      <c r="E2232" t="s">
        <v>3407</v>
      </c>
      <c r="F2232" t="s">
        <v>3407</v>
      </c>
    </row>
    <row r="2233" spans="1:9">
      <c r="A2233">
        <v>1</v>
      </c>
      <c r="B2233" t="s">
        <v>0</v>
      </c>
      <c r="C2233" t="s">
        <v>1</v>
      </c>
      <c r="D2233">
        <v>7600</v>
      </c>
      <c r="E2233" t="s">
        <v>3408</v>
      </c>
      <c r="F2233" t="s">
        <v>3408</v>
      </c>
      <c r="I2233" t="s">
        <v>16912</v>
      </c>
    </row>
    <row r="2234" spans="1:9">
      <c r="A2234">
        <v>1</v>
      </c>
      <c r="B2234" t="s">
        <v>0</v>
      </c>
      <c r="C2234" t="s">
        <v>1</v>
      </c>
      <c r="D2234">
        <v>7601</v>
      </c>
      <c r="E2234" t="s">
        <v>3409</v>
      </c>
      <c r="F2234" t="s">
        <v>3410</v>
      </c>
      <c r="I2234" t="s">
        <v>16913</v>
      </c>
    </row>
    <row r="2235" spans="1:9">
      <c r="A2235">
        <v>1</v>
      </c>
      <c r="B2235" t="s">
        <v>0</v>
      </c>
      <c r="C2235" t="s">
        <v>1</v>
      </c>
      <c r="D2235">
        <v>7602</v>
      </c>
      <c r="E2235" t="s">
        <v>3411</v>
      </c>
      <c r="F2235" t="s">
        <v>3411</v>
      </c>
      <c r="G2235" t="s">
        <v>7140</v>
      </c>
      <c r="H2235" t="s">
        <v>11874</v>
      </c>
      <c r="I2235" t="s">
        <v>16914</v>
      </c>
    </row>
    <row r="2236" spans="1:9">
      <c r="A2236">
        <v>1</v>
      </c>
      <c r="B2236" t="s">
        <v>0</v>
      </c>
      <c r="C2236" t="s">
        <v>1</v>
      </c>
      <c r="D2236">
        <v>7603</v>
      </c>
      <c r="E2236" t="s">
        <v>3412</v>
      </c>
      <c r="F2236" t="s">
        <v>3413</v>
      </c>
      <c r="I2236" t="s">
        <v>16915</v>
      </c>
    </row>
    <row r="2237" spans="1:9">
      <c r="A2237">
        <v>1</v>
      </c>
      <c r="B2237" t="s">
        <v>0</v>
      </c>
      <c r="C2237" t="s">
        <v>1</v>
      </c>
      <c r="D2237">
        <v>7604</v>
      </c>
      <c r="E2237" t="s">
        <v>3414</v>
      </c>
      <c r="F2237" t="s">
        <v>3414</v>
      </c>
      <c r="I2237" t="s">
        <v>16916</v>
      </c>
    </row>
    <row r="2238" spans="1:9">
      <c r="A2238">
        <v>1</v>
      </c>
      <c r="B2238" t="s">
        <v>0</v>
      </c>
      <c r="C2238" t="s">
        <v>1</v>
      </c>
      <c r="D2238">
        <v>7605</v>
      </c>
      <c r="E2238" t="s">
        <v>3415</v>
      </c>
      <c r="F2238" t="s">
        <v>3416</v>
      </c>
      <c r="I2238" t="s">
        <v>16917</v>
      </c>
    </row>
    <row r="2239" spans="1:9">
      <c r="A2239">
        <v>1</v>
      </c>
      <c r="B2239" t="s">
        <v>0</v>
      </c>
      <c r="C2239" t="s">
        <v>1</v>
      </c>
      <c r="D2239">
        <v>7606</v>
      </c>
      <c r="E2239" t="s">
        <v>3417</v>
      </c>
      <c r="F2239" t="s">
        <v>3418</v>
      </c>
      <c r="I2239" t="s">
        <v>16918</v>
      </c>
    </row>
    <row r="2240" spans="1:9">
      <c r="A2240">
        <v>1</v>
      </c>
      <c r="B2240" t="s">
        <v>0</v>
      </c>
      <c r="C2240" t="s">
        <v>1</v>
      </c>
      <c r="D2240">
        <v>7607</v>
      </c>
      <c r="E2240" t="s">
        <v>3419</v>
      </c>
      <c r="F2240" t="s">
        <v>3420</v>
      </c>
      <c r="I2240" t="s">
        <v>16919</v>
      </c>
    </row>
    <row r="2241" spans="1:9">
      <c r="A2241">
        <v>1</v>
      </c>
      <c r="B2241" t="s">
        <v>0</v>
      </c>
      <c r="C2241" t="s">
        <v>1</v>
      </c>
      <c r="D2241">
        <v>7608</v>
      </c>
      <c r="E2241" t="s">
        <v>3421</v>
      </c>
      <c r="F2241" t="s">
        <v>3422</v>
      </c>
      <c r="I2241" t="s">
        <v>16920</v>
      </c>
    </row>
    <row r="2242" spans="1:9">
      <c r="A2242">
        <v>1</v>
      </c>
      <c r="B2242" t="s">
        <v>0</v>
      </c>
      <c r="C2242" t="s">
        <v>1</v>
      </c>
      <c r="D2242">
        <v>7609</v>
      </c>
      <c r="E2242" t="s">
        <v>3423</v>
      </c>
      <c r="F2242" t="s">
        <v>3424</v>
      </c>
      <c r="I2242" t="s">
        <v>16921</v>
      </c>
    </row>
    <row r="2243" spans="1:9">
      <c r="A2243">
        <v>1</v>
      </c>
      <c r="B2243" t="s">
        <v>0</v>
      </c>
      <c r="C2243" t="s">
        <v>1</v>
      </c>
      <c r="D2243">
        <v>7610</v>
      </c>
      <c r="E2243" t="s">
        <v>3425</v>
      </c>
      <c r="F2243" t="s">
        <v>3426</v>
      </c>
      <c r="I2243" t="s">
        <v>16922</v>
      </c>
    </row>
    <row r="2244" spans="1:9">
      <c r="A2244">
        <v>1</v>
      </c>
      <c r="B2244" t="s">
        <v>0</v>
      </c>
      <c r="C2244" t="s">
        <v>1</v>
      </c>
      <c r="D2244">
        <v>7611</v>
      </c>
      <c r="E2244" t="s">
        <v>3427</v>
      </c>
      <c r="F2244" t="s">
        <v>3427</v>
      </c>
      <c r="I2244" t="s">
        <v>16923</v>
      </c>
    </row>
    <row r="2245" spans="1:9">
      <c r="A2245">
        <v>1</v>
      </c>
      <c r="B2245" t="s">
        <v>0</v>
      </c>
      <c r="C2245" t="s">
        <v>1</v>
      </c>
      <c r="D2245">
        <v>7612</v>
      </c>
      <c r="E2245" t="s">
        <v>3428</v>
      </c>
      <c r="F2245" t="s">
        <v>3429</v>
      </c>
      <c r="I2245" t="s">
        <v>16924</v>
      </c>
    </row>
    <row r="2246" spans="1:9">
      <c r="A2246">
        <v>1</v>
      </c>
      <c r="B2246" t="s">
        <v>0</v>
      </c>
      <c r="C2246" t="s">
        <v>1</v>
      </c>
      <c r="D2246">
        <v>7613</v>
      </c>
      <c r="E2246" t="s">
        <v>3430</v>
      </c>
      <c r="F2246" t="s">
        <v>3430</v>
      </c>
      <c r="G2246" t="s">
        <v>7140</v>
      </c>
      <c r="H2246" t="s">
        <v>11875</v>
      </c>
      <c r="I2246" t="s">
        <v>16925</v>
      </c>
    </row>
    <row r="2247" spans="1:9">
      <c r="A2247">
        <v>1</v>
      </c>
      <c r="B2247" t="s">
        <v>0</v>
      </c>
      <c r="C2247" t="s">
        <v>1</v>
      </c>
      <c r="D2247">
        <v>7614</v>
      </c>
      <c r="E2247" t="s">
        <v>3431</v>
      </c>
      <c r="F2247" t="s">
        <v>3431</v>
      </c>
    </row>
    <row r="2248" spans="1:9">
      <c r="A2248">
        <v>1</v>
      </c>
      <c r="B2248" t="s">
        <v>0</v>
      </c>
      <c r="C2248" t="s">
        <v>1</v>
      </c>
      <c r="D2248">
        <v>7615</v>
      </c>
      <c r="E2248" t="s">
        <v>3432</v>
      </c>
      <c r="F2248" t="s">
        <v>3432</v>
      </c>
      <c r="I2248" t="s">
        <v>16926</v>
      </c>
    </row>
    <row r="2249" spans="1:9">
      <c r="A2249">
        <v>1</v>
      </c>
      <c r="B2249" t="s">
        <v>0</v>
      </c>
      <c r="C2249" t="s">
        <v>1</v>
      </c>
      <c r="D2249">
        <v>7616</v>
      </c>
      <c r="E2249" t="s">
        <v>3433</v>
      </c>
      <c r="F2249" t="s">
        <v>3434</v>
      </c>
      <c r="I2249" t="s">
        <v>16927</v>
      </c>
    </row>
    <row r="2250" spans="1:9">
      <c r="A2250">
        <v>1</v>
      </c>
      <c r="B2250" t="s">
        <v>0</v>
      </c>
      <c r="C2250" t="s">
        <v>1</v>
      </c>
      <c r="D2250">
        <v>7617</v>
      </c>
      <c r="E2250" t="s">
        <v>3435</v>
      </c>
      <c r="F2250" t="s">
        <v>3435</v>
      </c>
      <c r="I2250" t="s">
        <v>16928</v>
      </c>
    </row>
    <row r="2251" spans="1:9">
      <c r="A2251">
        <v>1</v>
      </c>
      <c r="B2251" t="s">
        <v>0</v>
      </c>
      <c r="C2251" t="s">
        <v>1</v>
      </c>
      <c r="D2251">
        <v>7618</v>
      </c>
      <c r="E2251" t="s">
        <v>3436</v>
      </c>
      <c r="F2251" t="s">
        <v>3437</v>
      </c>
      <c r="I2251" t="s">
        <v>16929</v>
      </c>
    </row>
    <row r="2252" spans="1:9">
      <c r="A2252">
        <v>1</v>
      </c>
      <c r="B2252" t="s">
        <v>0</v>
      </c>
      <c r="C2252" t="s">
        <v>1</v>
      </c>
      <c r="D2252">
        <v>7619</v>
      </c>
      <c r="E2252" t="s">
        <v>3438</v>
      </c>
      <c r="F2252" t="s">
        <v>3439</v>
      </c>
      <c r="G2252" t="s">
        <v>7140</v>
      </c>
      <c r="H2252" t="s">
        <v>11876</v>
      </c>
      <c r="I2252" t="s">
        <v>16930</v>
      </c>
    </row>
    <row r="2253" spans="1:9">
      <c r="A2253">
        <v>1</v>
      </c>
      <c r="B2253" t="s">
        <v>0</v>
      </c>
      <c r="C2253" t="s">
        <v>1</v>
      </c>
      <c r="D2253">
        <v>7620</v>
      </c>
      <c r="E2253" t="s">
        <v>3440</v>
      </c>
      <c r="F2253" t="s">
        <v>3440</v>
      </c>
      <c r="I2253" t="s">
        <v>16931</v>
      </c>
    </row>
    <row r="2254" spans="1:9">
      <c r="A2254">
        <v>1</v>
      </c>
      <c r="B2254" t="s">
        <v>0</v>
      </c>
      <c r="C2254" t="s">
        <v>1</v>
      </c>
      <c r="D2254">
        <v>7621</v>
      </c>
      <c r="E2254" t="s">
        <v>3441</v>
      </c>
      <c r="F2254" t="s">
        <v>3441</v>
      </c>
      <c r="I2254" t="s">
        <v>16932</v>
      </c>
    </row>
    <row r="2255" spans="1:9">
      <c r="A2255">
        <v>1</v>
      </c>
      <c r="B2255" t="s">
        <v>0</v>
      </c>
      <c r="C2255" t="s">
        <v>1</v>
      </c>
      <c r="D2255">
        <v>7622</v>
      </c>
      <c r="E2255" t="s">
        <v>3442</v>
      </c>
      <c r="F2255" t="s">
        <v>3443</v>
      </c>
      <c r="I2255" t="s">
        <v>16933</v>
      </c>
    </row>
    <row r="2256" spans="1:9">
      <c r="A2256">
        <v>1</v>
      </c>
      <c r="B2256" t="s">
        <v>0</v>
      </c>
      <c r="C2256" t="s">
        <v>1</v>
      </c>
      <c r="D2256">
        <v>7623</v>
      </c>
      <c r="E2256" t="s">
        <v>3444</v>
      </c>
      <c r="F2256" t="s">
        <v>3445</v>
      </c>
      <c r="G2256" t="s">
        <v>7140</v>
      </c>
      <c r="H2256" t="s">
        <v>11877</v>
      </c>
      <c r="I2256" t="s">
        <v>16934</v>
      </c>
    </row>
    <row r="2257" spans="1:9">
      <c r="A2257">
        <v>1</v>
      </c>
      <c r="B2257" t="s">
        <v>0</v>
      </c>
      <c r="C2257" t="s">
        <v>1</v>
      </c>
      <c r="D2257">
        <v>7624</v>
      </c>
      <c r="E2257" t="s">
        <v>3446</v>
      </c>
      <c r="F2257" t="s">
        <v>3446</v>
      </c>
      <c r="I2257" t="s">
        <v>16935</v>
      </c>
    </row>
    <row r="2258" spans="1:9">
      <c r="A2258">
        <v>1</v>
      </c>
      <c r="B2258" t="s">
        <v>0</v>
      </c>
      <c r="C2258" t="s">
        <v>1</v>
      </c>
      <c r="D2258">
        <v>7625</v>
      </c>
      <c r="E2258" t="s">
        <v>3447</v>
      </c>
      <c r="F2258" t="s">
        <v>3448</v>
      </c>
      <c r="I2258" t="s">
        <v>16936</v>
      </c>
    </row>
    <row r="2259" spans="1:9">
      <c r="A2259">
        <v>1</v>
      </c>
      <c r="B2259" t="s">
        <v>0</v>
      </c>
      <c r="C2259" t="s">
        <v>1</v>
      </c>
      <c r="D2259">
        <v>7626</v>
      </c>
      <c r="E2259" t="s">
        <v>3449</v>
      </c>
      <c r="F2259" t="s">
        <v>3450</v>
      </c>
      <c r="I2259" t="s">
        <v>16937</v>
      </c>
    </row>
    <row r="2260" spans="1:9">
      <c r="A2260">
        <v>1</v>
      </c>
      <c r="B2260" t="s">
        <v>0</v>
      </c>
      <c r="C2260" t="s">
        <v>1</v>
      </c>
      <c r="D2260">
        <v>7627</v>
      </c>
      <c r="E2260" t="s">
        <v>3451</v>
      </c>
      <c r="F2260" t="s">
        <v>3452</v>
      </c>
      <c r="I2260" t="s">
        <v>16938</v>
      </c>
    </row>
    <row r="2261" spans="1:9">
      <c r="A2261">
        <v>1</v>
      </c>
      <c r="B2261" t="s">
        <v>0</v>
      </c>
      <c r="C2261" t="s">
        <v>1</v>
      </c>
      <c r="D2261">
        <v>7628</v>
      </c>
      <c r="E2261" t="s">
        <v>3453</v>
      </c>
      <c r="F2261" t="s">
        <v>3454</v>
      </c>
      <c r="I2261" t="s">
        <v>16939</v>
      </c>
    </row>
    <row r="2262" spans="1:9">
      <c r="A2262">
        <v>1</v>
      </c>
      <c r="B2262" t="s">
        <v>0</v>
      </c>
      <c r="C2262" t="s">
        <v>1</v>
      </c>
      <c r="D2262">
        <v>7629</v>
      </c>
      <c r="E2262" t="s">
        <v>3455</v>
      </c>
      <c r="F2262" t="s">
        <v>3456</v>
      </c>
      <c r="I2262" t="s">
        <v>16940</v>
      </c>
    </row>
    <row r="2263" spans="1:9">
      <c r="A2263">
        <v>1</v>
      </c>
      <c r="B2263" t="s">
        <v>0</v>
      </c>
      <c r="C2263" t="s">
        <v>1</v>
      </c>
      <c r="D2263">
        <v>7630</v>
      </c>
      <c r="E2263" t="s">
        <v>3457</v>
      </c>
      <c r="F2263" t="s">
        <v>3458</v>
      </c>
      <c r="I2263" t="s">
        <v>16941</v>
      </c>
    </row>
    <row r="2264" spans="1:9">
      <c r="A2264">
        <v>1</v>
      </c>
      <c r="B2264" t="s">
        <v>0</v>
      </c>
      <c r="C2264" t="s">
        <v>1</v>
      </c>
      <c r="D2264">
        <v>7631</v>
      </c>
      <c r="E2264" t="s">
        <v>3459</v>
      </c>
      <c r="F2264" t="s">
        <v>3460</v>
      </c>
      <c r="G2264" t="s">
        <v>7140</v>
      </c>
      <c r="H2264" t="s">
        <v>11878</v>
      </c>
      <c r="I2264" t="s">
        <v>16942</v>
      </c>
    </row>
    <row r="2265" spans="1:9">
      <c r="A2265">
        <v>1</v>
      </c>
      <c r="B2265" t="s">
        <v>0</v>
      </c>
      <c r="C2265" t="s">
        <v>1</v>
      </c>
      <c r="D2265">
        <v>7632</v>
      </c>
      <c r="E2265" t="s">
        <v>3461</v>
      </c>
      <c r="F2265" t="s">
        <v>3461</v>
      </c>
    </row>
    <row r="2266" spans="1:9">
      <c r="A2266">
        <v>1</v>
      </c>
      <c r="B2266" t="s">
        <v>0</v>
      </c>
      <c r="C2266" t="s">
        <v>1</v>
      </c>
      <c r="D2266">
        <v>7633</v>
      </c>
      <c r="E2266" t="s">
        <v>3462</v>
      </c>
      <c r="F2266" t="s">
        <v>3462</v>
      </c>
    </row>
    <row r="2267" spans="1:9">
      <c r="A2267">
        <v>1</v>
      </c>
      <c r="B2267" t="s">
        <v>0</v>
      </c>
      <c r="C2267" t="s">
        <v>1</v>
      </c>
      <c r="D2267">
        <v>7634</v>
      </c>
      <c r="E2267" t="s">
        <v>3463</v>
      </c>
      <c r="F2267" t="s">
        <v>3463</v>
      </c>
    </row>
    <row r="2268" spans="1:9">
      <c r="A2268">
        <v>1</v>
      </c>
      <c r="B2268" t="s">
        <v>0</v>
      </c>
      <c r="C2268" t="s">
        <v>1</v>
      </c>
      <c r="D2268">
        <v>7635</v>
      </c>
      <c r="E2268" t="s">
        <v>3464</v>
      </c>
      <c r="F2268" t="s">
        <v>3464</v>
      </c>
    </row>
    <row r="2269" spans="1:9">
      <c r="A2269">
        <v>1</v>
      </c>
      <c r="B2269" t="s">
        <v>0</v>
      </c>
      <c r="C2269" t="s">
        <v>1</v>
      </c>
      <c r="D2269">
        <v>7636</v>
      </c>
      <c r="E2269" t="s">
        <v>3465</v>
      </c>
      <c r="F2269" t="s">
        <v>3465</v>
      </c>
    </row>
    <row r="2270" spans="1:9">
      <c r="A2270">
        <v>1</v>
      </c>
      <c r="B2270" t="s">
        <v>0</v>
      </c>
      <c r="C2270" t="s">
        <v>1</v>
      </c>
      <c r="D2270">
        <v>7637</v>
      </c>
      <c r="E2270" t="s">
        <v>3466</v>
      </c>
      <c r="F2270" t="s">
        <v>3466</v>
      </c>
      <c r="I2270" t="s">
        <v>16943</v>
      </c>
    </row>
    <row r="2271" spans="1:9">
      <c r="A2271">
        <v>1</v>
      </c>
      <c r="B2271" t="s">
        <v>0</v>
      </c>
      <c r="C2271" t="s">
        <v>1</v>
      </c>
      <c r="D2271">
        <v>7638</v>
      </c>
      <c r="E2271" t="s">
        <v>3467</v>
      </c>
      <c r="F2271" t="s">
        <v>3467</v>
      </c>
    </row>
    <row r="2272" spans="1:9">
      <c r="A2272">
        <v>1</v>
      </c>
      <c r="B2272" t="s">
        <v>0</v>
      </c>
      <c r="C2272" t="s">
        <v>1</v>
      </c>
      <c r="D2272">
        <v>7700</v>
      </c>
      <c r="E2272" t="s">
        <v>3468</v>
      </c>
      <c r="F2272" t="s">
        <v>3469</v>
      </c>
      <c r="I2272" t="s">
        <v>16944</v>
      </c>
    </row>
    <row r="2273" spans="1:9">
      <c r="A2273">
        <v>1</v>
      </c>
      <c r="B2273" t="s">
        <v>0</v>
      </c>
      <c r="C2273" t="s">
        <v>1</v>
      </c>
      <c r="D2273">
        <v>7701</v>
      </c>
      <c r="E2273" t="s">
        <v>3470</v>
      </c>
      <c r="F2273" t="s">
        <v>3471</v>
      </c>
      <c r="I2273" t="s">
        <v>16945</v>
      </c>
    </row>
    <row r="2274" spans="1:9">
      <c r="A2274">
        <v>1</v>
      </c>
      <c r="B2274" t="s">
        <v>0</v>
      </c>
      <c r="C2274" t="s">
        <v>1</v>
      </c>
      <c r="D2274">
        <v>7702</v>
      </c>
      <c r="E2274" t="s">
        <v>3472</v>
      </c>
      <c r="F2274" t="s">
        <v>3473</v>
      </c>
      <c r="I2274" t="s">
        <v>16946</v>
      </c>
    </row>
    <row r="2275" spans="1:9">
      <c r="A2275">
        <v>1</v>
      </c>
      <c r="B2275" t="s">
        <v>0</v>
      </c>
      <c r="C2275" t="s">
        <v>1</v>
      </c>
      <c r="D2275">
        <v>7703</v>
      </c>
      <c r="E2275" t="s">
        <v>3474</v>
      </c>
      <c r="F2275" t="s">
        <v>3475</v>
      </c>
      <c r="I2275" t="s">
        <v>16947</v>
      </c>
    </row>
    <row r="2276" spans="1:9">
      <c r="A2276">
        <v>1</v>
      </c>
      <c r="B2276" t="s">
        <v>0</v>
      </c>
      <c r="C2276" t="s">
        <v>1</v>
      </c>
      <c r="D2276">
        <v>7704</v>
      </c>
      <c r="E2276" t="s">
        <v>3476</v>
      </c>
      <c r="F2276" t="s">
        <v>3477</v>
      </c>
      <c r="I2276" t="s">
        <v>16948</v>
      </c>
    </row>
    <row r="2277" spans="1:9">
      <c r="A2277">
        <v>1</v>
      </c>
      <c r="B2277" t="s">
        <v>0</v>
      </c>
      <c r="C2277" t="s">
        <v>1</v>
      </c>
      <c r="D2277">
        <v>7705</v>
      </c>
      <c r="E2277" t="s">
        <v>3478</v>
      </c>
      <c r="F2277" t="s">
        <v>3479</v>
      </c>
      <c r="I2277" t="s">
        <v>16949</v>
      </c>
    </row>
    <row r="2278" spans="1:9">
      <c r="A2278">
        <v>1</v>
      </c>
      <c r="B2278" t="s">
        <v>0</v>
      </c>
      <c r="C2278" t="s">
        <v>1</v>
      </c>
      <c r="D2278">
        <v>7706</v>
      </c>
      <c r="E2278" t="s">
        <v>3480</v>
      </c>
      <c r="F2278" t="s">
        <v>3481</v>
      </c>
      <c r="I2278" t="s">
        <v>16950</v>
      </c>
    </row>
    <row r="2279" spans="1:9">
      <c r="A2279">
        <v>1</v>
      </c>
      <c r="B2279" t="s">
        <v>0</v>
      </c>
      <c r="C2279" t="s">
        <v>1</v>
      </c>
      <c r="D2279">
        <v>7707</v>
      </c>
      <c r="E2279" t="s">
        <v>3482</v>
      </c>
      <c r="F2279" t="s">
        <v>3483</v>
      </c>
      <c r="I2279" t="s">
        <v>16951</v>
      </c>
    </row>
    <row r="2280" spans="1:9">
      <c r="A2280">
        <v>1</v>
      </c>
      <c r="B2280" t="s">
        <v>0</v>
      </c>
      <c r="C2280" t="s">
        <v>1</v>
      </c>
      <c r="D2280">
        <v>7708</v>
      </c>
      <c r="E2280" t="s">
        <v>3484</v>
      </c>
      <c r="F2280" t="s">
        <v>3485</v>
      </c>
      <c r="I2280" t="s">
        <v>16952</v>
      </c>
    </row>
    <row r="2281" spans="1:9">
      <c r="A2281">
        <v>1</v>
      </c>
      <c r="B2281" t="s">
        <v>0</v>
      </c>
      <c r="C2281" t="s">
        <v>1</v>
      </c>
      <c r="D2281">
        <v>7709</v>
      </c>
      <c r="E2281" t="s">
        <v>3486</v>
      </c>
      <c r="F2281" t="s">
        <v>3487</v>
      </c>
    </row>
    <row r="2282" spans="1:9">
      <c r="A2282">
        <v>1</v>
      </c>
      <c r="B2282" t="s">
        <v>0</v>
      </c>
      <c r="C2282" t="s">
        <v>1</v>
      </c>
      <c r="D2282">
        <v>7710</v>
      </c>
      <c r="E2282" t="s">
        <v>3488</v>
      </c>
      <c r="F2282" t="s">
        <v>3489</v>
      </c>
      <c r="I2282" t="s">
        <v>16953</v>
      </c>
    </row>
    <row r="2283" spans="1:9">
      <c r="A2283">
        <v>1</v>
      </c>
      <c r="B2283" t="s">
        <v>0</v>
      </c>
      <c r="C2283" t="s">
        <v>1</v>
      </c>
      <c r="D2283">
        <v>7711</v>
      </c>
      <c r="E2283" t="s">
        <v>3490</v>
      </c>
      <c r="F2283" t="s">
        <v>3491</v>
      </c>
      <c r="I2283" t="s">
        <v>16954</v>
      </c>
    </row>
    <row r="2284" spans="1:9">
      <c r="A2284">
        <v>1</v>
      </c>
      <c r="B2284" t="s">
        <v>0</v>
      </c>
      <c r="C2284" t="s">
        <v>1</v>
      </c>
      <c r="D2284">
        <v>7712</v>
      </c>
      <c r="E2284" t="s">
        <v>3492</v>
      </c>
      <c r="F2284" t="s">
        <v>3493</v>
      </c>
      <c r="G2284" t="s">
        <v>7140</v>
      </c>
      <c r="H2284" t="s">
        <v>11879</v>
      </c>
      <c r="I2284" t="s">
        <v>16955</v>
      </c>
    </row>
    <row r="2285" spans="1:9">
      <c r="A2285">
        <v>1</v>
      </c>
      <c r="B2285" t="s">
        <v>0</v>
      </c>
      <c r="C2285" t="s">
        <v>1</v>
      </c>
      <c r="D2285">
        <v>7713</v>
      </c>
      <c r="E2285" t="s">
        <v>3494</v>
      </c>
      <c r="F2285" t="s">
        <v>3495</v>
      </c>
      <c r="I2285" t="s">
        <v>16956</v>
      </c>
    </row>
    <row r="2286" spans="1:9">
      <c r="A2286">
        <v>1</v>
      </c>
      <c r="B2286" t="s">
        <v>0</v>
      </c>
      <c r="C2286" t="s">
        <v>1</v>
      </c>
      <c r="D2286">
        <v>7714</v>
      </c>
      <c r="E2286" t="s">
        <v>3496</v>
      </c>
      <c r="F2286" t="s">
        <v>3497</v>
      </c>
      <c r="I2286" t="s">
        <v>16957</v>
      </c>
    </row>
    <row r="2287" spans="1:9">
      <c r="A2287">
        <v>1</v>
      </c>
      <c r="B2287" t="s">
        <v>0</v>
      </c>
      <c r="C2287" t="s">
        <v>1</v>
      </c>
      <c r="D2287">
        <v>7715</v>
      </c>
      <c r="E2287" t="s">
        <v>3498</v>
      </c>
      <c r="F2287" t="s">
        <v>3499</v>
      </c>
      <c r="I2287" t="s">
        <v>16958</v>
      </c>
    </row>
    <row r="2288" spans="1:9">
      <c r="A2288">
        <v>1</v>
      </c>
      <c r="B2288" t="s">
        <v>0</v>
      </c>
      <c r="C2288" t="s">
        <v>1</v>
      </c>
      <c r="D2288">
        <v>7716</v>
      </c>
      <c r="E2288" t="s">
        <v>3500</v>
      </c>
      <c r="F2288" t="s">
        <v>3501</v>
      </c>
      <c r="I2288" t="s">
        <v>16959</v>
      </c>
    </row>
    <row r="2289" spans="1:9">
      <c r="A2289">
        <v>1</v>
      </c>
      <c r="B2289" t="s">
        <v>0</v>
      </c>
      <c r="C2289" t="s">
        <v>1</v>
      </c>
      <c r="D2289">
        <v>7717</v>
      </c>
      <c r="E2289" t="s">
        <v>3502</v>
      </c>
      <c r="F2289" t="s">
        <v>3503</v>
      </c>
      <c r="I2289" t="s">
        <v>16960</v>
      </c>
    </row>
    <row r="2290" spans="1:9">
      <c r="A2290">
        <v>1</v>
      </c>
      <c r="B2290" t="s">
        <v>0</v>
      </c>
      <c r="C2290" t="s">
        <v>1</v>
      </c>
      <c r="D2290">
        <v>7718</v>
      </c>
      <c r="E2290" t="s">
        <v>3504</v>
      </c>
      <c r="F2290" t="s">
        <v>3505</v>
      </c>
      <c r="I2290" t="s">
        <v>16961</v>
      </c>
    </row>
    <row r="2291" spans="1:9">
      <c r="A2291">
        <v>1</v>
      </c>
      <c r="B2291" t="s">
        <v>0</v>
      </c>
      <c r="C2291" t="s">
        <v>1</v>
      </c>
      <c r="D2291">
        <v>7719</v>
      </c>
      <c r="E2291" t="s">
        <v>3506</v>
      </c>
      <c r="F2291" t="s">
        <v>3507</v>
      </c>
      <c r="I2291" t="s">
        <v>16962</v>
      </c>
    </row>
    <row r="2292" spans="1:9">
      <c r="A2292">
        <v>1</v>
      </c>
      <c r="B2292" t="s">
        <v>0</v>
      </c>
      <c r="C2292" t="s">
        <v>1</v>
      </c>
      <c r="D2292">
        <v>7720</v>
      </c>
      <c r="E2292" t="s">
        <v>3508</v>
      </c>
      <c r="F2292" t="s">
        <v>3509</v>
      </c>
      <c r="I2292" t="s">
        <v>16963</v>
      </c>
    </row>
    <row r="2293" spans="1:9">
      <c r="A2293">
        <v>1</v>
      </c>
      <c r="B2293" t="s">
        <v>0</v>
      </c>
      <c r="C2293" t="s">
        <v>1</v>
      </c>
      <c r="D2293">
        <v>7721</v>
      </c>
      <c r="E2293" t="s">
        <v>3510</v>
      </c>
      <c r="F2293" t="s">
        <v>3511</v>
      </c>
      <c r="G2293" t="s">
        <v>7140</v>
      </c>
      <c r="H2293" t="s">
        <v>11880</v>
      </c>
      <c r="I2293" t="s">
        <v>16964</v>
      </c>
    </row>
    <row r="2294" spans="1:9">
      <c r="A2294">
        <v>1</v>
      </c>
      <c r="B2294" t="s">
        <v>0</v>
      </c>
      <c r="C2294" t="s">
        <v>1</v>
      </c>
      <c r="D2294">
        <v>7722</v>
      </c>
      <c r="E2294" t="s">
        <v>3512</v>
      </c>
      <c r="F2294" t="s">
        <v>3513</v>
      </c>
      <c r="I2294" t="s">
        <v>16965</v>
      </c>
    </row>
    <row r="2295" spans="1:9">
      <c r="A2295">
        <v>1</v>
      </c>
      <c r="B2295" t="s">
        <v>0</v>
      </c>
      <c r="C2295" t="s">
        <v>1</v>
      </c>
      <c r="D2295">
        <v>7723</v>
      </c>
      <c r="E2295" t="s">
        <v>3514</v>
      </c>
      <c r="F2295" t="s">
        <v>3515</v>
      </c>
      <c r="I2295" t="s">
        <v>16966</v>
      </c>
    </row>
    <row r="2296" spans="1:9">
      <c r="A2296">
        <v>1</v>
      </c>
      <c r="B2296" t="s">
        <v>0</v>
      </c>
      <c r="C2296" t="s">
        <v>1</v>
      </c>
      <c r="D2296">
        <v>7724</v>
      </c>
      <c r="E2296" t="s">
        <v>3516</v>
      </c>
      <c r="F2296" t="s">
        <v>3517</v>
      </c>
      <c r="I2296" t="s">
        <v>16967</v>
      </c>
    </row>
    <row r="2297" spans="1:9">
      <c r="A2297">
        <v>1</v>
      </c>
      <c r="B2297" t="s">
        <v>0</v>
      </c>
      <c r="C2297" t="s">
        <v>1</v>
      </c>
      <c r="D2297">
        <v>7725</v>
      </c>
      <c r="E2297" t="s">
        <v>3518</v>
      </c>
      <c r="F2297" t="s">
        <v>3519</v>
      </c>
      <c r="I2297" t="s">
        <v>16968</v>
      </c>
    </row>
    <row r="2298" spans="1:9">
      <c r="A2298">
        <v>1</v>
      </c>
      <c r="B2298" t="s">
        <v>0</v>
      </c>
      <c r="C2298" t="s">
        <v>1</v>
      </c>
      <c r="D2298">
        <v>7726</v>
      </c>
      <c r="E2298" t="s">
        <v>3520</v>
      </c>
      <c r="F2298" t="s">
        <v>3521</v>
      </c>
      <c r="I2298" t="s">
        <v>16969</v>
      </c>
    </row>
    <row r="2299" spans="1:9">
      <c r="A2299">
        <v>1</v>
      </c>
      <c r="B2299" t="s">
        <v>0</v>
      </c>
      <c r="C2299" t="s">
        <v>1</v>
      </c>
      <c r="D2299">
        <v>7727</v>
      </c>
      <c r="E2299" t="s">
        <v>3522</v>
      </c>
      <c r="F2299" t="s">
        <v>3523</v>
      </c>
      <c r="I2299" t="s">
        <v>16970</v>
      </c>
    </row>
    <row r="2300" spans="1:9">
      <c r="A2300">
        <v>1</v>
      </c>
      <c r="B2300" t="s">
        <v>0</v>
      </c>
      <c r="C2300" t="s">
        <v>1</v>
      </c>
      <c r="D2300">
        <v>7728</v>
      </c>
      <c r="E2300" t="s">
        <v>3524</v>
      </c>
      <c r="F2300" t="s">
        <v>3525</v>
      </c>
      <c r="I2300" t="s">
        <v>16971</v>
      </c>
    </row>
    <row r="2301" spans="1:9">
      <c r="A2301">
        <v>1</v>
      </c>
      <c r="B2301" t="s">
        <v>0</v>
      </c>
      <c r="C2301" t="s">
        <v>1</v>
      </c>
      <c r="D2301">
        <v>7729</v>
      </c>
      <c r="E2301" t="s">
        <v>3526</v>
      </c>
      <c r="F2301" t="s">
        <v>3527</v>
      </c>
      <c r="I2301" t="s">
        <v>16972</v>
      </c>
    </row>
    <row r="2302" spans="1:9">
      <c r="A2302">
        <v>1</v>
      </c>
      <c r="B2302" t="s">
        <v>0</v>
      </c>
      <c r="C2302" t="s">
        <v>1</v>
      </c>
      <c r="D2302">
        <v>7730</v>
      </c>
      <c r="E2302" t="s">
        <v>3528</v>
      </c>
      <c r="F2302" t="s">
        <v>3529</v>
      </c>
      <c r="I2302" t="s">
        <v>16973</v>
      </c>
    </row>
    <row r="2303" spans="1:9">
      <c r="A2303">
        <v>1</v>
      </c>
      <c r="B2303" t="s">
        <v>0</v>
      </c>
      <c r="C2303" t="s">
        <v>1</v>
      </c>
      <c r="D2303">
        <v>7731</v>
      </c>
      <c r="E2303" t="s">
        <v>3530</v>
      </c>
      <c r="F2303" t="s">
        <v>3531</v>
      </c>
      <c r="G2303" t="s">
        <v>7140</v>
      </c>
      <c r="H2303" t="s">
        <v>11881</v>
      </c>
      <c r="I2303" t="s">
        <v>16974</v>
      </c>
    </row>
    <row r="2304" spans="1:9">
      <c r="A2304">
        <v>1</v>
      </c>
      <c r="B2304" t="s">
        <v>0</v>
      </c>
      <c r="C2304" t="s">
        <v>1</v>
      </c>
      <c r="D2304">
        <v>7732</v>
      </c>
      <c r="E2304" t="s">
        <v>3532</v>
      </c>
      <c r="F2304" t="s">
        <v>3533</v>
      </c>
      <c r="I2304" t="s">
        <v>16975</v>
      </c>
    </row>
    <row r="2305" spans="1:9">
      <c r="A2305">
        <v>1</v>
      </c>
      <c r="B2305" t="s">
        <v>0</v>
      </c>
      <c r="C2305" t="s">
        <v>1</v>
      </c>
      <c r="D2305">
        <v>7733</v>
      </c>
      <c r="E2305" t="s">
        <v>3534</v>
      </c>
      <c r="F2305" t="s">
        <v>3535</v>
      </c>
      <c r="I2305" t="s">
        <v>16976</v>
      </c>
    </row>
    <row r="2306" spans="1:9">
      <c r="A2306">
        <v>1</v>
      </c>
      <c r="B2306" t="s">
        <v>0</v>
      </c>
      <c r="C2306" t="s">
        <v>1</v>
      </c>
      <c r="D2306">
        <v>7734</v>
      </c>
      <c r="E2306" t="s">
        <v>3536</v>
      </c>
      <c r="F2306" t="s">
        <v>3537</v>
      </c>
      <c r="I2306" t="s">
        <v>16977</v>
      </c>
    </row>
    <row r="2307" spans="1:9">
      <c r="A2307">
        <v>1</v>
      </c>
      <c r="B2307" t="s">
        <v>0</v>
      </c>
      <c r="C2307" t="s">
        <v>1</v>
      </c>
      <c r="D2307">
        <v>7735</v>
      </c>
      <c r="E2307" t="s">
        <v>3538</v>
      </c>
      <c r="F2307" t="s">
        <v>3539</v>
      </c>
      <c r="I2307" t="s">
        <v>16978</v>
      </c>
    </row>
    <row r="2308" spans="1:9">
      <c r="A2308">
        <v>1</v>
      </c>
      <c r="B2308" t="s">
        <v>0</v>
      </c>
      <c r="C2308" t="s">
        <v>1</v>
      </c>
      <c r="D2308">
        <v>7736</v>
      </c>
      <c r="E2308" t="s">
        <v>3540</v>
      </c>
      <c r="F2308" t="s">
        <v>3541</v>
      </c>
      <c r="I2308" t="s">
        <v>16979</v>
      </c>
    </row>
    <row r="2309" spans="1:9">
      <c r="A2309">
        <v>1</v>
      </c>
      <c r="B2309" t="s">
        <v>0</v>
      </c>
      <c r="C2309" t="s">
        <v>1</v>
      </c>
      <c r="D2309">
        <v>7737</v>
      </c>
      <c r="E2309" t="s">
        <v>3542</v>
      </c>
      <c r="F2309" t="s">
        <v>3543</v>
      </c>
      <c r="I2309" t="s">
        <v>16980</v>
      </c>
    </row>
    <row r="2310" spans="1:9">
      <c r="A2310">
        <v>1</v>
      </c>
      <c r="B2310" t="s">
        <v>0</v>
      </c>
      <c r="C2310" t="s">
        <v>1</v>
      </c>
      <c r="D2310">
        <v>7738</v>
      </c>
      <c r="E2310" t="s">
        <v>3544</v>
      </c>
      <c r="F2310" t="s">
        <v>3545</v>
      </c>
      <c r="I2310" t="s">
        <v>16981</v>
      </c>
    </row>
    <row r="2311" spans="1:9">
      <c r="A2311">
        <v>1</v>
      </c>
      <c r="B2311" t="s">
        <v>0</v>
      </c>
      <c r="C2311" t="s">
        <v>1</v>
      </c>
      <c r="D2311">
        <v>7739</v>
      </c>
      <c r="E2311" t="s">
        <v>3546</v>
      </c>
      <c r="F2311" t="s">
        <v>3547</v>
      </c>
      <c r="I2311" t="s">
        <v>16982</v>
      </c>
    </row>
    <row r="2312" spans="1:9">
      <c r="A2312">
        <v>1</v>
      </c>
      <c r="B2312" t="s">
        <v>0</v>
      </c>
      <c r="C2312" t="s">
        <v>1</v>
      </c>
      <c r="D2312">
        <v>7740</v>
      </c>
      <c r="E2312" t="s">
        <v>3548</v>
      </c>
      <c r="F2312" t="s">
        <v>3549</v>
      </c>
      <c r="I2312" t="s">
        <v>16983</v>
      </c>
    </row>
    <row r="2313" spans="1:9">
      <c r="A2313">
        <v>1</v>
      </c>
      <c r="B2313" t="s">
        <v>0</v>
      </c>
      <c r="C2313" t="s">
        <v>1</v>
      </c>
      <c r="D2313">
        <v>7741</v>
      </c>
      <c r="E2313" t="s">
        <v>3550</v>
      </c>
      <c r="F2313" t="s">
        <v>3551</v>
      </c>
      <c r="I2313" t="s">
        <v>16984</v>
      </c>
    </row>
    <row r="2314" spans="1:9">
      <c r="A2314">
        <v>1</v>
      </c>
      <c r="B2314" t="s">
        <v>0</v>
      </c>
      <c r="C2314" t="s">
        <v>1</v>
      </c>
      <c r="D2314">
        <v>7742</v>
      </c>
      <c r="E2314" t="s">
        <v>3552</v>
      </c>
      <c r="F2314" t="s">
        <v>3553</v>
      </c>
      <c r="I2314" t="s">
        <v>16985</v>
      </c>
    </row>
    <row r="2315" spans="1:9">
      <c r="A2315">
        <v>1</v>
      </c>
      <c r="B2315" t="s">
        <v>0</v>
      </c>
      <c r="C2315" t="s">
        <v>1</v>
      </c>
      <c r="D2315">
        <v>7743</v>
      </c>
      <c r="E2315" t="s">
        <v>3554</v>
      </c>
      <c r="F2315" t="s">
        <v>3555</v>
      </c>
      <c r="G2315" t="s">
        <v>7140</v>
      </c>
      <c r="H2315" t="s">
        <v>11882</v>
      </c>
      <c r="I2315" t="s">
        <v>16986</v>
      </c>
    </row>
    <row r="2316" spans="1:9">
      <c r="A2316">
        <v>1</v>
      </c>
      <c r="B2316" t="s">
        <v>0</v>
      </c>
      <c r="C2316" t="s">
        <v>1</v>
      </c>
      <c r="D2316">
        <v>7744</v>
      </c>
      <c r="E2316" t="s">
        <v>3556</v>
      </c>
      <c r="F2316" t="s">
        <v>3557</v>
      </c>
      <c r="I2316" t="s">
        <v>16987</v>
      </c>
    </row>
    <row r="2317" spans="1:9">
      <c r="A2317">
        <v>1</v>
      </c>
      <c r="B2317" t="s">
        <v>0</v>
      </c>
      <c r="C2317" t="s">
        <v>1</v>
      </c>
      <c r="D2317">
        <v>7745</v>
      </c>
      <c r="E2317" t="s">
        <v>3558</v>
      </c>
      <c r="F2317" t="s">
        <v>3559</v>
      </c>
      <c r="I2317" t="s">
        <v>16988</v>
      </c>
    </row>
    <row r="2318" spans="1:9">
      <c r="A2318">
        <v>1</v>
      </c>
      <c r="B2318" t="s">
        <v>0</v>
      </c>
      <c r="C2318" t="s">
        <v>1</v>
      </c>
      <c r="D2318">
        <v>7746</v>
      </c>
      <c r="E2318" t="s">
        <v>3560</v>
      </c>
      <c r="F2318" t="s">
        <v>3561</v>
      </c>
      <c r="I2318" t="s">
        <v>16989</v>
      </c>
    </row>
    <row r="2319" spans="1:9">
      <c r="A2319">
        <v>1</v>
      </c>
      <c r="B2319" t="s">
        <v>0</v>
      </c>
      <c r="C2319" t="s">
        <v>1</v>
      </c>
      <c r="D2319">
        <v>7747</v>
      </c>
      <c r="E2319" t="s">
        <v>3562</v>
      </c>
      <c r="F2319" t="s">
        <v>3563</v>
      </c>
      <c r="I2319" t="s">
        <v>16990</v>
      </c>
    </row>
    <row r="2320" spans="1:9">
      <c r="A2320">
        <v>1</v>
      </c>
      <c r="B2320" t="s">
        <v>0</v>
      </c>
      <c r="C2320" t="s">
        <v>1</v>
      </c>
      <c r="D2320">
        <v>7748</v>
      </c>
      <c r="E2320" t="s">
        <v>3564</v>
      </c>
      <c r="F2320" t="s">
        <v>3565</v>
      </c>
      <c r="I2320" t="s">
        <v>16991</v>
      </c>
    </row>
    <row r="2321" spans="1:9">
      <c r="A2321">
        <v>1</v>
      </c>
      <c r="B2321" t="s">
        <v>0</v>
      </c>
      <c r="C2321" t="s">
        <v>1</v>
      </c>
      <c r="D2321">
        <v>7749</v>
      </c>
      <c r="E2321" t="s">
        <v>3566</v>
      </c>
      <c r="F2321" t="s">
        <v>3567</v>
      </c>
      <c r="G2321" t="s">
        <v>7140</v>
      </c>
      <c r="H2321" t="s">
        <v>11883</v>
      </c>
      <c r="I2321" t="s">
        <v>16992</v>
      </c>
    </row>
    <row r="2322" spans="1:9">
      <c r="A2322">
        <v>1</v>
      </c>
      <c r="B2322" t="s">
        <v>0</v>
      </c>
      <c r="C2322" t="s">
        <v>1</v>
      </c>
      <c r="D2322">
        <v>7750</v>
      </c>
      <c r="E2322" t="s">
        <v>3568</v>
      </c>
      <c r="F2322" t="s">
        <v>3569</v>
      </c>
    </row>
    <row r="2323" spans="1:9">
      <c r="A2323">
        <v>1</v>
      </c>
      <c r="B2323" t="s">
        <v>0</v>
      </c>
      <c r="C2323" t="s">
        <v>1</v>
      </c>
      <c r="D2323">
        <v>7751</v>
      </c>
      <c r="E2323" t="s">
        <v>3570</v>
      </c>
      <c r="F2323" t="s">
        <v>3571</v>
      </c>
      <c r="I2323" t="s">
        <v>16993</v>
      </c>
    </row>
    <row r="2324" spans="1:9">
      <c r="A2324">
        <v>1</v>
      </c>
      <c r="B2324" t="s">
        <v>0</v>
      </c>
      <c r="C2324" t="s">
        <v>1</v>
      </c>
      <c r="D2324">
        <v>7752</v>
      </c>
      <c r="E2324" t="s">
        <v>3572</v>
      </c>
      <c r="F2324" t="s">
        <v>3573</v>
      </c>
      <c r="I2324" t="s">
        <v>16994</v>
      </c>
    </row>
    <row r="2325" spans="1:9">
      <c r="A2325">
        <v>1</v>
      </c>
      <c r="B2325" t="s">
        <v>0</v>
      </c>
      <c r="C2325" t="s">
        <v>1</v>
      </c>
      <c r="D2325">
        <v>7753</v>
      </c>
      <c r="E2325" t="s">
        <v>3574</v>
      </c>
      <c r="F2325" t="s">
        <v>3575</v>
      </c>
      <c r="I2325" t="s">
        <v>16995</v>
      </c>
    </row>
    <row r="2326" spans="1:9">
      <c r="A2326">
        <v>1</v>
      </c>
      <c r="B2326" t="s">
        <v>0</v>
      </c>
      <c r="C2326" t="s">
        <v>1</v>
      </c>
      <c r="D2326">
        <v>7754</v>
      </c>
      <c r="E2326" t="s">
        <v>3576</v>
      </c>
      <c r="F2326" t="s">
        <v>3577</v>
      </c>
      <c r="I2326" t="s">
        <v>16996</v>
      </c>
    </row>
    <row r="2327" spans="1:9">
      <c r="A2327">
        <v>1</v>
      </c>
      <c r="B2327" t="s">
        <v>0</v>
      </c>
      <c r="C2327" t="s">
        <v>1</v>
      </c>
      <c r="D2327">
        <v>7755</v>
      </c>
      <c r="E2327" t="s">
        <v>3578</v>
      </c>
      <c r="F2327" t="s">
        <v>3579</v>
      </c>
      <c r="I2327" t="s">
        <v>16997</v>
      </c>
    </row>
    <row r="2328" spans="1:9">
      <c r="A2328">
        <v>1</v>
      </c>
      <c r="B2328" t="s">
        <v>0</v>
      </c>
      <c r="C2328" t="s">
        <v>1</v>
      </c>
      <c r="D2328">
        <v>7756</v>
      </c>
      <c r="E2328" t="s">
        <v>3580</v>
      </c>
      <c r="F2328" t="s">
        <v>3581</v>
      </c>
    </row>
    <row r="2329" spans="1:9">
      <c r="A2329">
        <v>1</v>
      </c>
      <c r="B2329" t="s">
        <v>0</v>
      </c>
      <c r="C2329" t="s">
        <v>1</v>
      </c>
      <c r="D2329">
        <v>7757</v>
      </c>
      <c r="E2329" t="s">
        <v>3582</v>
      </c>
      <c r="F2329" t="s">
        <v>3583</v>
      </c>
      <c r="I2329" t="s">
        <v>16998</v>
      </c>
    </row>
    <row r="2330" spans="1:9">
      <c r="A2330">
        <v>1</v>
      </c>
      <c r="B2330" t="s">
        <v>0</v>
      </c>
      <c r="C2330" t="s">
        <v>1</v>
      </c>
      <c r="D2330">
        <v>7758</v>
      </c>
      <c r="E2330" t="s">
        <v>3584</v>
      </c>
      <c r="F2330" t="s">
        <v>3585</v>
      </c>
      <c r="I2330" t="s">
        <v>16999</v>
      </c>
    </row>
    <row r="2331" spans="1:9">
      <c r="A2331">
        <v>1</v>
      </c>
      <c r="B2331" t="s">
        <v>0</v>
      </c>
      <c r="C2331" t="s">
        <v>1</v>
      </c>
      <c r="D2331">
        <v>7759</v>
      </c>
      <c r="E2331" t="s">
        <v>3586</v>
      </c>
      <c r="F2331" t="s">
        <v>3587</v>
      </c>
      <c r="I2331" t="s">
        <v>17000</v>
      </c>
    </row>
    <row r="2332" spans="1:9">
      <c r="A2332">
        <v>1</v>
      </c>
      <c r="B2332" t="s">
        <v>0</v>
      </c>
      <c r="C2332" t="s">
        <v>1</v>
      </c>
      <c r="D2332">
        <v>7760</v>
      </c>
      <c r="E2332" t="s">
        <v>3588</v>
      </c>
      <c r="F2332" t="s">
        <v>3589</v>
      </c>
      <c r="G2332" t="s">
        <v>7140</v>
      </c>
      <c r="H2332" t="s">
        <v>11884</v>
      </c>
      <c r="I2332" t="s">
        <v>17001</v>
      </c>
    </row>
    <row r="2333" spans="1:9">
      <c r="A2333">
        <v>1</v>
      </c>
      <c r="B2333" t="s">
        <v>0</v>
      </c>
      <c r="C2333" t="s">
        <v>1</v>
      </c>
      <c r="D2333">
        <v>7761</v>
      </c>
      <c r="E2333" t="s">
        <v>3590</v>
      </c>
      <c r="F2333" t="s">
        <v>3591</v>
      </c>
      <c r="I2333" t="s">
        <v>17002</v>
      </c>
    </row>
    <row r="2334" spans="1:9">
      <c r="A2334">
        <v>1</v>
      </c>
      <c r="B2334" t="s">
        <v>0</v>
      </c>
      <c r="C2334" t="s">
        <v>1</v>
      </c>
      <c r="D2334">
        <v>7762</v>
      </c>
      <c r="E2334" t="s">
        <v>3592</v>
      </c>
      <c r="F2334" t="s">
        <v>3593</v>
      </c>
      <c r="I2334" t="s">
        <v>17003</v>
      </c>
    </row>
    <row r="2335" spans="1:9">
      <c r="A2335">
        <v>1</v>
      </c>
      <c r="B2335" t="s">
        <v>0</v>
      </c>
      <c r="C2335" t="s">
        <v>1</v>
      </c>
      <c r="D2335">
        <v>7763</v>
      </c>
      <c r="E2335" t="s">
        <v>3594</v>
      </c>
      <c r="F2335" t="s">
        <v>3595</v>
      </c>
      <c r="I2335" t="s">
        <v>17004</v>
      </c>
    </row>
    <row r="2336" spans="1:9">
      <c r="A2336">
        <v>1</v>
      </c>
      <c r="B2336" t="s">
        <v>0</v>
      </c>
      <c r="C2336" t="s">
        <v>1</v>
      </c>
      <c r="D2336">
        <v>7764</v>
      </c>
      <c r="E2336" t="s">
        <v>3596</v>
      </c>
      <c r="F2336" t="s">
        <v>2945</v>
      </c>
      <c r="I2336" t="s">
        <v>17005</v>
      </c>
    </row>
    <row r="2337" spans="1:9">
      <c r="A2337">
        <v>1</v>
      </c>
      <c r="B2337" t="s">
        <v>0</v>
      </c>
      <c r="C2337" t="s">
        <v>1</v>
      </c>
      <c r="D2337">
        <v>7765</v>
      </c>
      <c r="E2337" t="s">
        <v>3597</v>
      </c>
      <c r="F2337" t="s">
        <v>3598</v>
      </c>
      <c r="I2337" t="s">
        <v>17006</v>
      </c>
    </row>
    <row r="2338" spans="1:9">
      <c r="A2338">
        <v>1</v>
      </c>
      <c r="B2338" t="s">
        <v>0</v>
      </c>
      <c r="C2338" t="s">
        <v>1</v>
      </c>
      <c r="D2338">
        <v>7766</v>
      </c>
      <c r="E2338" t="s">
        <v>3599</v>
      </c>
      <c r="F2338" t="s">
        <v>3600</v>
      </c>
      <c r="I2338" t="s">
        <v>17007</v>
      </c>
    </row>
    <row r="2339" spans="1:9">
      <c r="A2339">
        <v>1</v>
      </c>
      <c r="B2339" t="s">
        <v>0</v>
      </c>
      <c r="C2339" t="s">
        <v>1</v>
      </c>
      <c r="D2339">
        <v>7767</v>
      </c>
      <c r="E2339" t="s">
        <v>3601</v>
      </c>
      <c r="F2339" t="s">
        <v>3602</v>
      </c>
      <c r="I2339" t="s">
        <v>17008</v>
      </c>
    </row>
    <row r="2340" spans="1:9">
      <c r="A2340">
        <v>1</v>
      </c>
      <c r="B2340" t="s">
        <v>0</v>
      </c>
      <c r="C2340" t="s">
        <v>1</v>
      </c>
      <c r="D2340">
        <v>7768</v>
      </c>
      <c r="E2340" t="s">
        <v>3603</v>
      </c>
      <c r="F2340" t="s">
        <v>3604</v>
      </c>
      <c r="I2340" t="s">
        <v>17009</v>
      </c>
    </row>
    <row r="2341" spans="1:9">
      <c r="A2341">
        <v>1</v>
      </c>
      <c r="B2341" t="s">
        <v>0</v>
      </c>
      <c r="C2341" t="s">
        <v>1</v>
      </c>
      <c r="D2341">
        <v>7769</v>
      </c>
      <c r="E2341" t="s">
        <v>3605</v>
      </c>
      <c r="F2341" t="s">
        <v>3606</v>
      </c>
      <c r="I2341" t="s">
        <v>17010</v>
      </c>
    </row>
    <row r="2342" spans="1:9">
      <c r="A2342">
        <v>1</v>
      </c>
      <c r="B2342" t="s">
        <v>0</v>
      </c>
      <c r="C2342" t="s">
        <v>1</v>
      </c>
      <c r="D2342">
        <v>7770</v>
      </c>
      <c r="E2342" t="s">
        <v>3607</v>
      </c>
      <c r="F2342" t="s">
        <v>3608</v>
      </c>
      <c r="I2342" t="s">
        <v>17011</v>
      </c>
    </row>
    <row r="2343" spans="1:9">
      <c r="A2343">
        <v>1</v>
      </c>
      <c r="B2343" t="s">
        <v>0</v>
      </c>
      <c r="C2343" t="s">
        <v>1</v>
      </c>
      <c r="D2343">
        <v>7771</v>
      </c>
      <c r="E2343" t="s">
        <v>3609</v>
      </c>
      <c r="F2343" t="s">
        <v>3610</v>
      </c>
      <c r="I2343" t="s">
        <v>17012</v>
      </c>
    </row>
    <row r="2344" spans="1:9">
      <c r="A2344">
        <v>1</v>
      </c>
      <c r="B2344" t="s">
        <v>0</v>
      </c>
      <c r="C2344" t="s">
        <v>1</v>
      </c>
      <c r="D2344">
        <v>7772</v>
      </c>
      <c r="E2344" t="s">
        <v>3611</v>
      </c>
      <c r="F2344" t="s">
        <v>3612</v>
      </c>
    </row>
    <row r="2345" spans="1:9">
      <c r="A2345">
        <v>1</v>
      </c>
      <c r="B2345" t="s">
        <v>0</v>
      </c>
      <c r="C2345" t="s">
        <v>1</v>
      </c>
      <c r="D2345">
        <v>7773</v>
      </c>
      <c r="E2345" t="s">
        <v>3613</v>
      </c>
      <c r="F2345" t="s">
        <v>3614</v>
      </c>
      <c r="I2345" t="s">
        <v>17013</v>
      </c>
    </row>
    <row r="2346" spans="1:9">
      <c r="A2346">
        <v>1</v>
      </c>
      <c r="B2346" t="s">
        <v>0</v>
      </c>
      <c r="C2346" t="s">
        <v>1</v>
      </c>
      <c r="D2346">
        <v>7774</v>
      </c>
      <c r="E2346" t="s">
        <v>3615</v>
      </c>
      <c r="F2346" t="s">
        <v>3616</v>
      </c>
      <c r="I2346" t="s">
        <v>17014</v>
      </c>
    </row>
    <row r="2347" spans="1:9">
      <c r="A2347">
        <v>1</v>
      </c>
      <c r="B2347" t="s">
        <v>0</v>
      </c>
      <c r="C2347" t="s">
        <v>1</v>
      </c>
      <c r="D2347">
        <v>7775</v>
      </c>
      <c r="E2347" t="s">
        <v>3617</v>
      </c>
      <c r="F2347" t="s">
        <v>3618</v>
      </c>
      <c r="I2347" t="s">
        <v>17015</v>
      </c>
    </row>
    <row r="2348" spans="1:9">
      <c r="A2348">
        <v>1</v>
      </c>
      <c r="B2348" t="s">
        <v>0</v>
      </c>
      <c r="C2348" t="s">
        <v>1</v>
      </c>
      <c r="D2348">
        <v>7776</v>
      </c>
      <c r="E2348" t="s">
        <v>3619</v>
      </c>
      <c r="F2348" t="s">
        <v>3620</v>
      </c>
      <c r="I2348" t="s">
        <v>17016</v>
      </c>
    </row>
    <row r="2349" spans="1:9">
      <c r="A2349">
        <v>1</v>
      </c>
      <c r="B2349" t="s">
        <v>0</v>
      </c>
      <c r="C2349" t="s">
        <v>1</v>
      </c>
      <c r="D2349">
        <v>7777</v>
      </c>
      <c r="E2349" t="s">
        <v>3621</v>
      </c>
      <c r="F2349" t="s">
        <v>3622</v>
      </c>
      <c r="I2349" t="s">
        <v>17017</v>
      </c>
    </row>
    <row r="2350" spans="1:9">
      <c r="A2350">
        <v>1</v>
      </c>
      <c r="B2350" t="s">
        <v>0</v>
      </c>
      <c r="C2350" t="s">
        <v>1</v>
      </c>
      <c r="D2350">
        <v>7778</v>
      </c>
      <c r="E2350" t="s">
        <v>3623</v>
      </c>
      <c r="F2350" t="s">
        <v>3624</v>
      </c>
    </row>
    <row r="2351" spans="1:9">
      <c r="A2351">
        <v>1</v>
      </c>
      <c r="B2351" t="s">
        <v>0</v>
      </c>
      <c r="C2351" t="s">
        <v>1</v>
      </c>
      <c r="D2351">
        <v>7779</v>
      </c>
      <c r="E2351" t="s">
        <v>3625</v>
      </c>
      <c r="F2351" t="s">
        <v>3626</v>
      </c>
      <c r="G2351" t="s">
        <v>7140</v>
      </c>
      <c r="H2351" t="s">
        <v>11885</v>
      </c>
      <c r="I2351" t="s">
        <v>17018</v>
      </c>
    </row>
    <row r="2352" spans="1:9">
      <c r="A2352">
        <v>1</v>
      </c>
      <c r="B2352" t="s">
        <v>0</v>
      </c>
      <c r="C2352" t="s">
        <v>1</v>
      </c>
      <c r="D2352">
        <v>7780</v>
      </c>
      <c r="E2352" t="s">
        <v>3627</v>
      </c>
      <c r="F2352" t="s">
        <v>3628</v>
      </c>
      <c r="G2352" t="s">
        <v>7140</v>
      </c>
      <c r="H2352" t="s">
        <v>11886</v>
      </c>
      <c r="I2352" t="s">
        <v>17019</v>
      </c>
    </row>
    <row r="2353" spans="1:9">
      <c r="A2353">
        <v>1</v>
      </c>
      <c r="B2353" t="s">
        <v>0</v>
      </c>
      <c r="C2353" t="s">
        <v>1</v>
      </c>
      <c r="D2353">
        <v>7781</v>
      </c>
      <c r="E2353" t="s">
        <v>3629</v>
      </c>
      <c r="F2353" t="s">
        <v>3630</v>
      </c>
      <c r="I2353" t="s">
        <v>17020</v>
      </c>
    </row>
    <row r="2354" spans="1:9">
      <c r="A2354">
        <v>1</v>
      </c>
      <c r="B2354" t="s">
        <v>0</v>
      </c>
      <c r="C2354" t="s">
        <v>1</v>
      </c>
      <c r="D2354">
        <v>7782</v>
      </c>
      <c r="E2354" t="s">
        <v>3631</v>
      </c>
      <c r="F2354" t="s">
        <v>3632</v>
      </c>
      <c r="I2354" t="s">
        <v>17021</v>
      </c>
    </row>
    <row r="2355" spans="1:9">
      <c r="A2355">
        <v>1</v>
      </c>
      <c r="B2355" t="s">
        <v>0</v>
      </c>
      <c r="C2355" t="s">
        <v>1</v>
      </c>
      <c r="D2355">
        <v>7783</v>
      </c>
      <c r="E2355" t="s">
        <v>3633</v>
      </c>
      <c r="F2355" t="s">
        <v>3634</v>
      </c>
      <c r="I2355" t="s">
        <v>17022</v>
      </c>
    </row>
    <row r="2356" spans="1:9">
      <c r="A2356">
        <v>1</v>
      </c>
      <c r="B2356" t="s">
        <v>0</v>
      </c>
      <c r="C2356" t="s">
        <v>1</v>
      </c>
      <c r="D2356">
        <v>7784</v>
      </c>
      <c r="E2356" t="s">
        <v>3635</v>
      </c>
      <c r="F2356" t="s">
        <v>3636</v>
      </c>
      <c r="I2356" t="s">
        <v>17023</v>
      </c>
    </row>
    <row r="2357" spans="1:9">
      <c r="A2357">
        <v>1</v>
      </c>
      <c r="B2357" t="s">
        <v>0</v>
      </c>
      <c r="C2357" t="s">
        <v>1</v>
      </c>
      <c r="D2357">
        <v>7785</v>
      </c>
      <c r="E2357" t="s">
        <v>3637</v>
      </c>
      <c r="F2357" t="s">
        <v>3638</v>
      </c>
      <c r="G2357" t="s">
        <v>7140</v>
      </c>
      <c r="H2357" t="s">
        <v>11887</v>
      </c>
      <c r="I2357" t="s">
        <v>17024</v>
      </c>
    </row>
    <row r="2358" spans="1:9">
      <c r="A2358">
        <v>1</v>
      </c>
      <c r="B2358" t="s">
        <v>0</v>
      </c>
      <c r="C2358" t="s">
        <v>1</v>
      </c>
      <c r="D2358">
        <v>7786</v>
      </c>
      <c r="E2358" t="s">
        <v>3639</v>
      </c>
      <c r="F2358" t="s">
        <v>3640</v>
      </c>
      <c r="I2358" t="s">
        <v>17025</v>
      </c>
    </row>
    <row r="2359" spans="1:9">
      <c r="A2359">
        <v>1</v>
      </c>
      <c r="B2359" t="s">
        <v>0</v>
      </c>
      <c r="C2359" t="s">
        <v>1</v>
      </c>
      <c r="D2359">
        <v>7787</v>
      </c>
      <c r="E2359" t="s">
        <v>3641</v>
      </c>
      <c r="F2359" t="s">
        <v>3642</v>
      </c>
      <c r="I2359" t="s">
        <v>17026</v>
      </c>
    </row>
    <row r="2360" spans="1:9">
      <c r="A2360">
        <v>1</v>
      </c>
      <c r="B2360" t="s">
        <v>0</v>
      </c>
      <c r="C2360" t="s">
        <v>1</v>
      </c>
      <c r="D2360">
        <v>7788</v>
      </c>
      <c r="E2360" t="s">
        <v>3643</v>
      </c>
      <c r="F2360" t="s">
        <v>3644</v>
      </c>
      <c r="I2360" t="s">
        <v>17027</v>
      </c>
    </row>
    <row r="2361" spans="1:9">
      <c r="A2361">
        <v>1</v>
      </c>
      <c r="B2361" t="s">
        <v>0</v>
      </c>
      <c r="C2361" t="s">
        <v>1</v>
      </c>
      <c r="D2361">
        <v>7789</v>
      </c>
      <c r="E2361" t="s">
        <v>3645</v>
      </c>
      <c r="F2361" t="s">
        <v>3646</v>
      </c>
      <c r="I2361" t="s">
        <v>17028</v>
      </c>
    </row>
    <row r="2362" spans="1:9">
      <c r="A2362">
        <v>1</v>
      </c>
      <c r="B2362" t="s">
        <v>0</v>
      </c>
      <c r="C2362" t="s">
        <v>1</v>
      </c>
      <c r="D2362">
        <v>7790</v>
      </c>
      <c r="E2362" t="s">
        <v>3647</v>
      </c>
      <c r="F2362" t="s">
        <v>3648</v>
      </c>
      <c r="G2362" t="s">
        <v>7140</v>
      </c>
      <c r="H2362" t="s">
        <v>11888</v>
      </c>
      <c r="I2362" t="s">
        <v>17029</v>
      </c>
    </row>
    <row r="2363" spans="1:9">
      <c r="A2363">
        <v>1</v>
      </c>
      <c r="B2363" t="s">
        <v>0</v>
      </c>
      <c r="C2363" t="s">
        <v>1</v>
      </c>
      <c r="D2363">
        <v>7791</v>
      </c>
      <c r="E2363" t="s">
        <v>3649</v>
      </c>
      <c r="F2363" t="s">
        <v>3650</v>
      </c>
      <c r="I2363" t="s">
        <v>17030</v>
      </c>
    </row>
    <row r="2364" spans="1:9">
      <c r="A2364">
        <v>1</v>
      </c>
      <c r="B2364" t="s">
        <v>0</v>
      </c>
      <c r="C2364" t="s">
        <v>1</v>
      </c>
      <c r="D2364">
        <v>7792</v>
      </c>
      <c r="E2364" t="s">
        <v>3651</v>
      </c>
      <c r="F2364" t="s">
        <v>3652</v>
      </c>
    </row>
    <row r="2365" spans="1:9">
      <c r="A2365">
        <v>1</v>
      </c>
      <c r="B2365" t="s">
        <v>0</v>
      </c>
      <c r="C2365" t="s">
        <v>1</v>
      </c>
      <c r="D2365">
        <v>7793</v>
      </c>
      <c r="E2365" t="s">
        <v>3653</v>
      </c>
      <c r="F2365" t="s">
        <v>3654</v>
      </c>
      <c r="I2365" t="s">
        <v>17031</v>
      </c>
    </row>
    <row r="2366" spans="1:9">
      <c r="A2366">
        <v>1</v>
      </c>
      <c r="B2366" t="s">
        <v>0</v>
      </c>
      <c r="C2366" t="s">
        <v>1</v>
      </c>
      <c r="D2366">
        <v>7794</v>
      </c>
      <c r="E2366" t="s">
        <v>3655</v>
      </c>
      <c r="F2366" t="s">
        <v>3656</v>
      </c>
      <c r="I2366" t="s">
        <v>17032</v>
      </c>
    </row>
    <row r="2367" spans="1:9">
      <c r="A2367">
        <v>1</v>
      </c>
      <c r="B2367" t="s">
        <v>0</v>
      </c>
      <c r="C2367" t="s">
        <v>1</v>
      </c>
      <c r="D2367">
        <v>7795</v>
      </c>
      <c r="E2367" t="s">
        <v>3657</v>
      </c>
      <c r="F2367" t="s">
        <v>3658</v>
      </c>
      <c r="G2367" t="s">
        <v>7140</v>
      </c>
      <c r="H2367" t="s">
        <v>11889</v>
      </c>
      <c r="I2367" t="s">
        <v>17033</v>
      </c>
    </row>
    <row r="2368" spans="1:9">
      <c r="A2368">
        <v>1</v>
      </c>
      <c r="B2368" t="s">
        <v>0</v>
      </c>
      <c r="C2368" t="s">
        <v>1</v>
      </c>
      <c r="D2368">
        <v>7796</v>
      </c>
      <c r="E2368" t="s">
        <v>3659</v>
      </c>
      <c r="F2368" t="s">
        <v>3660</v>
      </c>
      <c r="I2368" t="s">
        <v>17034</v>
      </c>
    </row>
    <row r="2369" spans="1:9">
      <c r="A2369">
        <v>1</v>
      </c>
      <c r="B2369" t="s">
        <v>0</v>
      </c>
      <c r="C2369" t="s">
        <v>1</v>
      </c>
      <c r="D2369">
        <v>7797</v>
      </c>
      <c r="E2369" t="s">
        <v>3661</v>
      </c>
      <c r="F2369" t="s">
        <v>3662</v>
      </c>
    </row>
    <row r="2370" spans="1:9">
      <c r="A2370">
        <v>1</v>
      </c>
      <c r="B2370" t="s">
        <v>0</v>
      </c>
      <c r="C2370" t="s">
        <v>1</v>
      </c>
      <c r="D2370">
        <v>7798</v>
      </c>
      <c r="E2370" t="s">
        <v>3663</v>
      </c>
      <c r="F2370" t="s">
        <v>3664</v>
      </c>
      <c r="I2370" t="s">
        <v>17035</v>
      </c>
    </row>
    <row r="2371" spans="1:9">
      <c r="A2371">
        <v>1</v>
      </c>
      <c r="B2371" t="s">
        <v>0</v>
      </c>
      <c r="C2371" t="s">
        <v>1</v>
      </c>
      <c r="D2371">
        <v>7799</v>
      </c>
      <c r="E2371" t="s">
        <v>3665</v>
      </c>
      <c r="F2371" t="s">
        <v>3666</v>
      </c>
    </row>
    <row r="2372" spans="1:9">
      <c r="A2372">
        <v>1</v>
      </c>
      <c r="B2372" t="s">
        <v>0</v>
      </c>
      <c r="C2372" t="s">
        <v>1</v>
      </c>
      <c r="D2372">
        <v>7800</v>
      </c>
      <c r="E2372" t="s">
        <v>3667</v>
      </c>
      <c r="F2372" t="s">
        <v>3668</v>
      </c>
    </row>
    <row r="2373" spans="1:9">
      <c r="A2373">
        <v>1</v>
      </c>
      <c r="B2373" t="s">
        <v>0</v>
      </c>
      <c r="C2373" t="s">
        <v>1</v>
      </c>
      <c r="D2373">
        <v>7801</v>
      </c>
      <c r="E2373" t="s">
        <v>3669</v>
      </c>
      <c r="F2373" t="s">
        <v>3670</v>
      </c>
      <c r="I2373" t="s">
        <v>17036</v>
      </c>
    </row>
    <row r="2374" spans="1:9">
      <c r="A2374">
        <v>1</v>
      </c>
      <c r="B2374" t="s">
        <v>0</v>
      </c>
      <c r="C2374" t="s">
        <v>1</v>
      </c>
      <c r="D2374">
        <v>7802</v>
      </c>
      <c r="E2374" t="s">
        <v>3671</v>
      </c>
      <c r="F2374" t="s">
        <v>3672</v>
      </c>
      <c r="I2374" t="s">
        <v>17037</v>
      </c>
    </row>
    <row r="2375" spans="1:9">
      <c r="A2375">
        <v>1</v>
      </c>
      <c r="B2375" t="s">
        <v>0</v>
      </c>
      <c r="C2375" t="s">
        <v>1</v>
      </c>
      <c r="D2375">
        <v>7803</v>
      </c>
      <c r="E2375" t="s">
        <v>3673</v>
      </c>
      <c r="F2375" t="s">
        <v>3674</v>
      </c>
      <c r="I2375" t="s">
        <v>17038</v>
      </c>
    </row>
    <row r="2376" spans="1:9">
      <c r="A2376">
        <v>1</v>
      </c>
      <c r="B2376" t="s">
        <v>0</v>
      </c>
      <c r="C2376" t="s">
        <v>1</v>
      </c>
      <c r="D2376">
        <v>7804</v>
      </c>
      <c r="E2376" t="s">
        <v>3675</v>
      </c>
      <c r="F2376" t="s">
        <v>3676</v>
      </c>
    </row>
    <row r="2377" spans="1:9">
      <c r="A2377">
        <v>1</v>
      </c>
      <c r="B2377" t="s">
        <v>0</v>
      </c>
      <c r="C2377" t="s">
        <v>1</v>
      </c>
      <c r="D2377">
        <v>7805</v>
      </c>
      <c r="E2377" t="s">
        <v>3677</v>
      </c>
      <c r="F2377" t="s">
        <v>3678</v>
      </c>
      <c r="I2377" t="s">
        <v>17039</v>
      </c>
    </row>
    <row r="2378" spans="1:9">
      <c r="A2378">
        <v>1</v>
      </c>
      <c r="B2378" t="s">
        <v>0</v>
      </c>
      <c r="C2378" t="s">
        <v>1</v>
      </c>
      <c r="D2378">
        <v>7806</v>
      </c>
      <c r="E2378" t="s">
        <v>3679</v>
      </c>
      <c r="F2378" t="s">
        <v>3680</v>
      </c>
      <c r="G2378" t="s">
        <v>7140</v>
      </c>
      <c r="H2378" t="s">
        <v>11890</v>
      </c>
      <c r="I2378" t="s">
        <v>17040</v>
      </c>
    </row>
    <row r="2379" spans="1:9">
      <c r="A2379">
        <v>1</v>
      </c>
      <c r="B2379" t="s">
        <v>0</v>
      </c>
      <c r="C2379" t="s">
        <v>1</v>
      </c>
      <c r="D2379">
        <v>7807</v>
      </c>
      <c r="E2379" t="s">
        <v>3681</v>
      </c>
      <c r="F2379" t="s">
        <v>3682</v>
      </c>
      <c r="I2379" t="s">
        <v>17041</v>
      </c>
    </row>
    <row r="2380" spans="1:9">
      <c r="A2380">
        <v>1</v>
      </c>
      <c r="B2380" t="s">
        <v>0</v>
      </c>
      <c r="C2380" t="s">
        <v>1</v>
      </c>
      <c r="D2380">
        <v>7808</v>
      </c>
      <c r="E2380" t="s">
        <v>3683</v>
      </c>
      <c r="F2380" t="s">
        <v>3684</v>
      </c>
      <c r="G2380" t="s">
        <v>7140</v>
      </c>
      <c r="H2380" t="s">
        <v>11891</v>
      </c>
      <c r="I2380" t="s">
        <v>17042</v>
      </c>
    </row>
    <row r="2381" spans="1:9">
      <c r="A2381">
        <v>1</v>
      </c>
      <c r="B2381" t="s">
        <v>0</v>
      </c>
      <c r="C2381" t="s">
        <v>1</v>
      </c>
      <c r="D2381">
        <v>7809</v>
      </c>
      <c r="E2381" t="s">
        <v>3685</v>
      </c>
      <c r="F2381" t="s">
        <v>3686</v>
      </c>
      <c r="I2381" t="s">
        <v>17043</v>
      </c>
    </row>
    <row r="2382" spans="1:9">
      <c r="A2382">
        <v>1</v>
      </c>
      <c r="B2382" t="s">
        <v>0</v>
      </c>
      <c r="C2382" t="s">
        <v>1</v>
      </c>
      <c r="D2382">
        <v>7810</v>
      </c>
      <c r="E2382" t="s">
        <v>3687</v>
      </c>
      <c r="F2382" t="s">
        <v>3688</v>
      </c>
      <c r="I2382" t="s">
        <v>17044</v>
      </c>
    </row>
    <row r="2383" spans="1:9">
      <c r="A2383">
        <v>1</v>
      </c>
      <c r="B2383" t="s">
        <v>0</v>
      </c>
      <c r="C2383" t="s">
        <v>1</v>
      </c>
      <c r="D2383">
        <v>7811</v>
      </c>
      <c r="E2383" t="s">
        <v>3689</v>
      </c>
      <c r="F2383" t="s">
        <v>3690</v>
      </c>
      <c r="I2383" t="s">
        <v>17045</v>
      </c>
    </row>
    <row r="2384" spans="1:9">
      <c r="A2384">
        <v>1</v>
      </c>
      <c r="B2384" t="s">
        <v>0</v>
      </c>
      <c r="C2384" t="s">
        <v>1</v>
      </c>
      <c r="D2384">
        <v>7812</v>
      </c>
      <c r="E2384" t="s">
        <v>3691</v>
      </c>
      <c r="F2384" t="s">
        <v>3692</v>
      </c>
      <c r="I2384" t="s">
        <v>17046</v>
      </c>
    </row>
    <row r="2385" spans="1:9">
      <c r="A2385">
        <v>1</v>
      </c>
      <c r="B2385" t="s">
        <v>0</v>
      </c>
      <c r="C2385" t="s">
        <v>1</v>
      </c>
      <c r="D2385">
        <v>7813</v>
      </c>
      <c r="E2385" t="s">
        <v>3693</v>
      </c>
      <c r="F2385" t="s">
        <v>3694</v>
      </c>
      <c r="I2385" t="s">
        <v>17047</v>
      </c>
    </row>
    <row r="2386" spans="1:9">
      <c r="A2386">
        <v>1</v>
      </c>
      <c r="B2386" t="s">
        <v>0</v>
      </c>
      <c r="C2386" t="s">
        <v>1</v>
      </c>
      <c r="D2386">
        <v>7814</v>
      </c>
      <c r="E2386" t="s">
        <v>3695</v>
      </c>
      <c r="F2386" t="s">
        <v>3696</v>
      </c>
      <c r="I2386" t="s">
        <v>17048</v>
      </c>
    </row>
    <row r="2387" spans="1:9">
      <c r="A2387">
        <v>1</v>
      </c>
      <c r="B2387" t="s">
        <v>0</v>
      </c>
      <c r="C2387" t="s">
        <v>1</v>
      </c>
      <c r="D2387">
        <v>7815</v>
      </c>
      <c r="E2387" t="s">
        <v>3697</v>
      </c>
      <c r="F2387" t="s">
        <v>3698</v>
      </c>
      <c r="I2387" t="s">
        <v>17049</v>
      </c>
    </row>
    <row r="2388" spans="1:9">
      <c r="A2388">
        <v>1</v>
      </c>
      <c r="B2388" t="s">
        <v>0</v>
      </c>
      <c r="C2388" t="s">
        <v>1</v>
      </c>
      <c r="D2388">
        <v>7816</v>
      </c>
      <c r="E2388" t="s">
        <v>3699</v>
      </c>
      <c r="F2388" t="s">
        <v>3700</v>
      </c>
      <c r="I2388" t="s">
        <v>17050</v>
      </c>
    </row>
    <row r="2389" spans="1:9">
      <c r="A2389">
        <v>1</v>
      </c>
      <c r="B2389" t="s">
        <v>0</v>
      </c>
      <c r="C2389" t="s">
        <v>1</v>
      </c>
      <c r="D2389">
        <v>7817</v>
      </c>
      <c r="E2389" t="s">
        <v>3701</v>
      </c>
      <c r="F2389" t="s">
        <v>3702</v>
      </c>
      <c r="I2389" t="s">
        <v>17051</v>
      </c>
    </row>
    <row r="2390" spans="1:9">
      <c r="A2390">
        <v>1</v>
      </c>
      <c r="B2390" t="s">
        <v>0</v>
      </c>
      <c r="C2390" t="s">
        <v>1</v>
      </c>
      <c r="D2390">
        <v>7818</v>
      </c>
      <c r="E2390" t="s">
        <v>3703</v>
      </c>
      <c r="F2390" t="s">
        <v>3704</v>
      </c>
    </row>
    <row r="2391" spans="1:9">
      <c r="A2391">
        <v>1</v>
      </c>
      <c r="B2391" t="s">
        <v>0</v>
      </c>
      <c r="C2391" t="s">
        <v>1</v>
      </c>
      <c r="D2391">
        <v>7819</v>
      </c>
      <c r="E2391" t="s">
        <v>3705</v>
      </c>
      <c r="F2391" t="s">
        <v>3706</v>
      </c>
      <c r="I2391" t="s">
        <v>17052</v>
      </c>
    </row>
    <row r="2392" spans="1:9">
      <c r="A2392">
        <v>1</v>
      </c>
      <c r="B2392" t="s">
        <v>0</v>
      </c>
      <c r="C2392" t="s">
        <v>1</v>
      </c>
      <c r="D2392">
        <v>7820</v>
      </c>
      <c r="E2392" t="s">
        <v>3707</v>
      </c>
      <c r="F2392" t="s">
        <v>3708</v>
      </c>
      <c r="I2392" t="s">
        <v>17053</v>
      </c>
    </row>
    <row r="2393" spans="1:9">
      <c r="A2393">
        <v>1</v>
      </c>
      <c r="B2393" t="s">
        <v>0</v>
      </c>
      <c r="C2393" t="s">
        <v>1</v>
      </c>
      <c r="D2393">
        <v>7821</v>
      </c>
      <c r="E2393" t="s">
        <v>3709</v>
      </c>
      <c r="F2393" t="s">
        <v>3060</v>
      </c>
    </row>
    <row r="2394" spans="1:9">
      <c r="A2394">
        <v>1</v>
      </c>
      <c r="B2394" t="s">
        <v>0</v>
      </c>
      <c r="C2394" t="s">
        <v>1</v>
      </c>
      <c r="D2394">
        <v>7822</v>
      </c>
      <c r="E2394" t="s">
        <v>3710</v>
      </c>
      <c r="F2394" t="s">
        <v>3711</v>
      </c>
      <c r="I2394" t="s">
        <v>17054</v>
      </c>
    </row>
    <row r="2395" spans="1:9">
      <c r="A2395">
        <v>1</v>
      </c>
      <c r="B2395" t="s">
        <v>0</v>
      </c>
      <c r="C2395" t="s">
        <v>1</v>
      </c>
      <c r="D2395">
        <v>7823</v>
      </c>
      <c r="E2395" t="s">
        <v>3712</v>
      </c>
      <c r="F2395" t="s">
        <v>747</v>
      </c>
      <c r="I2395" t="s">
        <v>17055</v>
      </c>
    </row>
    <row r="2396" spans="1:9">
      <c r="A2396">
        <v>1</v>
      </c>
      <c r="B2396" t="s">
        <v>0</v>
      </c>
      <c r="C2396" t="s">
        <v>1</v>
      </c>
      <c r="D2396">
        <v>7824</v>
      </c>
      <c r="E2396" t="s">
        <v>3713</v>
      </c>
      <c r="F2396" t="s">
        <v>3714</v>
      </c>
      <c r="I2396" t="s">
        <v>17056</v>
      </c>
    </row>
    <row r="2397" spans="1:9">
      <c r="A2397">
        <v>1</v>
      </c>
      <c r="B2397" t="s">
        <v>0</v>
      </c>
      <c r="C2397" t="s">
        <v>1</v>
      </c>
      <c r="D2397">
        <v>7825</v>
      </c>
      <c r="E2397" t="s">
        <v>3715</v>
      </c>
      <c r="F2397" t="s">
        <v>3716</v>
      </c>
      <c r="I2397" t="s">
        <v>17057</v>
      </c>
    </row>
    <row r="2398" spans="1:9">
      <c r="A2398">
        <v>1</v>
      </c>
      <c r="B2398" t="s">
        <v>0</v>
      </c>
      <c r="C2398" t="s">
        <v>1</v>
      </c>
      <c r="D2398">
        <v>7826</v>
      </c>
      <c r="E2398" t="s">
        <v>3717</v>
      </c>
      <c r="F2398" t="s">
        <v>3718</v>
      </c>
    </row>
    <row r="2399" spans="1:9">
      <c r="A2399">
        <v>1</v>
      </c>
      <c r="B2399" t="s">
        <v>0</v>
      </c>
      <c r="C2399" t="s">
        <v>1</v>
      </c>
      <c r="D2399">
        <v>7827</v>
      </c>
      <c r="E2399" t="s">
        <v>3719</v>
      </c>
      <c r="F2399" t="s">
        <v>3720</v>
      </c>
      <c r="I2399" t="s">
        <v>17058</v>
      </c>
    </row>
    <row r="2400" spans="1:9">
      <c r="A2400">
        <v>1</v>
      </c>
      <c r="B2400" t="s">
        <v>0</v>
      </c>
      <c r="C2400" t="s">
        <v>1</v>
      </c>
      <c r="D2400">
        <v>7828</v>
      </c>
      <c r="E2400" t="s">
        <v>3721</v>
      </c>
      <c r="F2400" t="s">
        <v>3722</v>
      </c>
      <c r="I2400" t="s">
        <v>17059</v>
      </c>
    </row>
    <row r="2401" spans="1:9">
      <c r="A2401">
        <v>1</v>
      </c>
      <c r="B2401" t="s">
        <v>0</v>
      </c>
      <c r="C2401" t="s">
        <v>1</v>
      </c>
      <c r="D2401">
        <v>7829</v>
      </c>
      <c r="E2401" t="s">
        <v>3723</v>
      </c>
      <c r="F2401" t="s">
        <v>3724</v>
      </c>
      <c r="I2401" t="s">
        <v>17060</v>
      </c>
    </row>
    <row r="2402" spans="1:9">
      <c r="A2402">
        <v>1</v>
      </c>
      <c r="B2402" t="s">
        <v>0</v>
      </c>
      <c r="C2402" t="s">
        <v>1</v>
      </c>
      <c r="D2402">
        <v>7830</v>
      </c>
      <c r="E2402" t="s">
        <v>3725</v>
      </c>
      <c r="F2402" t="s">
        <v>3726</v>
      </c>
      <c r="G2402" t="s">
        <v>7140</v>
      </c>
      <c r="H2402" t="s">
        <v>11892</v>
      </c>
      <c r="I2402" t="s">
        <v>17061</v>
      </c>
    </row>
    <row r="2403" spans="1:9">
      <c r="A2403">
        <v>1</v>
      </c>
      <c r="B2403" t="s">
        <v>0</v>
      </c>
      <c r="C2403" t="s">
        <v>1</v>
      </c>
      <c r="D2403">
        <v>7831</v>
      </c>
      <c r="E2403" t="s">
        <v>3727</v>
      </c>
      <c r="F2403" t="s">
        <v>3728</v>
      </c>
      <c r="I2403" t="s">
        <v>17062</v>
      </c>
    </row>
    <row r="2404" spans="1:9">
      <c r="A2404">
        <v>1</v>
      </c>
      <c r="B2404" t="s">
        <v>0</v>
      </c>
      <c r="C2404" t="s">
        <v>1</v>
      </c>
      <c r="D2404">
        <v>7832</v>
      </c>
      <c r="E2404" t="s">
        <v>3729</v>
      </c>
      <c r="F2404" t="s">
        <v>3730</v>
      </c>
      <c r="I2404" t="s">
        <v>17063</v>
      </c>
    </row>
    <row r="2405" spans="1:9">
      <c r="A2405">
        <v>1</v>
      </c>
      <c r="B2405" t="s">
        <v>0</v>
      </c>
      <c r="C2405" t="s">
        <v>1</v>
      </c>
      <c r="D2405">
        <v>7833</v>
      </c>
      <c r="E2405" t="s">
        <v>3731</v>
      </c>
      <c r="F2405" t="s">
        <v>3732</v>
      </c>
      <c r="I2405" t="s">
        <v>17064</v>
      </c>
    </row>
    <row r="2406" spans="1:9">
      <c r="A2406">
        <v>1</v>
      </c>
      <c r="B2406" t="s">
        <v>0</v>
      </c>
      <c r="C2406" t="s">
        <v>1</v>
      </c>
      <c r="D2406">
        <v>7834</v>
      </c>
      <c r="E2406" t="s">
        <v>3733</v>
      </c>
      <c r="F2406" t="s">
        <v>3734</v>
      </c>
      <c r="I2406" t="s">
        <v>17065</v>
      </c>
    </row>
    <row r="2407" spans="1:9">
      <c r="A2407">
        <v>1</v>
      </c>
      <c r="B2407" t="s">
        <v>0</v>
      </c>
      <c r="C2407" t="s">
        <v>1</v>
      </c>
      <c r="D2407">
        <v>7835</v>
      </c>
      <c r="E2407" t="s">
        <v>3735</v>
      </c>
      <c r="F2407" t="s">
        <v>3736</v>
      </c>
      <c r="I2407" t="s">
        <v>17066</v>
      </c>
    </row>
    <row r="2408" spans="1:9">
      <c r="A2408">
        <v>1</v>
      </c>
      <c r="B2408" t="s">
        <v>0</v>
      </c>
      <c r="C2408" t="s">
        <v>1</v>
      </c>
      <c r="D2408">
        <v>7836</v>
      </c>
      <c r="E2408" t="s">
        <v>3737</v>
      </c>
      <c r="F2408" t="s">
        <v>3738</v>
      </c>
    </row>
    <row r="2409" spans="1:9">
      <c r="A2409">
        <v>1</v>
      </c>
      <c r="B2409" t="s">
        <v>0</v>
      </c>
      <c r="C2409" t="s">
        <v>1</v>
      </c>
      <c r="D2409">
        <v>7837</v>
      </c>
      <c r="E2409" t="s">
        <v>3739</v>
      </c>
      <c r="F2409" t="s">
        <v>3740</v>
      </c>
      <c r="I2409" t="s">
        <v>17067</v>
      </c>
    </row>
    <row r="2410" spans="1:9">
      <c r="A2410">
        <v>1</v>
      </c>
      <c r="B2410" t="s">
        <v>0</v>
      </c>
      <c r="C2410" t="s">
        <v>1</v>
      </c>
      <c r="D2410">
        <v>7838</v>
      </c>
      <c r="E2410" t="s">
        <v>3741</v>
      </c>
      <c r="F2410" t="s">
        <v>3742</v>
      </c>
    </row>
    <row r="2411" spans="1:9">
      <c r="A2411">
        <v>1</v>
      </c>
      <c r="B2411" t="s">
        <v>0</v>
      </c>
      <c r="C2411" t="s">
        <v>1</v>
      </c>
      <c r="D2411">
        <v>7839</v>
      </c>
      <c r="E2411" t="s">
        <v>3743</v>
      </c>
      <c r="F2411" t="s">
        <v>3744</v>
      </c>
      <c r="I2411" t="s">
        <v>17068</v>
      </c>
    </row>
    <row r="2412" spans="1:9">
      <c r="A2412">
        <v>1</v>
      </c>
      <c r="B2412" t="s">
        <v>0</v>
      </c>
      <c r="C2412" t="s">
        <v>1</v>
      </c>
      <c r="D2412">
        <v>7840</v>
      </c>
      <c r="E2412" t="s">
        <v>3745</v>
      </c>
      <c r="F2412" t="s">
        <v>3746</v>
      </c>
      <c r="I2412" t="s">
        <v>17069</v>
      </c>
    </row>
    <row r="2413" spans="1:9">
      <c r="A2413">
        <v>1</v>
      </c>
      <c r="B2413" t="s">
        <v>0</v>
      </c>
      <c r="C2413" t="s">
        <v>1</v>
      </c>
      <c r="D2413">
        <v>7841</v>
      </c>
      <c r="E2413" t="s">
        <v>3747</v>
      </c>
      <c r="F2413" t="s">
        <v>3748</v>
      </c>
    </row>
    <row r="2414" spans="1:9">
      <c r="A2414">
        <v>1</v>
      </c>
      <c r="B2414" t="s">
        <v>0</v>
      </c>
      <c r="C2414" t="s">
        <v>1</v>
      </c>
      <c r="D2414">
        <v>7842</v>
      </c>
      <c r="E2414" t="s">
        <v>3749</v>
      </c>
      <c r="F2414" t="s">
        <v>3750</v>
      </c>
      <c r="I2414" t="s">
        <v>17070</v>
      </c>
    </row>
    <row r="2415" spans="1:9">
      <c r="A2415">
        <v>1</v>
      </c>
      <c r="B2415" t="s">
        <v>0</v>
      </c>
      <c r="C2415" t="s">
        <v>1</v>
      </c>
      <c r="D2415">
        <v>7843</v>
      </c>
      <c r="E2415" t="s">
        <v>3751</v>
      </c>
      <c r="F2415" t="s">
        <v>3752</v>
      </c>
      <c r="I2415" t="s">
        <v>17071</v>
      </c>
    </row>
    <row r="2416" spans="1:9">
      <c r="A2416">
        <v>1</v>
      </c>
      <c r="B2416" t="s">
        <v>0</v>
      </c>
      <c r="C2416" t="s">
        <v>1</v>
      </c>
      <c r="D2416">
        <v>7844</v>
      </c>
      <c r="E2416" t="s">
        <v>3753</v>
      </c>
      <c r="F2416" t="s">
        <v>3754</v>
      </c>
      <c r="I2416" t="s">
        <v>17072</v>
      </c>
    </row>
    <row r="2417" spans="1:9">
      <c r="A2417">
        <v>1</v>
      </c>
      <c r="B2417" t="s">
        <v>0</v>
      </c>
      <c r="C2417" t="s">
        <v>1</v>
      </c>
      <c r="D2417">
        <v>7845</v>
      </c>
      <c r="E2417" t="s">
        <v>3755</v>
      </c>
      <c r="F2417" t="s">
        <v>3756</v>
      </c>
    </row>
    <row r="2418" spans="1:9">
      <c r="A2418">
        <v>1</v>
      </c>
      <c r="B2418" t="s">
        <v>0</v>
      </c>
      <c r="C2418" t="s">
        <v>1</v>
      </c>
      <c r="D2418">
        <v>7846</v>
      </c>
      <c r="E2418" t="s">
        <v>3757</v>
      </c>
      <c r="F2418" t="s">
        <v>3758</v>
      </c>
      <c r="G2418" t="s">
        <v>7140</v>
      </c>
      <c r="H2418" t="s">
        <v>11893</v>
      </c>
      <c r="I2418" t="s">
        <v>17073</v>
      </c>
    </row>
    <row r="2419" spans="1:9">
      <c r="A2419">
        <v>1</v>
      </c>
      <c r="B2419" t="s">
        <v>0</v>
      </c>
      <c r="C2419" t="s">
        <v>1</v>
      </c>
      <c r="D2419">
        <v>7847</v>
      </c>
      <c r="E2419" t="s">
        <v>3759</v>
      </c>
      <c r="F2419" t="s">
        <v>3760</v>
      </c>
      <c r="G2419" t="s">
        <v>7140</v>
      </c>
      <c r="H2419" t="s">
        <v>11894</v>
      </c>
      <c r="I2419" t="s">
        <v>17074</v>
      </c>
    </row>
    <row r="2420" spans="1:9">
      <c r="A2420">
        <v>1</v>
      </c>
      <c r="B2420" t="s">
        <v>0</v>
      </c>
      <c r="C2420" t="s">
        <v>1</v>
      </c>
      <c r="D2420">
        <v>7848</v>
      </c>
      <c r="E2420" t="s">
        <v>3761</v>
      </c>
      <c r="F2420" t="s">
        <v>3762</v>
      </c>
      <c r="G2420" t="s">
        <v>7140</v>
      </c>
      <c r="H2420" t="s">
        <v>11895</v>
      </c>
      <c r="I2420" t="s">
        <v>17075</v>
      </c>
    </row>
    <row r="2421" spans="1:9">
      <c r="A2421">
        <v>1</v>
      </c>
      <c r="B2421" t="s">
        <v>0</v>
      </c>
      <c r="C2421" t="s">
        <v>1</v>
      </c>
      <c r="D2421">
        <v>7849</v>
      </c>
      <c r="E2421" t="s">
        <v>3763</v>
      </c>
      <c r="F2421" t="s">
        <v>3764</v>
      </c>
      <c r="I2421" t="s">
        <v>17076</v>
      </c>
    </row>
    <row r="2422" spans="1:9">
      <c r="A2422">
        <v>1</v>
      </c>
      <c r="B2422" t="s">
        <v>0</v>
      </c>
      <c r="C2422" t="s">
        <v>1</v>
      </c>
      <c r="D2422">
        <v>7850</v>
      </c>
      <c r="E2422" t="s">
        <v>3765</v>
      </c>
      <c r="F2422" t="s">
        <v>3766</v>
      </c>
      <c r="I2422" t="s">
        <v>17077</v>
      </c>
    </row>
    <row r="2423" spans="1:9">
      <c r="A2423">
        <v>1</v>
      </c>
      <c r="B2423" t="s">
        <v>0</v>
      </c>
      <c r="C2423" t="s">
        <v>1</v>
      </c>
      <c r="D2423">
        <v>7851</v>
      </c>
      <c r="E2423" t="s">
        <v>3767</v>
      </c>
      <c r="F2423" t="s">
        <v>3768</v>
      </c>
    </row>
    <row r="2424" spans="1:9">
      <c r="A2424">
        <v>1</v>
      </c>
      <c r="B2424" t="s">
        <v>0</v>
      </c>
      <c r="C2424" t="s">
        <v>1</v>
      </c>
      <c r="D2424">
        <v>7852</v>
      </c>
      <c r="E2424" t="s">
        <v>3769</v>
      </c>
      <c r="F2424" t="s">
        <v>3770</v>
      </c>
    </row>
    <row r="2425" spans="1:9">
      <c r="A2425">
        <v>1</v>
      </c>
      <c r="B2425" t="s">
        <v>0</v>
      </c>
      <c r="C2425" t="s">
        <v>1</v>
      </c>
      <c r="D2425">
        <v>7853</v>
      </c>
      <c r="E2425" t="s">
        <v>3771</v>
      </c>
      <c r="F2425" t="s">
        <v>3772</v>
      </c>
      <c r="I2425" t="s">
        <v>17078</v>
      </c>
    </row>
    <row r="2426" spans="1:9">
      <c r="A2426">
        <v>1</v>
      </c>
      <c r="B2426" t="s">
        <v>0</v>
      </c>
      <c r="C2426" t="s">
        <v>1</v>
      </c>
      <c r="D2426">
        <v>7854</v>
      </c>
      <c r="E2426" t="s">
        <v>3773</v>
      </c>
      <c r="F2426" t="s">
        <v>3774</v>
      </c>
      <c r="I2426" t="s">
        <v>17079</v>
      </c>
    </row>
    <row r="2427" spans="1:9">
      <c r="A2427">
        <v>1</v>
      </c>
      <c r="B2427" t="s">
        <v>0</v>
      </c>
      <c r="C2427" t="s">
        <v>1</v>
      </c>
      <c r="D2427">
        <v>7855</v>
      </c>
      <c r="E2427" t="s">
        <v>3775</v>
      </c>
      <c r="F2427" t="s">
        <v>3776</v>
      </c>
      <c r="I2427" t="s">
        <v>17080</v>
      </c>
    </row>
    <row r="2428" spans="1:9">
      <c r="A2428">
        <v>1</v>
      </c>
      <c r="B2428" t="s">
        <v>0</v>
      </c>
      <c r="C2428" t="s">
        <v>1</v>
      </c>
      <c r="D2428">
        <v>7856</v>
      </c>
      <c r="E2428" t="s">
        <v>3777</v>
      </c>
      <c r="F2428" t="s">
        <v>3778</v>
      </c>
      <c r="I2428" t="s">
        <v>17081</v>
      </c>
    </row>
    <row r="2429" spans="1:9">
      <c r="A2429">
        <v>1</v>
      </c>
      <c r="B2429" t="s">
        <v>0</v>
      </c>
      <c r="C2429" t="s">
        <v>1</v>
      </c>
      <c r="D2429">
        <v>7857</v>
      </c>
      <c r="E2429" t="s">
        <v>3779</v>
      </c>
      <c r="F2429" t="s">
        <v>3780</v>
      </c>
      <c r="I2429" t="s">
        <v>17082</v>
      </c>
    </row>
    <row r="2430" spans="1:9">
      <c r="A2430">
        <v>1</v>
      </c>
      <c r="B2430" t="s">
        <v>0</v>
      </c>
      <c r="C2430" t="s">
        <v>1</v>
      </c>
      <c r="D2430">
        <v>7858</v>
      </c>
      <c r="E2430" t="s">
        <v>3781</v>
      </c>
      <c r="F2430" t="s">
        <v>3782</v>
      </c>
      <c r="I2430" t="s">
        <v>17083</v>
      </c>
    </row>
    <row r="2431" spans="1:9">
      <c r="A2431">
        <v>1</v>
      </c>
      <c r="B2431" t="s">
        <v>0</v>
      </c>
      <c r="C2431" t="s">
        <v>1</v>
      </c>
      <c r="D2431">
        <v>7859</v>
      </c>
      <c r="E2431" t="s">
        <v>3783</v>
      </c>
      <c r="F2431" t="s">
        <v>3784</v>
      </c>
      <c r="I2431" t="s">
        <v>17084</v>
      </c>
    </row>
    <row r="2432" spans="1:9">
      <c r="A2432">
        <v>1</v>
      </c>
      <c r="B2432" t="s">
        <v>0</v>
      </c>
      <c r="C2432" t="s">
        <v>1</v>
      </c>
      <c r="D2432">
        <v>7860</v>
      </c>
      <c r="E2432" t="s">
        <v>3785</v>
      </c>
      <c r="F2432" t="s">
        <v>3786</v>
      </c>
      <c r="I2432" t="s">
        <v>17085</v>
      </c>
    </row>
    <row r="2433" spans="1:9">
      <c r="A2433">
        <v>1</v>
      </c>
      <c r="B2433" t="s">
        <v>0</v>
      </c>
      <c r="C2433" t="s">
        <v>1</v>
      </c>
      <c r="D2433">
        <v>7861</v>
      </c>
      <c r="E2433" t="s">
        <v>3787</v>
      </c>
      <c r="F2433" t="s">
        <v>3788</v>
      </c>
      <c r="G2433" t="s">
        <v>7140</v>
      </c>
      <c r="H2433" t="s">
        <v>11896</v>
      </c>
      <c r="I2433" t="s">
        <v>17086</v>
      </c>
    </row>
    <row r="2434" spans="1:9">
      <c r="A2434">
        <v>1</v>
      </c>
      <c r="B2434" t="s">
        <v>0</v>
      </c>
      <c r="C2434" t="s">
        <v>1</v>
      </c>
      <c r="D2434">
        <v>7862</v>
      </c>
      <c r="E2434" t="s">
        <v>3789</v>
      </c>
      <c r="F2434" t="s">
        <v>3790</v>
      </c>
      <c r="I2434" t="s">
        <v>17087</v>
      </c>
    </row>
    <row r="2435" spans="1:9">
      <c r="A2435">
        <v>1</v>
      </c>
      <c r="B2435" t="s">
        <v>0</v>
      </c>
      <c r="C2435" t="s">
        <v>1</v>
      </c>
      <c r="D2435">
        <v>7863</v>
      </c>
      <c r="E2435" t="s">
        <v>3791</v>
      </c>
      <c r="F2435" t="s">
        <v>3792</v>
      </c>
      <c r="I2435" t="s">
        <v>17088</v>
      </c>
    </row>
    <row r="2436" spans="1:9">
      <c r="A2436">
        <v>1</v>
      </c>
      <c r="B2436" t="s">
        <v>0</v>
      </c>
      <c r="C2436" t="s">
        <v>1</v>
      </c>
      <c r="D2436">
        <v>7864</v>
      </c>
      <c r="E2436" t="s">
        <v>3793</v>
      </c>
      <c r="F2436" t="s">
        <v>3794</v>
      </c>
      <c r="I2436" t="s">
        <v>17089</v>
      </c>
    </row>
    <row r="2437" spans="1:9">
      <c r="A2437">
        <v>1</v>
      </c>
      <c r="B2437" t="s">
        <v>0</v>
      </c>
      <c r="C2437" t="s">
        <v>1</v>
      </c>
      <c r="D2437">
        <v>7865</v>
      </c>
      <c r="E2437" t="s">
        <v>3795</v>
      </c>
      <c r="F2437" t="s">
        <v>3796</v>
      </c>
      <c r="G2437" t="s">
        <v>7140</v>
      </c>
      <c r="H2437" t="s">
        <v>11897</v>
      </c>
      <c r="I2437" t="s">
        <v>17090</v>
      </c>
    </row>
    <row r="2438" spans="1:9">
      <c r="A2438">
        <v>1</v>
      </c>
      <c r="B2438" t="s">
        <v>0</v>
      </c>
      <c r="C2438" t="s">
        <v>1</v>
      </c>
      <c r="D2438">
        <v>7866</v>
      </c>
      <c r="E2438" t="s">
        <v>3797</v>
      </c>
      <c r="F2438" t="s">
        <v>3798</v>
      </c>
      <c r="I2438" t="s">
        <v>17091</v>
      </c>
    </row>
    <row r="2439" spans="1:9">
      <c r="A2439">
        <v>1</v>
      </c>
      <c r="B2439" t="s">
        <v>0</v>
      </c>
      <c r="C2439" t="s">
        <v>1</v>
      </c>
      <c r="D2439">
        <v>7867</v>
      </c>
      <c r="E2439" t="s">
        <v>3799</v>
      </c>
      <c r="F2439" t="s">
        <v>3800</v>
      </c>
      <c r="G2439" t="s">
        <v>7140</v>
      </c>
      <c r="H2439" t="s">
        <v>11898</v>
      </c>
      <c r="I2439" t="s">
        <v>17092</v>
      </c>
    </row>
    <row r="2440" spans="1:9">
      <c r="A2440">
        <v>1</v>
      </c>
      <c r="B2440" t="s">
        <v>0</v>
      </c>
      <c r="C2440" t="s">
        <v>1</v>
      </c>
      <c r="D2440">
        <v>7868</v>
      </c>
      <c r="E2440" t="s">
        <v>3801</v>
      </c>
      <c r="F2440" t="s">
        <v>3802</v>
      </c>
      <c r="I2440" t="s">
        <v>17093</v>
      </c>
    </row>
    <row r="2441" spans="1:9">
      <c r="A2441">
        <v>1</v>
      </c>
      <c r="B2441" t="s">
        <v>0</v>
      </c>
      <c r="C2441" t="s">
        <v>1</v>
      </c>
      <c r="D2441">
        <v>7869</v>
      </c>
      <c r="E2441" t="s">
        <v>3803</v>
      </c>
      <c r="F2441" t="s">
        <v>3804</v>
      </c>
      <c r="I2441" t="s">
        <v>17094</v>
      </c>
    </row>
    <row r="2442" spans="1:9">
      <c r="A2442">
        <v>1</v>
      </c>
      <c r="B2442" t="s">
        <v>0</v>
      </c>
      <c r="C2442" t="s">
        <v>1</v>
      </c>
      <c r="D2442">
        <v>7870</v>
      </c>
      <c r="E2442" t="s">
        <v>3805</v>
      </c>
      <c r="F2442" t="s">
        <v>3806</v>
      </c>
      <c r="I2442" t="s">
        <v>17095</v>
      </c>
    </row>
    <row r="2443" spans="1:9">
      <c r="A2443">
        <v>1</v>
      </c>
      <c r="B2443" t="s">
        <v>0</v>
      </c>
      <c r="C2443" t="s">
        <v>1</v>
      </c>
      <c r="D2443">
        <v>7871</v>
      </c>
      <c r="E2443" t="s">
        <v>3807</v>
      </c>
      <c r="F2443" t="s">
        <v>3808</v>
      </c>
      <c r="I2443" t="s">
        <v>17096</v>
      </c>
    </row>
    <row r="2444" spans="1:9">
      <c r="A2444">
        <v>1</v>
      </c>
      <c r="B2444" t="s">
        <v>0</v>
      </c>
      <c r="C2444" t="s">
        <v>1</v>
      </c>
      <c r="D2444">
        <v>7872</v>
      </c>
      <c r="E2444" t="s">
        <v>3809</v>
      </c>
      <c r="F2444" t="s">
        <v>3810</v>
      </c>
      <c r="I2444" t="s">
        <v>17097</v>
      </c>
    </row>
    <row r="2445" spans="1:9">
      <c r="A2445">
        <v>1</v>
      </c>
      <c r="B2445" t="s">
        <v>0</v>
      </c>
      <c r="C2445" t="s">
        <v>1</v>
      </c>
      <c r="D2445">
        <v>7873</v>
      </c>
      <c r="E2445" t="s">
        <v>3811</v>
      </c>
      <c r="F2445" t="s">
        <v>3812</v>
      </c>
      <c r="G2445" t="s">
        <v>7140</v>
      </c>
      <c r="H2445" t="s">
        <v>11899</v>
      </c>
      <c r="I2445" t="s">
        <v>17098</v>
      </c>
    </row>
    <row r="2446" spans="1:9">
      <c r="A2446">
        <v>1</v>
      </c>
      <c r="B2446" t="s">
        <v>0</v>
      </c>
      <c r="C2446" t="s">
        <v>1</v>
      </c>
      <c r="D2446">
        <v>7874</v>
      </c>
      <c r="E2446" t="s">
        <v>3813</v>
      </c>
      <c r="F2446" t="s">
        <v>3814</v>
      </c>
      <c r="I2446" t="s">
        <v>17099</v>
      </c>
    </row>
    <row r="2447" spans="1:9">
      <c r="A2447">
        <v>1</v>
      </c>
      <c r="B2447" t="s">
        <v>0</v>
      </c>
      <c r="C2447" t="s">
        <v>1</v>
      </c>
      <c r="D2447">
        <v>7875</v>
      </c>
      <c r="E2447" t="s">
        <v>3815</v>
      </c>
      <c r="F2447" t="s">
        <v>3816</v>
      </c>
      <c r="I2447" t="s">
        <v>17100</v>
      </c>
    </row>
    <row r="2448" spans="1:9">
      <c r="A2448">
        <v>1</v>
      </c>
      <c r="B2448" t="s">
        <v>0</v>
      </c>
      <c r="C2448" t="s">
        <v>1</v>
      </c>
      <c r="D2448">
        <v>7876</v>
      </c>
      <c r="E2448" t="s">
        <v>3817</v>
      </c>
      <c r="F2448" t="s">
        <v>3818</v>
      </c>
      <c r="I2448" t="s">
        <v>17101</v>
      </c>
    </row>
    <row r="2449" spans="1:9">
      <c r="A2449">
        <v>1</v>
      </c>
      <c r="B2449" t="s">
        <v>0</v>
      </c>
      <c r="C2449" t="s">
        <v>1</v>
      </c>
      <c r="D2449">
        <v>7877</v>
      </c>
      <c r="E2449" t="s">
        <v>3819</v>
      </c>
      <c r="F2449" t="s">
        <v>3820</v>
      </c>
    </row>
    <row r="2450" spans="1:9">
      <c r="A2450">
        <v>1</v>
      </c>
      <c r="B2450" t="s">
        <v>0</v>
      </c>
      <c r="C2450" t="s">
        <v>1</v>
      </c>
      <c r="D2450">
        <v>7878</v>
      </c>
      <c r="E2450" t="s">
        <v>3821</v>
      </c>
      <c r="F2450" t="s">
        <v>3822</v>
      </c>
      <c r="I2450" t="s">
        <v>17102</v>
      </c>
    </row>
    <row r="2451" spans="1:9">
      <c r="A2451">
        <v>1</v>
      </c>
      <c r="B2451" t="s">
        <v>0</v>
      </c>
      <c r="C2451" t="s">
        <v>1</v>
      </c>
      <c r="D2451">
        <v>7879</v>
      </c>
      <c r="E2451" t="s">
        <v>3823</v>
      </c>
      <c r="F2451" t="s">
        <v>3824</v>
      </c>
    </row>
    <row r="2452" spans="1:9">
      <c r="A2452">
        <v>1</v>
      </c>
      <c r="B2452" t="s">
        <v>0</v>
      </c>
      <c r="C2452" t="s">
        <v>1</v>
      </c>
      <c r="D2452">
        <v>7880</v>
      </c>
      <c r="E2452" t="s">
        <v>3825</v>
      </c>
      <c r="F2452" t="s">
        <v>3826</v>
      </c>
      <c r="G2452" t="s">
        <v>7140</v>
      </c>
      <c r="H2452" t="s">
        <v>11900</v>
      </c>
      <c r="I2452" t="s">
        <v>17103</v>
      </c>
    </row>
    <row r="2453" spans="1:9">
      <c r="A2453">
        <v>1</v>
      </c>
      <c r="B2453" t="s">
        <v>0</v>
      </c>
      <c r="C2453" t="s">
        <v>1</v>
      </c>
      <c r="D2453">
        <v>7881</v>
      </c>
      <c r="E2453" t="s">
        <v>3827</v>
      </c>
      <c r="F2453" t="s">
        <v>3828</v>
      </c>
      <c r="I2453" t="s">
        <v>17104</v>
      </c>
    </row>
    <row r="2454" spans="1:9">
      <c r="A2454">
        <v>1</v>
      </c>
      <c r="B2454" t="s">
        <v>0</v>
      </c>
      <c r="C2454" t="s">
        <v>1</v>
      </c>
      <c r="D2454">
        <v>7882</v>
      </c>
      <c r="E2454" t="s">
        <v>3829</v>
      </c>
      <c r="F2454" t="s">
        <v>3830</v>
      </c>
      <c r="G2454" t="s">
        <v>7140</v>
      </c>
      <c r="H2454" t="s">
        <v>14022</v>
      </c>
      <c r="I2454" t="s">
        <v>17105</v>
      </c>
    </row>
    <row r="2455" spans="1:9">
      <c r="A2455">
        <v>1</v>
      </c>
      <c r="B2455" t="s">
        <v>0</v>
      </c>
      <c r="C2455" t="s">
        <v>1</v>
      </c>
      <c r="D2455">
        <v>7883</v>
      </c>
      <c r="E2455" t="s">
        <v>3831</v>
      </c>
      <c r="F2455" t="s">
        <v>3832</v>
      </c>
      <c r="I2455" t="s">
        <v>17106</v>
      </c>
    </row>
    <row r="2456" spans="1:9">
      <c r="A2456">
        <v>1</v>
      </c>
      <c r="B2456" t="s">
        <v>0</v>
      </c>
      <c r="C2456" t="s">
        <v>1</v>
      </c>
      <c r="D2456">
        <v>7884</v>
      </c>
      <c r="E2456" t="s">
        <v>3833</v>
      </c>
      <c r="F2456" t="s">
        <v>3834</v>
      </c>
      <c r="I2456" t="s">
        <v>17107</v>
      </c>
    </row>
    <row r="2457" spans="1:9">
      <c r="A2457">
        <v>1</v>
      </c>
      <c r="B2457" t="s">
        <v>0</v>
      </c>
      <c r="C2457" t="s">
        <v>1</v>
      </c>
      <c r="D2457">
        <v>7885</v>
      </c>
      <c r="E2457" t="s">
        <v>3835</v>
      </c>
      <c r="F2457" t="s">
        <v>3836</v>
      </c>
      <c r="I2457" t="s">
        <v>17108</v>
      </c>
    </row>
    <row r="2458" spans="1:9">
      <c r="A2458">
        <v>1</v>
      </c>
      <c r="B2458" t="s">
        <v>0</v>
      </c>
      <c r="C2458" t="s">
        <v>1</v>
      </c>
      <c r="D2458">
        <v>7886</v>
      </c>
      <c r="E2458" t="s">
        <v>3837</v>
      </c>
      <c r="F2458" t="s">
        <v>3838</v>
      </c>
      <c r="G2458" t="s">
        <v>7140</v>
      </c>
      <c r="H2458" t="s">
        <v>11901</v>
      </c>
      <c r="I2458" t="s">
        <v>17109</v>
      </c>
    </row>
    <row r="2459" spans="1:9">
      <c r="A2459">
        <v>1</v>
      </c>
      <c r="B2459" t="s">
        <v>0</v>
      </c>
      <c r="C2459" t="s">
        <v>1</v>
      </c>
      <c r="D2459">
        <v>7887</v>
      </c>
      <c r="E2459" t="s">
        <v>3839</v>
      </c>
      <c r="F2459" t="s">
        <v>3840</v>
      </c>
      <c r="I2459" t="s">
        <v>17110</v>
      </c>
    </row>
    <row r="2460" spans="1:9">
      <c r="A2460">
        <v>1</v>
      </c>
      <c r="B2460" t="s">
        <v>0</v>
      </c>
      <c r="C2460" t="s">
        <v>1</v>
      </c>
      <c r="D2460">
        <v>7888</v>
      </c>
      <c r="E2460" t="s">
        <v>3841</v>
      </c>
      <c r="F2460" t="s">
        <v>3842</v>
      </c>
      <c r="I2460" t="s">
        <v>17111</v>
      </c>
    </row>
    <row r="2461" spans="1:9">
      <c r="A2461">
        <v>1</v>
      </c>
      <c r="B2461" t="s">
        <v>0</v>
      </c>
      <c r="C2461" t="s">
        <v>1</v>
      </c>
      <c r="D2461">
        <v>7889</v>
      </c>
      <c r="E2461" t="s">
        <v>3843</v>
      </c>
      <c r="F2461" t="s">
        <v>3844</v>
      </c>
      <c r="I2461" t="s">
        <v>17112</v>
      </c>
    </row>
    <row r="2462" spans="1:9">
      <c r="A2462">
        <v>1</v>
      </c>
      <c r="B2462" t="s">
        <v>0</v>
      </c>
      <c r="C2462" t="s">
        <v>1</v>
      </c>
      <c r="D2462">
        <v>7890</v>
      </c>
      <c r="E2462" t="s">
        <v>3845</v>
      </c>
      <c r="F2462" t="s">
        <v>3846</v>
      </c>
      <c r="I2462" t="s">
        <v>17113</v>
      </c>
    </row>
    <row r="2463" spans="1:9">
      <c r="A2463">
        <v>1</v>
      </c>
      <c r="B2463" t="s">
        <v>0</v>
      </c>
      <c r="C2463" t="s">
        <v>1</v>
      </c>
      <c r="D2463">
        <v>7891</v>
      </c>
      <c r="E2463" t="s">
        <v>3847</v>
      </c>
      <c r="F2463" t="s">
        <v>3848</v>
      </c>
      <c r="I2463" t="s">
        <v>17114</v>
      </c>
    </row>
    <row r="2464" spans="1:9">
      <c r="A2464">
        <v>1</v>
      </c>
      <c r="B2464" t="s">
        <v>0</v>
      </c>
      <c r="C2464" t="s">
        <v>1</v>
      </c>
      <c r="D2464">
        <v>7892</v>
      </c>
      <c r="E2464" t="s">
        <v>3849</v>
      </c>
      <c r="F2464" t="s">
        <v>3850</v>
      </c>
      <c r="I2464" t="s">
        <v>17115</v>
      </c>
    </row>
    <row r="2465" spans="1:9">
      <c r="A2465">
        <v>1</v>
      </c>
      <c r="B2465" t="s">
        <v>0</v>
      </c>
      <c r="C2465" t="s">
        <v>1</v>
      </c>
      <c r="D2465">
        <v>7893</v>
      </c>
      <c r="E2465" t="s">
        <v>3851</v>
      </c>
      <c r="F2465" t="s">
        <v>3852</v>
      </c>
      <c r="I2465" t="s">
        <v>17116</v>
      </c>
    </row>
    <row r="2466" spans="1:9">
      <c r="A2466">
        <v>1</v>
      </c>
      <c r="B2466" t="s">
        <v>0</v>
      </c>
      <c r="C2466" t="s">
        <v>1</v>
      </c>
      <c r="D2466">
        <v>7894</v>
      </c>
      <c r="E2466" t="s">
        <v>3853</v>
      </c>
      <c r="F2466" t="s">
        <v>3854</v>
      </c>
      <c r="I2466" t="s">
        <v>17117</v>
      </c>
    </row>
    <row r="2467" spans="1:9">
      <c r="A2467">
        <v>1</v>
      </c>
      <c r="B2467" t="s">
        <v>0</v>
      </c>
      <c r="C2467" t="s">
        <v>1</v>
      </c>
      <c r="D2467">
        <v>7895</v>
      </c>
      <c r="E2467" t="s">
        <v>3855</v>
      </c>
      <c r="F2467" t="s">
        <v>3856</v>
      </c>
      <c r="I2467" t="s">
        <v>17118</v>
      </c>
    </row>
    <row r="2468" spans="1:9">
      <c r="A2468">
        <v>1</v>
      </c>
      <c r="B2468" t="s">
        <v>0</v>
      </c>
      <c r="C2468" t="s">
        <v>1</v>
      </c>
      <c r="D2468">
        <v>7896</v>
      </c>
      <c r="E2468" t="s">
        <v>3857</v>
      </c>
      <c r="F2468" t="s">
        <v>3858</v>
      </c>
      <c r="I2468" t="s">
        <v>17119</v>
      </c>
    </row>
    <row r="2469" spans="1:9">
      <c r="A2469">
        <v>1</v>
      </c>
      <c r="B2469" t="s">
        <v>0</v>
      </c>
      <c r="C2469" t="s">
        <v>1</v>
      </c>
      <c r="D2469">
        <v>7897</v>
      </c>
      <c r="E2469" t="s">
        <v>3859</v>
      </c>
      <c r="F2469" t="s">
        <v>3860</v>
      </c>
      <c r="G2469" t="s">
        <v>7140</v>
      </c>
      <c r="H2469" t="s">
        <v>11902</v>
      </c>
      <c r="I2469" t="s">
        <v>17120</v>
      </c>
    </row>
    <row r="2470" spans="1:9">
      <c r="A2470">
        <v>1</v>
      </c>
      <c r="B2470" t="s">
        <v>0</v>
      </c>
      <c r="C2470" t="s">
        <v>1</v>
      </c>
      <c r="D2470">
        <v>7898</v>
      </c>
      <c r="E2470" t="s">
        <v>3861</v>
      </c>
      <c r="F2470" t="s">
        <v>3862</v>
      </c>
      <c r="G2470" t="s">
        <v>7140</v>
      </c>
      <c r="H2470" t="s">
        <v>11903</v>
      </c>
      <c r="I2470" t="s">
        <v>17121</v>
      </c>
    </row>
    <row r="2471" spans="1:9">
      <c r="A2471">
        <v>1</v>
      </c>
      <c r="B2471" t="s">
        <v>0</v>
      </c>
      <c r="C2471" t="s">
        <v>1</v>
      </c>
      <c r="D2471">
        <v>7899</v>
      </c>
      <c r="E2471" t="s">
        <v>3863</v>
      </c>
      <c r="F2471" t="s">
        <v>3864</v>
      </c>
      <c r="I2471" t="s">
        <v>17122</v>
      </c>
    </row>
    <row r="2472" spans="1:9">
      <c r="A2472">
        <v>1</v>
      </c>
      <c r="B2472" t="s">
        <v>0</v>
      </c>
      <c r="C2472" t="s">
        <v>1</v>
      </c>
      <c r="D2472">
        <v>7900</v>
      </c>
      <c r="E2472" t="s">
        <v>3865</v>
      </c>
      <c r="F2472" t="s">
        <v>3866</v>
      </c>
    </row>
    <row r="2473" spans="1:9">
      <c r="A2473">
        <v>1</v>
      </c>
      <c r="B2473" t="s">
        <v>0</v>
      </c>
      <c r="C2473" t="s">
        <v>1</v>
      </c>
      <c r="D2473">
        <v>7901</v>
      </c>
      <c r="E2473" t="s">
        <v>3867</v>
      </c>
      <c r="F2473" t="s">
        <v>3868</v>
      </c>
      <c r="I2473" t="s">
        <v>17123</v>
      </c>
    </row>
    <row r="2474" spans="1:9">
      <c r="A2474">
        <v>1</v>
      </c>
      <c r="B2474" t="s">
        <v>0</v>
      </c>
      <c r="C2474" t="s">
        <v>1</v>
      </c>
      <c r="D2474">
        <v>7902</v>
      </c>
      <c r="E2474" t="s">
        <v>3869</v>
      </c>
      <c r="F2474" t="s">
        <v>3870</v>
      </c>
    </row>
    <row r="2475" spans="1:9">
      <c r="A2475">
        <v>1</v>
      </c>
      <c r="B2475" t="s">
        <v>0</v>
      </c>
      <c r="C2475" t="s">
        <v>1</v>
      </c>
      <c r="D2475">
        <v>7903</v>
      </c>
      <c r="E2475" t="s">
        <v>3871</v>
      </c>
      <c r="F2475" t="s">
        <v>3872</v>
      </c>
      <c r="I2475" t="s">
        <v>17124</v>
      </c>
    </row>
    <row r="2476" spans="1:9">
      <c r="A2476">
        <v>1</v>
      </c>
      <c r="B2476" t="s">
        <v>0</v>
      </c>
      <c r="C2476" t="s">
        <v>1</v>
      </c>
      <c r="D2476">
        <v>7904</v>
      </c>
      <c r="E2476" t="s">
        <v>3873</v>
      </c>
      <c r="F2476" t="s">
        <v>3874</v>
      </c>
    </row>
    <row r="2477" spans="1:9">
      <c r="A2477">
        <v>1</v>
      </c>
      <c r="B2477" t="s">
        <v>0</v>
      </c>
      <c r="C2477" t="s">
        <v>1</v>
      </c>
      <c r="D2477">
        <v>7905</v>
      </c>
      <c r="E2477" t="s">
        <v>3875</v>
      </c>
      <c r="F2477" t="s">
        <v>3876</v>
      </c>
      <c r="I2477" t="s">
        <v>17125</v>
      </c>
    </row>
    <row r="2478" spans="1:9">
      <c r="A2478">
        <v>1</v>
      </c>
      <c r="B2478" t="s">
        <v>0</v>
      </c>
      <c r="C2478" t="s">
        <v>1</v>
      </c>
      <c r="D2478">
        <v>7906</v>
      </c>
      <c r="E2478" t="s">
        <v>3877</v>
      </c>
      <c r="F2478" t="s">
        <v>3878</v>
      </c>
      <c r="G2478" t="s">
        <v>7140</v>
      </c>
      <c r="H2478" t="s">
        <v>11904</v>
      </c>
      <c r="I2478" t="s">
        <v>17126</v>
      </c>
    </row>
    <row r="2479" spans="1:9">
      <c r="A2479">
        <v>1</v>
      </c>
      <c r="B2479" t="s">
        <v>0</v>
      </c>
      <c r="C2479" t="s">
        <v>1</v>
      </c>
      <c r="D2479">
        <v>7907</v>
      </c>
      <c r="E2479" t="s">
        <v>3879</v>
      </c>
      <c r="F2479" t="s">
        <v>3880</v>
      </c>
      <c r="I2479" t="s">
        <v>17127</v>
      </c>
    </row>
    <row r="2480" spans="1:9">
      <c r="A2480">
        <v>1</v>
      </c>
      <c r="B2480" t="s">
        <v>0</v>
      </c>
      <c r="C2480" t="s">
        <v>1</v>
      </c>
      <c r="D2480">
        <v>7908</v>
      </c>
      <c r="E2480" t="s">
        <v>3881</v>
      </c>
      <c r="F2480" t="s">
        <v>3882</v>
      </c>
      <c r="I2480" t="s">
        <v>17128</v>
      </c>
    </row>
    <row r="2481" spans="1:9">
      <c r="A2481">
        <v>1</v>
      </c>
      <c r="B2481" t="s">
        <v>0</v>
      </c>
      <c r="C2481" t="s">
        <v>1</v>
      </c>
      <c r="D2481">
        <v>7909</v>
      </c>
      <c r="E2481" t="s">
        <v>3883</v>
      </c>
      <c r="F2481" t="s">
        <v>3884</v>
      </c>
      <c r="I2481" t="s">
        <v>17129</v>
      </c>
    </row>
    <row r="2482" spans="1:9">
      <c r="A2482">
        <v>1</v>
      </c>
      <c r="B2482" t="s">
        <v>0</v>
      </c>
      <c r="C2482" t="s">
        <v>1</v>
      </c>
      <c r="D2482">
        <v>7910</v>
      </c>
      <c r="E2482" t="s">
        <v>3885</v>
      </c>
      <c r="F2482" t="s">
        <v>3886</v>
      </c>
      <c r="G2482" t="s">
        <v>7140</v>
      </c>
      <c r="H2482" t="s">
        <v>11905</v>
      </c>
    </row>
    <row r="2483" spans="1:9">
      <c r="A2483">
        <v>1</v>
      </c>
      <c r="B2483" t="s">
        <v>0</v>
      </c>
      <c r="C2483" t="s">
        <v>1</v>
      </c>
      <c r="D2483">
        <v>7911</v>
      </c>
      <c r="E2483" t="s">
        <v>3887</v>
      </c>
      <c r="F2483" t="s">
        <v>3888</v>
      </c>
      <c r="G2483" t="s">
        <v>7140</v>
      </c>
      <c r="H2483" t="s">
        <v>11906</v>
      </c>
      <c r="I2483" t="s">
        <v>17130</v>
      </c>
    </row>
    <row r="2484" spans="1:9">
      <c r="A2484">
        <v>1</v>
      </c>
      <c r="B2484" t="s">
        <v>0</v>
      </c>
      <c r="C2484" t="s">
        <v>1</v>
      </c>
      <c r="D2484">
        <v>7912</v>
      </c>
      <c r="E2484" t="s">
        <v>3889</v>
      </c>
      <c r="F2484" t="s">
        <v>3890</v>
      </c>
      <c r="I2484" t="s">
        <v>17131</v>
      </c>
    </row>
    <row r="2485" spans="1:9">
      <c r="A2485">
        <v>1</v>
      </c>
      <c r="B2485" t="s">
        <v>0</v>
      </c>
      <c r="C2485" t="s">
        <v>1</v>
      </c>
      <c r="D2485">
        <v>7913</v>
      </c>
      <c r="E2485" t="s">
        <v>3891</v>
      </c>
      <c r="F2485" t="s">
        <v>3892</v>
      </c>
      <c r="G2485" t="s">
        <v>7140</v>
      </c>
      <c r="H2485" t="s">
        <v>11907</v>
      </c>
      <c r="I2485" t="s">
        <v>17132</v>
      </c>
    </row>
    <row r="2486" spans="1:9">
      <c r="A2486">
        <v>1</v>
      </c>
      <c r="B2486" t="s">
        <v>0</v>
      </c>
      <c r="C2486" t="s">
        <v>1</v>
      </c>
      <c r="D2486">
        <v>7914</v>
      </c>
      <c r="E2486" t="s">
        <v>3893</v>
      </c>
      <c r="F2486" t="s">
        <v>3894</v>
      </c>
      <c r="I2486" t="s">
        <v>17133</v>
      </c>
    </row>
    <row r="2487" spans="1:9">
      <c r="A2487">
        <v>1</v>
      </c>
      <c r="B2487" t="s">
        <v>0</v>
      </c>
      <c r="C2487" t="s">
        <v>1</v>
      </c>
      <c r="D2487">
        <v>7915</v>
      </c>
      <c r="E2487" t="s">
        <v>3895</v>
      </c>
      <c r="F2487" t="s">
        <v>3896</v>
      </c>
    </row>
    <row r="2488" spans="1:9">
      <c r="A2488">
        <v>1</v>
      </c>
      <c r="B2488" t="s">
        <v>0</v>
      </c>
      <c r="C2488" t="s">
        <v>1</v>
      </c>
      <c r="D2488">
        <v>7916</v>
      </c>
      <c r="E2488" t="s">
        <v>2905</v>
      </c>
      <c r="F2488" t="s">
        <v>3897</v>
      </c>
      <c r="I2488" t="s">
        <v>16633</v>
      </c>
    </row>
    <row r="2489" spans="1:9">
      <c r="A2489">
        <v>1</v>
      </c>
      <c r="B2489" t="s">
        <v>0</v>
      </c>
      <c r="C2489" t="s">
        <v>1</v>
      </c>
      <c r="D2489">
        <v>7917</v>
      </c>
      <c r="E2489" t="s">
        <v>3898</v>
      </c>
      <c r="F2489" t="s">
        <v>3899</v>
      </c>
      <c r="I2489" t="s">
        <v>17134</v>
      </c>
    </row>
    <row r="2490" spans="1:9">
      <c r="A2490">
        <v>1</v>
      </c>
      <c r="B2490" t="s">
        <v>0</v>
      </c>
      <c r="C2490" t="s">
        <v>1</v>
      </c>
      <c r="D2490">
        <v>7918</v>
      </c>
      <c r="E2490" t="s">
        <v>3900</v>
      </c>
      <c r="F2490" t="s">
        <v>3901</v>
      </c>
      <c r="I2490" t="s">
        <v>17135</v>
      </c>
    </row>
    <row r="2491" spans="1:9">
      <c r="A2491">
        <v>1</v>
      </c>
      <c r="B2491" t="s">
        <v>0</v>
      </c>
      <c r="C2491" t="s">
        <v>1</v>
      </c>
      <c r="D2491">
        <v>7919</v>
      </c>
      <c r="E2491" t="s">
        <v>3902</v>
      </c>
      <c r="F2491" t="s">
        <v>3903</v>
      </c>
      <c r="I2491" t="s">
        <v>17136</v>
      </c>
    </row>
    <row r="2492" spans="1:9">
      <c r="A2492">
        <v>1</v>
      </c>
      <c r="B2492" t="s">
        <v>0</v>
      </c>
      <c r="C2492" t="s">
        <v>1</v>
      </c>
      <c r="D2492">
        <v>7920</v>
      </c>
      <c r="E2492" t="s">
        <v>3904</v>
      </c>
      <c r="F2492" t="s">
        <v>3905</v>
      </c>
      <c r="I2492" t="s">
        <v>17137</v>
      </c>
    </row>
    <row r="2493" spans="1:9">
      <c r="A2493">
        <v>1</v>
      </c>
      <c r="B2493" t="s">
        <v>0</v>
      </c>
      <c r="C2493" t="s">
        <v>1</v>
      </c>
      <c r="D2493">
        <v>7921</v>
      </c>
      <c r="E2493" t="s">
        <v>3906</v>
      </c>
      <c r="F2493" t="s">
        <v>3907</v>
      </c>
      <c r="I2493" t="s">
        <v>17138</v>
      </c>
    </row>
    <row r="2494" spans="1:9">
      <c r="A2494">
        <v>1</v>
      </c>
      <c r="B2494" t="s">
        <v>0</v>
      </c>
      <c r="C2494" t="s">
        <v>1</v>
      </c>
      <c r="D2494">
        <v>7922</v>
      </c>
      <c r="E2494" t="s">
        <v>3908</v>
      </c>
      <c r="F2494" t="s">
        <v>3909</v>
      </c>
      <c r="I2494" t="s">
        <v>17139</v>
      </c>
    </row>
    <row r="2495" spans="1:9">
      <c r="A2495">
        <v>1</v>
      </c>
      <c r="B2495" t="s">
        <v>0</v>
      </c>
      <c r="C2495" t="s">
        <v>1</v>
      </c>
      <c r="D2495">
        <v>7923</v>
      </c>
      <c r="E2495" t="s">
        <v>3910</v>
      </c>
      <c r="F2495" t="s">
        <v>3911</v>
      </c>
      <c r="I2495" t="s">
        <v>17140</v>
      </c>
    </row>
    <row r="2496" spans="1:9">
      <c r="A2496">
        <v>1</v>
      </c>
      <c r="B2496" t="s">
        <v>0</v>
      </c>
      <c r="C2496" t="s">
        <v>1</v>
      </c>
      <c r="D2496">
        <v>7924</v>
      </c>
      <c r="E2496" t="s">
        <v>3912</v>
      </c>
      <c r="F2496" t="s">
        <v>3913</v>
      </c>
      <c r="I2496" t="s">
        <v>17141</v>
      </c>
    </row>
    <row r="2497" spans="1:9">
      <c r="A2497">
        <v>1</v>
      </c>
      <c r="B2497" t="s">
        <v>0</v>
      </c>
      <c r="C2497" t="s">
        <v>1</v>
      </c>
      <c r="D2497">
        <v>7925</v>
      </c>
      <c r="E2497" t="s">
        <v>3914</v>
      </c>
      <c r="F2497" t="s">
        <v>3915</v>
      </c>
      <c r="G2497" t="s">
        <v>7140</v>
      </c>
      <c r="H2497" t="s">
        <v>11908</v>
      </c>
      <c r="I2497" t="s">
        <v>17142</v>
      </c>
    </row>
    <row r="2498" spans="1:9">
      <c r="A2498">
        <v>1</v>
      </c>
      <c r="B2498" t="s">
        <v>0</v>
      </c>
      <c r="C2498" t="s">
        <v>1</v>
      </c>
      <c r="D2498">
        <v>7926</v>
      </c>
      <c r="E2498" t="s">
        <v>3916</v>
      </c>
      <c r="F2498" t="s">
        <v>3917</v>
      </c>
      <c r="I2498" t="s">
        <v>17143</v>
      </c>
    </row>
    <row r="2499" spans="1:9">
      <c r="A2499">
        <v>1</v>
      </c>
      <c r="B2499" t="s">
        <v>0</v>
      </c>
      <c r="C2499" t="s">
        <v>1</v>
      </c>
      <c r="D2499">
        <v>7927</v>
      </c>
      <c r="E2499" t="s">
        <v>3918</v>
      </c>
      <c r="F2499" t="s">
        <v>3919</v>
      </c>
      <c r="I2499" t="s">
        <v>17144</v>
      </c>
    </row>
    <row r="2500" spans="1:9">
      <c r="A2500">
        <v>1</v>
      </c>
      <c r="B2500" t="s">
        <v>0</v>
      </c>
      <c r="C2500" t="s">
        <v>1</v>
      </c>
      <c r="D2500">
        <v>7928</v>
      </c>
      <c r="E2500" t="s">
        <v>3920</v>
      </c>
      <c r="F2500" t="s">
        <v>3921</v>
      </c>
      <c r="I2500" t="s">
        <v>17145</v>
      </c>
    </row>
    <row r="2501" spans="1:9">
      <c r="A2501">
        <v>1</v>
      </c>
      <c r="B2501" t="s">
        <v>0</v>
      </c>
      <c r="C2501" t="s">
        <v>1</v>
      </c>
      <c r="D2501">
        <v>7929</v>
      </c>
      <c r="E2501" t="s">
        <v>3922</v>
      </c>
      <c r="F2501" t="s">
        <v>3923</v>
      </c>
      <c r="I2501" t="s">
        <v>17146</v>
      </c>
    </row>
    <row r="2502" spans="1:9">
      <c r="A2502">
        <v>1</v>
      </c>
      <c r="B2502" t="s">
        <v>0</v>
      </c>
      <c r="C2502" t="s">
        <v>1</v>
      </c>
      <c r="D2502">
        <v>7930</v>
      </c>
      <c r="E2502" t="s">
        <v>3924</v>
      </c>
      <c r="F2502" t="s">
        <v>3925</v>
      </c>
      <c r="I2502" t="s">
        <v>17147</v>
      </c>
    </row>
    <row r="2503" spans="1:9">
      <c r="A2503">
        <v>1</v>
      </c>
      <c r="B2503" t="s">
        <v>0</v>
      </c>
      <c r="C2503" t="s">
        <v>1</v>
      </c>
      <c r="D2503">
        <v>7931</v>
      </c>
      <c r="E2503" t="s">
        <v>3926</v>
      </c>
      <c r="F2503" t="s">
        <v>3927</v>
      </c>
      <c r="G2503" t="s">
        <v>7140</v>
      </c>
      <c r="H2503" t="s">
        <v>11909</v>
      </c>
      <c r="I2503" t="s">
        <v>17148</v>
      </c>
    </row>
    <row r="2504" spans="1:9">
      <c r="A2504">
        <v>1</v>
      </c>
      <c r="B2504" t="s">
        <v>0</v>
      </c>
      <c r="C2504" t="s">
        <v>1</v>
      </c>
      <c r="D2504">
        <v>7932</v>
      </c>
      <c r="E2504" t="s">
        <v>3928</v>
      </c>
      <c r="F2504" t="s">
        <v>3929</v>
      </c>
      <c r="G2504" t="s">
        <v>7140</v>
      </c>
      <c r="H2504" t="s">
        <v>11910</v>
      </c>
      <c r="I2504" t="s">
        <v>17149</v>
      </c>
    </row>
    <row r="2505" spans="1:9">
      <c r="A2505">
        <v>1</v>
      </c>
      <c r="B2505" t="s">
        <v>0</v>
      </c>
      <c r="C2505" t="s">
        <v>1</v>
      </c>
      <c r="D2505">
        <v>7933</v>
      </c>
      <c r="E2505" t="s">
        <v>3930</v>
      </c>
      <c r="F2505" t="s">
        <v>3931</v>
      </c>
      <c r="I2505" t="s">
        <v>17150</v>
      </c>
    </row>
    <row r="2506" spans="1:9">
      <c r="A2506">
        <v>1</v>
      </c>
      <c r="B2506" t="s">
        <v>0</v>
      </c>
      <c r="C2506" t="s">
        <v>1</v>
      </c>
      <c r="D2506">
        <v>7934</v>
      </c>
      <c r="E2506" t="s">
        <v>3932</v>
      </c>
      <c r="F2506" t="s">
        <v>3933</v>
      </c>
      <c r="I2506" t="s">
        <v>17151</v>
      </c>
    </row>
    <row r="2507" spans="1:9">
      <c r="A2507">
        <v>1</v>
      </c>
      <c r="B2507" t="s">
        <v>0</v>
      </c>
      <c r="C2507" t="s">
        <v>1</v>
      </c>
      <c r="D2507">
        <v>7935</v>
      </c>
      <c r="E2507" t="s">
        <v>3934</v>
      </c>
      <c r="F2507" t="s">
        <v>3935</v>
      </c>
      <c r="I2507" t="s">
        <v>17152</v>
      </c>
    </row>
    <row r="2508" spans="1:9">
      <c r="A2508">
        <v>1</v>
      </c>
      <c r="B2508" t="s">
        <v>0</v>
      </c>
      <c r="C2508" t="s">
        <v>1</v>
      </c>
      <c r="D2508">
        <v>7936</v>
      </c>
      <c r="E2508" t="s">
        <v>3936</v>
      </c>
      <c r="F2508" t="s">
        <v>3937</v>
      </c>
      <c r="I2508" t="s">
        <v>17153</v>
      </c>
    </row>
    <row r="2509" spans="1:9">
      <c r="A2509">
        <v>1</v>
      </c>
      <c r="B2509" t="s">
        <v>0</v>
      </c>
      <c r="C2509" t="s">
        <v>1</v>
      </c>
      <c r="D2509">
        <v>7937</v>
      </c>
      <c r="E2509" t="s">
        <v>3938</v>
      </c>
      <c r="F2509" t="s">
        <v>3939</v>
      </c>
      <c r="I2509" t="s">
        <v>17154</v>
      </c>
    </row>
    <row r="2510" spans="1:9">
      <c r="A2510">
        <v>1</v>
      </c>
      <c r="B2510" t="s">
        <v>0</v>
      </c>
      <c r="C2510" t="s">
        <v>1</v>
      </c>
      <c r="D2510">
        <v>7938</v>
      </c>
      <c r="E2510" t="s">
        <v>3940</v>
      </c>
      <c r="F2510" t="s">
        <v>3941</v>
      </c>
    </row>
    <row r="2511" spans="1:9">
      <c r="A2511">
        <v>1</v>
      </c>
      <c r="B2511" t="s">
        <v>0</v>
      </c>
      <c r="C2511" t="s">
        <v>1</v>
      </c>
      <c r="D2511">
        <v>7939</v>
      </c>
      <c r="E2511" t="s">
        <v>3942</v>
      </c>
      <c r="F2511" t="s">
        <v>3943</v>
      </c>
      <c r="I2511" t="s">
        <v>17155</v>
      </c>
    </row>
    <row r="2512" spans="1:9">
      <c r="A2512">
        <v>1</v>
      </c>
      <c r="B2512" t="s">
        <v>0</v>
      </c>
      <c r="C2512" t="s">
        <v>1</v>
      </c>
      <c r="D2512">
        <v>7940</v>
      </c>
      <c r="E2512" t="s">
        <v>3944</v>
      </c>
      <c r="F2512" t="s">
        <v>3945</v>
      </c>
      <c r="I2512" t="s">
        <v>17156</v>
      </c>
    </row>
    <row r="2513" spans="1:9">
      <c r="A2513">
        <v>1</v>
      </c>
      <c r="B2513" t="s">
        <v>0</v>
      </c>
      <c r="C2513" t="s">
        <v>1</v>
      </c>
      <c r="D2513">
        <v>7941</v>
      </c>
      <c r="E2513" t="s">
        <v>3946</v>
      </c>
      <c r="F2513" t="s">
        <v>3947</v>
      </c>
      <c r="G2513" t="s">
        <v>7140</v>
      </c>
      <c r="H2513" t="s">
        <v>11911</v>
      </c>
      <c r="I2513" t="s">
        <v>17157</v>
      </c>
    </row>
    <row r="2514" spans="1:9">
      <c r="A2514">
        <v>1</v>
      </c>
      <c r="B2514" t="s">
        <v>0</v>
      </c>
      <c r="C2514" t="s">
        <v>1</v>
      </c>
      <c r="D2514">
        <v>7942</v>
      </c>
      <c r="E2514" t="s">
        <v>3948</v>
      </c>
      <c r="F2514" t="s">
        <v>3949</v>
      </c>
      <c r="I2514" t="s">
        <v>17158</v>
      </c>
    </row>
    <row r="2515" spans="1:9">
      <c r="A2515">
        <v>1</v>
      </c>
      <c r="B2515" t="s">
        <v>0</v>
      </c>
      <c r="C2515" t="s">
        <v>1</v>
      </c>
      <c r="D2515">
        <v>7943</v>
      </c>
      <c r="E2515" t="s">
        <v>3950</v>
      </c>
      <c r="F2515" t="s">
        <v>3951</v>
      </c>
      <c r="G2515" t="s">
        <v>7140</v>
      </c>
      <c r="H2515" t="s">
        <v>11912</v>
      </c>
      <c r="I2515" t="s">
        <v>17159</v>
      </c>
    </row>
    <row r="2516" spans="1:9">
      <c r="A2516">
        <v>1</v>
      </c>
      <c r="B2516" t="s">
        <v>0</v>
      </c>
      <c r="C2516" t="s">
        <v>1</v>
      </c>
      <c r="D2516">
        <v>7944</v>
      </c>
      <c r="E2516" t="s">
        <v>3952</v>
      </c>
      <c r="F2516" t="s">
        <v>3953</v>
      </c>
      <c r="I2516" t="s">
        <v>17160</v>
      </c>
    </row>
    <row r="2517" spans="1:9">
      <c r="A2517">
        <v>1</v>
      </c>
      <c r="B2517" t="s">
        <v>0</v>
      </c>
      <c r="C2517" t="s">
        <v>1</v>
      </c>
      <c r="D2517">
        <v>7945</v>
      </c>
      <c r="E2517" t="s">
        <v>3954</v>
      </c>
      <c r="F2517" t="s">
        <v>3955</v>
      </c>
      <c r="I2517" t="s">
        <v>17161</v>
      </c>
    </row>
    <row r="2518" spans="1:9">
      <c r="A2518">
        <v>1</v>
      </c>
      <c r="B2518" t="s">
        <v>0</v>
      </c>
      <c r="C2518" t="s">
        <v>1</v>
      </c>
      <c r="D2518">
        <v>7946</v>
      </c>
      <c r="E2518" t="s">
        <v>3956</v>
      </c>
      <c r="F2518" t="s">
        <v>3957</v>
      </c>
      <c r="I2518" t="s">
        <v>17162</v>
      </c>
    </row>
    <row r="2519" spans="1:9">
      <c r="A2519">
        <v>1</v>
      </c>
      <c r="B2519" t="s">
        <v>0</v>
      </c>
      <c r="C2519" t="s">
        <v>1</v>
      </c>
      <c r="D2519">
        <v>7947</v>
      </c>
      <c r="E2519" t="s">
        <v>3958</v>
      </c>
      <c r="F2519" t="s">
        <v>3959</v>
      </c>
      <c r="I2519" t="s">
        <v>17163</v>
      </c>
    </row>
    <row r="2520" spans="1:9">
      <c r="A2520">
        <v>1</v>
      </c>
      <c r="B2520" t="s">
        <v>0</v>
      </c>
      <c r="C2520" t="s">
        <v>1</v>
      </c>
      <c r="D2520">
        <v>7948</v>
      </c>
      <c r="E2520" t="s">
        <v>3960</v>
      </c>
      <c r="F2520" t="s">
        <v>3961</v>
      </c>
    </row>
    <row r="2521" spans="1:9">
      <c r="A2521">
        <v>1</v>
      </c>
      <c r="B2521" t="s">
        <v>0</v>
      </c>
      <c r="C2521" t="s">
        <v>1</v>
      </c>
      <c r="D2521">
        <v>7949</v>
      </c>
      <c r="E2521" t="s">
        <v>3962</v>
      </c>
      <c r="F2521" t="s">
        <v>3963</v>
      </c>
      <c r="G2521" t="s">
        <v>7140</v>
      </c>
      <c r="H2521" t="s">
        <v>11913</v>
      </c>
      <c r="I2521" t="s">
        <v>17164</v>
      </c>
    </row>
    <row r="2522" spans="1:9">
      <c r="A2522">
        <v>1</v>
      </c>
      <c r="B2522" t="s">
        <v>0</v>
      </c>
      <c r="C2522" t="s">
        <v>1</v>
      </c>
      <c r="D2522">
        <v>7950</v>
      </c>
      <c r="E2522" t="s">
        <v>3964</v>
      </c>
      <c r="F2522" t="s">
        <v>3965</v>
      </c>
      <c r="I2522" t="s">
        <v>17165</v>
      </c>
    </row>
    <row r="2523" spans="1:9">
      <c r="A2523">
        <v>1</v>
      </c>
      <c r="B2523" t="s">
        <v>0</v>
      </c>
      <c r="C2523" t="s">
        <v>1</v>
      </c>
      <c r="D2523">
        <v>7951</v>
      </c>
      <c r="E2523" t="s">
        <v>3966</v>
      </c>
      <c r="F2523" t="s">
        <v>3967</v>
      </c>
      <c r="I2523" t="s">
        <v>17166</v>
      </c>
    </row>
    <row r="2524" spans="1:9">
      <c r="A2524">
        <v>1</v>
      </c>
      <c r="B2524" t="s">
        <v>0</v>
      </c>
      <c r="C2524" t="s">
        <v>1</v>
      </c>
      <c r="D2524">
        <v>7952</v>
      </c>
      <c r="E2524" t="s">
        <v>3968</v>
      </c>
      <c r="F2524" t="s">
        <v>3969</v>
      </c>
      <c r="I2524" t="s">
        <v>17167</v>
      </c>
    </row>
    <row r="2525" spans="1:9">
      <c r="A2525">
        <v>1</v>
      </c>
      <c r="B2525" t="s">
        <v>0</v>
      </c>
      <c r="C2525" t="s">
        <v>1</v>
      </c>
      <c r="D2525">
        <v>7953</v>
      </c>
      <c r="E2525" t="s">
        <v>3970</v>
      </c>
      <c r="F2525" t="s">
        <v>3971</v>
      </c>
      <c r="I2525" t="s">
        <v>17168</v>
      </c>
    </row>
    <row r="2526" spans="1:9">
      <c r="A2526">
        <v>1</v>
      </c>
      <c r="B2526" t="s">
        <v>0</v>
      </c>
      <c r="C2526" t="s">
        <v>1</v>
      </c>
      <c r="D2526">
        <v>7954</v>
      </c>
      <c r="E2526" t="s">
        <v>3972</v>
      </c>
      <c r="F2526" t="s">
        <v>3973</v>
      </c>
      <c r="I2526" t="s">
        <v>17169</v>
      </c>
    </row>
    <row r="2527" spans="1:9">
      <c r="A2527">
        <v>1</v>
      </c>
      <c r="B2527" t="s">
        <v>0</v>
      </c>
      <c r="C2527" t="s">
        <v>1</v>
      </c>
      <c r="D2527">
        <v>7955</v>
      </c>
      <c r="E2527" t="s">
        <v>3974</v>
      </c>
      <c r="F2527" t="s">
        <v>3975</v>
      </c>
      <c r="I2527" t="s">
        <v>17170</v>
      </c>
    </row>
    <row r="2528" spans="1:9">
      <c r="A2528">
        <v>1</v>
      </c>
      <c r="B2528" t="s">
        <v>0</v>
      </c>
      <c r="C2528" t="s">
        <v>1</v>
      </c>
      <c r="D2528">
        <v>7956</v>
      </c>
      <c r="E2528" t="s">
        <v>3976</v>
      </c>
      <c r="F2528" t="s">
        <v>3977</v>
      </c>
      <c r="I2528" t="s">
        <v>17171</v>
      </c>
    </row>
    <row r="2529" spans="1:9">
      <c r="A2529">
        <v>1</v>
      </c>
      <c r="B2529" t="s">
        <v>0</v>
      </c>
      <c r="C2529" t="s">
        <v>1</v>
      </c>
      <c r="D2529">
        <v>7957</v>
      </c>
      <c r="E2529" t="s">
        <v>3978</v>
      </c>
      <c r="F2529" t="s">
        <v>3979</v>
      </c>
      <c r="I2529" t="s">
        <v>17172</v>
      </c>
    </row>
    <row r="2530" spans="1:9">
      <c r="A2530">
        <v>1</v>
      </c>
      <c r="B2530" t="s">
        <v>0</v>
      </c>
      <c r="C2530" t="s">
        <v>1</v>
      </c>
      <c r="D2530">
        <v>7958</v>
      </c>
      <c r="E2530" t="s">
        <v>3980</v>
      </c>
      <c r="F2530" t="s">
        <v>3981</v>
      </c>
      <c r="G2530" t="s">
        <v>7140</v>
      </c>
      <c r="H2530" t="s">
        <v>14023</v>
      </c>
      <c r="I2530" t="s">
        <v>17173</v>
      </c>
    </row>
    <row r="2531" spans="1:9">
      <c r="A2531">
        <v>1</v>
      </c>
      <c r="B2531" t="s">
        <v>0</v>
      </c>
      <c r="C2531" t="s">
        <v>1</v>
      </c>
      <c r="D2531">
        <v>8500</v>
      </c>
      <c r="E2531" t="s">
        <v>3982</v>
      </c>
      <c r="F2531" t="s">
        <v>3982</v>
      </c>
      <c r="I2531" t="s">
        <v>17174</v>
      </c>
    </row>
    <row r="2532" spans="1:9">
      <c r="A2532">
        <v>1</v>
      </c>
      <c r="B2532" t="s">
        <v>0</v>
      </c>
      <c r="C2532" t="s">
        <v>1</v>
      </c>
      <c r="D2532">
        <v>8501</v>
      </c>
      <c r="E2532" t="s">
        <v>3983</v>
      </c>
      <c r="F2532" t="s">
        <v>3983</v>
      </c>
      <c r="I2532" t="s">
        <v>17175</v>
      </c>
    </row>
    <row r="2533" spans="1:9">
      <c r="A2533">
        <v>1</v>
      </c>
      <c r="B2533" t="s">
        <v>0</v>
      </c>
      <c r="C2533" t="s">
        <v>1</v>
      </c>
      <c r="D2533">
        <v>8502</v>
      </c>
      <c r="E2533" t="s">
        <v>3984</v>
      </c>
      <c r="F2533" t="s">
        <v>3984</v>
      </c>
      <c r="I2533" t="s">
        <v>17176</v>
      </c>
    </row>
    <row r="2534" spans="1:9">
      <c r="A2534">
        <v>1</v>
      </c>
      <c r="B2534" t="s">
        <v>0</v>
      </c>
      <c r="C2534" t="s">
        <v>1</v>
      </c>
      <c r="D2534">
        <v>8503</v>
      </c>
      <c r="E2534" t="s">
        <v>3985</v>
      </c>
      <c r="F2534" t="s">
        <v>3985</v>
      </c>
      <c r="I2534" t="s">
        <v>17177</v>
      </c>
    </row>
    <row r="2535" spans="1:9">
      <c r="A2535">
        <v>1</v>
      </c>
      <c r="B2535" t="s">
        <v>0</v>
      </c>
      <c r="C2535" t="s">
        <v>1</v>
      </c>
      <c r="D2535">
        <v>8504</v>
      </c>
      <c r="E2535" t="s">
        <v>3986</v>
      </c>
      <c r="F2535" t="s">
        <v>3986</v>
      </c>
      <c r="I2535" t="s">
        <v>17178</v>
      </c>
    </row>
    <row r="2536" spans="1:9">
      <c r="A2536">
        <v>1</v>
      </c>
      <c r="B2536" t="s">
        <v>0</v>
      </c>
      <c r="C2536" t="s">
        <v>1</v>
      </c>
      <c r="D2536">
        <v>8505</v>
      </c>
      <c r="E2536" t="s">
        <v>3987</v>
      </c>
      <c r="F2536" t="s">
        <v>3987</v>
      </c>
      <c r="I2536" t="s">
        <v>17179</v>
      </c>
    </row>
    <row r="2537" spans="1:9">
      <c r="A2537">
        <v>1</v>
      </c>
      <c r="B2537" t="s">
        <v>0</v>
      </c>
      <c r="C2537" t="s">
        <v>1</v>
      </c>
      <c r="D2537">
        <v>8506</v>
      </c>
      <c r="E2537" t="s">
        <v>3988</v>
      </c>
      <c r="F2537" t="s">
        <v>3988</v>
      </c>
      <c r="I2537" t="s">
        <v>17180</v>
      </c>
    </row>
    <row r="2538" spans="1:9">
      <c r="A2538">
        <v>1</v>
      </c>
      <c r="B2538" t="s">
        <v>0</v>
      </c>
      <c r="C2538" t="s">
        <v>1</v>
      </c>
      <c r="D2538">
        <v>8507</v>
      </c>
      <c r="E2538" t="s">
        <v>3989</v>
      </c>
      <c r="F2538" t="s">
        <v>3989</v>
      </c>
      <c r="I2538" t="s">
        <v>17181</v>
      </c>
    </row>
    <row r="2539" spans="1:9">
      <c r="A2539">
        <v>1</v>
      </c>
      <c r="B2539" t="s">
        <v>0</v>
      </c>
      <c r="C2539" t="s">
        <v>1</v>
      </c>
      <c r="D2539">
        <v>8508</v>
      </c>
      <c r="E2539" t="s">
        <v>3990</v>
      </c>
      <c r="F2539" t="s">
        <v>3990</v>
      </c>
      <c r="I2539" t="s">
        <v>17182</v>
      </c>
    </row>
    <row r="2540" spans="1:9">
      <c r="A2540">
        <v>1</v>
      </c>
      <c r="B2540" t="s">
        <v>0</v>
      </c>
      <c r="C2540" t="s">
        <v>1</v>
      </c>
      <c r="D2540">
        <v>8509</v>
      </c>
      <c r="E2540" t="s">
        <v>3991</v>
      </c>
      <c r="F2540" t="s">
        <v>3991</v>
      </c>
      <c r="I2540" t="s">
        <v>17183</v>
      </c>
    </row>
    <row r="2541" spans="1:9">
      <c r="A2541">
        <v>1</v>
      </c>
      <c r="B2541" t="s">
        <v>0</v>
      </c>
      <c r="C2541" t="s">
        <v>1</v>
      </c>
      <c r="D2541">
        <v>8510</v>
      </c>
      <c r="E2541" t="s">
        <v>3992</v>
      </c>
      <c r="F2541" t="s">
        <v>3992</v>
      </c>
      <c r="I2541" t="s">
        <v>17184</v>
      </c>
    </row>
    <row r="2542" spans="1:9">
      <c r="A2542">
        <v>1</v>
      </c>
      <c r="B2542" t="s">
        <v>0</v>
      </c>
      <c r="C2542" t="s">
        <v>1</v>
      </c>
      <c r="D2542">
        <v>8511</v>
      </c>
      <c r="E2542" t="s">
        <v>3993</v>
      </c>
      <c r="F2542" t="s">
        <v>3993</v>
      </c>
      <c r="I2542" t="s">
        <v>17185</v>
      </c>
    </row>
    <row r="2543" spans="1:9">
      <c r="A2543">
        <v>1</v>
      </c>
      <c r="B2543" t="s">
        <v>0</v>
      </c>
      <c r="C2543" t="s">
        <v>1</v>
      </c>
      <c r="D2543">
        <v>8512</v>
      </c>
      <c r="E2543" t="s">
        <v>3994</v>
      </c>
      <c r="F2543" t="s">
        <v>3994</v>
      </c>
      <c r="I2543" t="s">
        <v>17186</v>
      </c>
    </row>
    <row r="2544" spans="1:9">
      <c r="A2544">
        <v>1</v>
      </c>
      <c r="B2544" t="s">
        <v>0</v>
      </c>
      <c r="C2544" t="s">
        <v>1</v>
      </c>
      <c r="D2544">
        <v>8513</v>
      </c>
      <c r="E2544" t="s">
        <v>3995</v>
      </c>
      <c r="F2544" t="s">
        <v>3995</v>
      </c>
      <c r="I2544" t="s">
        <v>17187</v>
      </c>
    </row>
    <row r="2545" spans="1:9">
      <c r="A2545">
        <v>1</v>
      </c>
      <c r="B2545" t="s">
        <v>0</v>
      </c>
      <c r="C2545" t="s">
        <v>1</v>
      </c>
      <c r="D2545">
        <v>8514</v>
      </c>
      <c r="E2545" t="s">
        <v>3996</v>
      </c>
      <c r="F2545" t="s">
        <v>3996</v>
      </c>
      <c r="I2545" t="s">
        <v>17188</v>
      </c>
    </row>
    <row r="2546" spans="1:9">
      <c r="A2546">
        <v>1</v>
      </c>
      <c r="B2546" t="s">
        <v>0</v>
      </c>
      <c r="C2546" t="s">
        <v>1</v>
      </c>
      <c r="D2546">
        <v>8515</v>
      </c>
      <c r="E2546" t="s">
        <v>3997</v>
      </c>
      <c r="F2546" t="s">
        <v>3997</v>
      </c>
      <c r="I2546" t="s">
        <v>17189</v>
      </c>
    </row>
    <row r="2547" spans="1:9">
      <c r="A2547">
        <v>1</v>
      </c>
      <c r="B2547" t="s">
        <v>0</v>
      </c>
      <c r="C2547" t="s">
        <v>1</v>
      </c>
      <c r="D2547">
        <v>8516</v>
      </c>
      <c r="E2547" t="s">
        <v>3998</v>
      </c>
      <c r="F2547" t="s">
        <v>3998</v>
      </c>
      <c r="I2547" t="s">
        <v>17190</v>
      </c>
    </row>
    <row r="2548" spans="1:9">
      <c r="A2548">
        <v>1</v>
      </c>
      <c r="B2548" t="s">
        <v>0</v>
      </c>
      <c r="C2548" t="s">
        <v>1</v>
      </c>
      <c r="D2548">
        <v>8517</v>
      </c>
      <c r="E2548" t="s">
        <v>3999</v>
      </c>
      <c r="F2548" t="s">
        <v>3999</v>
      </c>
      <c r="I2548" t="s">
        <v>17191</v>
      </c>
    </row>
    <row r="2549" spans="1:9">
      <c r="A2549">
        <v>1</v>
      </c>
      <c r="B2549" t="s">
        <v>0</v>
      </c>
      <c r="C2549" t="s">
        <v>1</v>
      </c>
      <c r="D2549">
        <v>8518</v>
      </c>
      <c r="E2549" t="s">
        <v>4000</v>
      </c>
      <c r="F2549" t="s">
        <v>4000</v>
      </c>
      <c r="I2549" t="s">
        <v>17192</v>
      </c>
    </row>
    <row r="2550" spans="1:9">
      <c r="A2550">
        <v>1</v>
      </c>
      <c r="B2550" t="s">
        <v>0</v>
      </c>
      <c r="C2550" t="s">
        <v>1</v>
      </c>
      <c r="D2550">
        <v>8519</v>
      </c>
      <c r="E2550" t="s">
        <v>4001</v>
      </c>
      <c r="F2550" t="s">
        <v>4001</v>
      </c>
    </row>
    <row r="2551" spans="1:9">
      <c r="A2551">
        <v>1</v>
      </c>
      <c r="B2551" t="s">
        <v>0</v>
      </c>
      <c r="C2551" t="s">
        <v>1</v>
      </c>
      <c r="D2551">
        <v>8520</v>
      </c>
      <c r="E2551" t="s">
        <v>4002</v>
      </c>
      <c r="F2551" t="s">
        <v>4002</v>
      </c>
      <c r="I2551" t="s">
        <v>17193</v>
      </c>
    </row>
    <row r="2552" spans="1:9">
      <c r="A2552">
        <v>1</v>
      </c>
      <c r="B2552" t="s">
        <v>0</v>
      </c>
      <c r="C2552" t="s">
        <v>1</v>
      </c>
      <c r="D2552">
        <v>8521</v>
      </c>
      <c r="E2552" t="s">
        <v>4003</v>
      </c>
      <c r="F2552" t="s">
        <v>4003</v>
      </c>
      <c r="I2552" t="s">
        <v>17194</v>
      </c>
    </row>
    <row r="2553" spans="1:9">
      <c r="A2553">
        <v>1</v>
      </c>
      <c r="B2553" t="s">
        <v>0</v>
      </c>
      <c r="C2553" t="s">
        <v>1</v>
      </c>
      <c r="D2553">
        <v>8522</v>
      </c>
      <c r="E2553" t="s">
        <v>4004</v>
      </c>
      <c r="F2553" t="s">
        <v>4004</v>
      </c>
      <c r="I2553" t="s">
        <v>17195</v>
      </c>
    </row>
    <row r="2554" spans="1:9">
      <c r="A2554">
        <v>1</v>
      </c>
      <c r="B2554" t="s">
        <v>0</v>
      </c>
      <c r="C2554" t="s">
        <v>1</v>
      </c>
      <c r="D2554">
        <v>8523</v>
      </c>
      <c r="E2554" t="s">
        <v>4005</v>
      </c>
      <c r="F2554" t="s">
        <v>4005</v>
      </c>
      <c r="I2554" t="s">
        <v>17196</v>
      </c>
    </row>
    <row r="2555" spans="1:9">
      <c r="A2555">
        <v>1</v>
      </c>
      <c r="B2555" t="s">
        <v>0</v>
      </c>
      <c r="C2555" t="s">
        <v>1</v>
      </c>
      <c r="D2555">
        <v>8524</v>
      </c>
      <c r="E2555" t="s">
        <v>4006</v>
      </c>
      <c r="F2555" t="s">
        <v>4006</v>
      </c>
      <c r="G2555" t="s">
        <v>7140</v>
      </c>
      <c r="H2555" t="s">
        <v>11914</v>
      </c>
      <c r="I2555" t="s">
        <v>17197</v>
      </c>
    </row>
    <row r="2556" spans="1:9">
      <c r="A2556">
        <v>1</v>
      </c>
      <c r="B2556" t="s">
        <v>0</v>
      </c>
      <c r="C2556" t="s">
        <v>1</v>
      </c>
      <c r="D2556">
        <v>8525</v>
      </c>
      <c r="E2556" t="s">
        <v>4007</v>
      </c>
      <c r="F2556" t="s">
        <v>4007</v>
      </c>
      <c r="I2556" t="s">
        <v>17198</v>
      </c>
    </row>
    <row r="2557" spans="1:9">
      <c r="A2557">
        <v>1</v>
      </c>
      <c r="B2557" t="s">
        <v>0</v>
      </c>
      <c r="C2557" t="s">
        <v>1</v>
      </c>
      <c r="D2557">
        <v>8526</v>
      </c>
      <c r="E2557" t="s">
        <v>4008</v>
      </c>
      <c r="F2557" t="s">
        <v>4008</v>
      </c>
      <c r="I2557" t="s">
        <v>17199</v>
      </c>
    </row>
    <row r="2558" spans="1:9">
      <c r="A2558">
        <v>1</v>
      </c>
      <c r="B2558" t="s">
        <v>0</v>
      </c>
      <c r="C2558" t="s">
        <v>1</v>
      </c>
      <c r="D2558">
        <v>8527</v>
      </c>
      <c r="E2558" t="s">
        <v>4009</v>
      </c>
      <c r="F2558" t="s">
        <v>4009</v>
      </c>
      <c r="I2558" t="s">
        <v>17200</v>
      </c>
    </row>
    <row r="2559" spans="1:9">
      <c r="A2559">
        <v>1</v>
      </c>
      <c r="B2559" t="s">
        <v>0</v>
      </c>
      <c r="C2559" t="s">
        <v>1</v>
      </c>
      <c r="D2559">
        <v>8528</v>
      </c>
      <c r="E2559" t="s">
        <v>4010</v>
      </c>
      <c r="F2559" t="s">
        <v>4010</v>
      </c>
      <c r="G2559" t="s">
        <v>7140</v>
      </c>
      <c r="H2559" t="s">
        <v>3154</v>
      </c>
      <c r="I2559" t="s">
        <v>16754</v>
      </c>
    </row>
    <row r="2560" spans="1:9">
      <c r="A2560">
        <v>1</v>
      </c>
      <c r="B2560" t="s">
        <v>0</v>
      </c>
      <c r="C2560" t="s">
        <v>1</v>
      </c>
      <c r="D2560">
        <v>8529</v>
      </c>
      <c r="E2560" t="s">
        <v>4011</v>
      </c>
      <c r="F2560" t="s">
        <v>4011</v>
      </c>
      <c r="I2560" t="s">
        <v>17201</v>
      </c>
    </row>
    <row r="2561" spans="1:9">
      <c r="A2561">
        <v>1</v>
      </c>
      <c r="B2561" t="s">
        <v>0</v>
      </c>
      <c r="C2561" t="s">
        <v>1</v>
      </c>
      <c r="D2561">
        <v>8530</v>
      </c>
      <c r="E2561" t="s">
        <v>4012</v>
      </c>
      <c r="F2561" t="s">
        <v>4012</v>
      </c>
      <c r="I2561" t="s">
        <v>17202</v>
      </c>
    </row>
    <row r="2562" spans="1:9">
      <c r="A2562">
        <v>1</v>
      </c>
      <c r="B2562" t="s">
        <v>0</v>
      </c>
      <c r="C2562" t="s">
        <v>1</v>
      </c>
      <c r="D2562">
        <v>8531</v>
      </c>
      <c r="E2562" t="s">
        <v>4013</v>
      </c>
      <c r="F2562" t="s">
        <v>4013</v>
      </c>
      <c r="I2562" t="s">
        <v>17203</v>
      </c>
    </row>
    <row r="2563" spans="1:9">
      <c r="A2563">
        <v>1</v>
      </c>
      <c r="B2563" t="s">
        <v>0</v>
      </c>
      <c r="C2563" t="s">
        <v>1</v>
      </c>
      <c r="D2563">
        <v>8532</v>
      </c>
      <c r="E2563" t="s">
        <v>4014</v>
      </c>
      <c r="F2563" t="s">
        <v>4014</v>
      </c>
      <c r="I2563" t="s">
        <v>17204</v>
      </c>
    </row>
    <row r="2564" spans="1:9">
      <c r="A2564">
        <v>1</v>
      </c>
      <c r="B2564" t="s">
        <v>0</v>
      </c>
      <c r="C2564" t="s">
        <v>1</v>
      </c>
      <c r="D2564">
        <v>8533</v>
      </c>
      <c r="E2564" t="s">
        <v>4015</v>
      </c>
      <c r="F2564" t="s">
        <v>4015</v>
      </c>
      <c r="I2564" t="s">
        <v>17205</v>
      </c>
    </row>
    <row r="2565" spans="1:9">
      <c r="A2565">
        <v>1</v>
      </c>
      <c r="B2565" t="s">
        <v>0</v>
      </c>
      <c r="C2565" t="s">
        <v>1</v>
      </c>
      <c r="D2565">
        <v>8534</v>
      </c>
      <c r="E2565" t="s">
        <v>4016</v>
      </c>
      <c r="F2565" t="s">
        <v>4016</v>
      </c>
      <c r="I2565" t="s">
        <v>17206</v>
      </c>
    </row>
    <row r="2566" spans="1:9">
      <c r="A2566">
        <v>1</v>
      </c>
      <c r="B2566" t="s">
        <v>0</v>
      </c>
      <c r="C2566" t="s">
        <v>1</v>
      </c>
      <c r="D2566">
        <v>8535</v>
      </c>
      <c r="E2566" t="s">
        <v>4017</v>
      </c>
      <c r="F2566" t="s">
        <v>4017</v>
      </c>
      <c r="I2566" t="s">
        <v>17207</v>
      </c>
    </row>
    <row r="2567" spans="1:9">
      <c r="A2567">
        <v>1</v>
      </c>
      <c r="B2567" t="s">
        <v>0</v>
      </c>
      <c r="C2567" t="s">
        <v>1</v>
      </c>
      <c r="D2567">
        <v>8536</v>
      </c>
      <c r="E2567" t="s">
        <v>4018</v>
      </c>
      <c r="F2567" t="s">
        <v>4018</v>
      </c>
      <c r="I2567" t="s">
        <v>17208</v>
      </c>
    </row>
    <row r="2568" spans="1:9">
      <c r="A2568">
        <v>1</v>
      </c>
      <c r="B2568" t="s">
        <v>0</v>
      </c>
      <c r="C2568" t="s">
        <v>1</v>
      </c>
      <c r="D2568">
        <v>8537</v>
      </c>
      <c r="E2568" t="s">
        <v>4019</v>
      </c>
      <c r="F2568" t="s">
        <v>4019</v>
      </c>
      <c r="I2568" t="s">
        <v>17209</v>
      </c>
    </row>
    <row r="2569" spans="1:9">
      <c r="A2569">
        <v>1</v>
      </c>
      <c r="B2569" t="s">
        <v>0</v>
      </c>
      <c r="C2569" t="s">
        <v>1</v>
      </c>
      <c r="D2569">
        <v>8538</v>
      </c>
      <c r="E2569" t="s">
        <v>4020</v>
      </c>
      <c r="F2569" t="s">
        <v>4020</v>
      </c>
      <c r="I2569" t="s">
        <v>17210</v>
      </c>
    </row>
    <row r="2570" spans="1:9">
      <c r="A2570">
        <v>1</v>
      </c>
      <c r="B2570" t="s">
        <v>0</v>
      </c>
      <c r="C2570" t="s">
        <v>1</v>
      </c>
      <c r="D2570">
        <v>8539</v>
      </c>
      <c r="E2570" t="s">
        <v>4021</v>
      </c>
      <c r="F2570" t="s">
        <v>4021</v>
      </c>
      <c r="I2570" t="s">
        <v>17211</v>
      </c>
    </row>
    <row r="2571" spans="1:9">
      <c r="A2571">
        <v>1</v>
      </c>
      <c r="B2571" t="s">
        <v>0</v>
      </c>
      <c r="C2571" t="s">
        <v>1</v>
      </c>
      <c r="D2571">
        <v>9000</v>
      </c>
      <c r="E2571" t="s">
        <v>4022</v>
      </c>
      <c r="F2571" t="s">
        <v>4023</v>
      </c>
      <c r="G2571" t="s">
        <v>7140</v>
      </c>
      <c r="H2571" t="s">
        <v>11915</v>
      </c>
      <c r="I2571" t="s">
        <v>17212</v>
      </c>
    </row>
    <row r="2572" spans="1:9">
      <c r="A2572">
        <v>1</v>
      </c>
      <c r="B2572" t="s">
        <v>0</v>
      </c>
      <c r="C2572" t="s">
        <v>1</v>
      </c>
      <c r="D2572">
        <v>9001</v>
      </c>
      <c r="E2572" t="s">
        <v>4024</v>
      </c>
      <c r="F2572" t="s">
        <v>4025</v>
      </c>
      <c r="I2572" t="s">
        <v>17213</v>
      </c>
    </row>
    <row r="2573" spans="1:9">
      <c r="A2573">
        <v>1</v>
      </c>
      <c r="B2573" t="s">
        <v>0</v>
      </c>
      <c r="C2573" t="s">
        <v>1</v>
      </c>
      <c r="D2573">
        <v>9002</v>
      </c>
      <c r="E2573" t="s">
        <v>4026</v>
      </c>
      <c r="F2573" t="s">
        <v>4027</v>
      </c>
      <c r="I2573" t="s">
        <v>17214</v>
      </c>
    </row>
    <row r="2574" spans="1:9">
      <c r="A2574">
        <v>1</v>
      </c>
      <c r="B2574" t="s">
        <v>0</v>
      </c>
      <c r="C2574" t="s">
        <v>1</v>
      </c>
      <c r="D2574">
        <v>9003</v>
      </c>
      <c r="E2574" t="s">
        <v>4028</v>
      </c>
      <c r="F2574" t="s">
        <v>4029</v>
      </c>
      <c r="I2574" t="s">
        <v>17215</v>
      </c>
    </row>
    <row r="2575" spans="1:9">
      <c r="A2575">
        <v>1</v>
      </c>
      <c r="B2575" t="s">
        <v>0</v>
      </c>
      <c r="C2575" t="s">
        <v>1</v>
      </c>
      <c r="D2575">
        <v>9004</v>
      </c>
      <c r="E2575" t="s">
        <v>4030</v>
      </c>
      <c r="F2575" t="s">
        <v>4031</v>
      </c>
      <c r="I2575" t="s">
        <v>17216</v>
      </c>
    </row>
    <row r="2576" spans="1:9">
      <c r="A2576">
        <v>1</v>
      </c>
      <c r="B2576" t="s">
        <v>0</v>
      </c>
      <c r="C2576" t="s">
        <v>1</v>
      </c>
      <c r="D2576">
        <v>9005</v>
      </c>
      <c r="E2576" t="s">
        <v>4032</v>
      </c>
      <c r="F2576" t="s">
        <v>4033</v>
      </c>
      <c r="G2576" t="s">
        <v>7140</v>
      </c>
      <c r="H2576" t="s">
        <v>11916</v>
      </c>
      <c r="I2576" t="s">
        <v>17217</v>
      </c>
    </row>
    <row r="2577" spans="1:9">
      <c r="A2577">
        <v>1</v>
      </c>
      <c r="B2577" t="s">
        <v>0</v>
      </c>
      <c r="C2577" t="s">
        <v>1</v>
      </c>
      <c r="D2577">
        <v>9006</v>
      </c>
      <c r="E2577" t="s">
        <v>4034</v>
      </c>
      <c r="F2577" t="s">
        <v>4035</v>
      </c>
      <c r="G2577" t="s">
        <v>7140</v>
      </c>
      <c r="H2577" t="s">
        <v>11917</v>
      </c>
      <c r="I2577" t="s">
        <v>17218</v>
      </c>
    </row>
    <row r="2578" spans="1:9">
      <c r="A2578">
        <v>1</v>
      </c>
      <c r="B2578" t="s">
        <v>0</v>
      </c>
      <c r="C2578" t="s">
        <v>1</v>
      </c>
      <c r="D2578">
        <v>9007</v>
      </c>
      <c r="E2578" t="s">
        <v>4036</v>
      </c>
      <c r="F2578" t="s">
        <v>4037</v>
      </c>
      <c r="G2578" t="s">
        <v>7140</v>
      </c>
      <c r="H2578" t="s">
        <v>11918</v>
      </c>
      <c r="I2578" t="s">
        <v>17219</v>
      </c>
    </row>
    <row r="2579" spans="1:9">
      <c r="A2579">
        <v>1</v>
      </c>
      <c r="B2579" t="s">
        <v>0</v>
      </c>
      <c r="C2579" t="s">
        <v>1</v>
      </c>
      <c r="D2579">
        <v>9008</v>
      </c>
      <c r="E2579" t="s">
        <v>3548</v>
      </c>
      <c r="F2579" t="s">
        <v>3548</v>
      </c>
      <c r="I2579" t="s">
        <v>16983</v>
      </c>
    </row>
    <row r="2580" spans="1:9">
      <c r="A2580">
        <v>1</v>
      </c>
      <c r="B2580" t="s">
        <v>0</v>
      </c>
      <c r="C2580" t="s">
        <v>1</v>
      </c>
      <c r="D2580">
        <v>9009</v>
      </c>
      <c r="E2580" t="s">
        <v>4038</v>
      </c>
      <c r="F2580" t="s">
        <v>4038</v>
      </c>
      <c r="G2580" t="s">
        <v>7140</v>
      </c>
      <c r="H2580" t="s">
        <v>11919</v>
      </c>
      <c r="I2580" t="s">
        <v>17220</v>
      </c>
    </row>
    <row r="2581" spans="1:9">
      <c r="A2581">
        <v>1</v>
      </c>
      <c r="B2581" t="s">
        <v>0</v>
      </c>
      <c r="C2581" t="s">
        <v>1</v>
      </c>
      <c r="D2581">
        <v>9010</v>
      </c>
      <c r="E2581" t="s">
        <v>4039</v>
      </c>
      <c r="F2581" t="s">
        <v>4039</v>
      </c>
      <c r="I2581" t="s">
        <v>17221</v>
      </c>
    </row>
    <row r="2582" spans="1:9">
      <c r="A2582">
        <v>1</v>
      </c>
      <c r="B2582" t="s">
        <v>0</v>
      </c>
      <c r="C2582" t="s">
        <v>1</v>
      </c>
      <c r="D2582">
        <v>9050</v>
      </c>
      <c r="E2582" t="s">
        <v>4040</v>
      </c>
      <c r="F2582" t="s">
        <v>4040</v>
      </c>
      <c r="G2582" t="s">
        <v>7140</v>
      </c>
      <c r="H2582" t="s">
        <v>14024</v>
      </c>
      <c r="I2582" t="s">
        <v>17222</v>
      </c>
    </row>
    <row r="2583" spans="1:9">
      <c r="A2583">
        <v>1</v>
      </c>
      <c r="B2583" t="s">
        <v>0</v>
      </c>
      <c r="C2583" t="s">
        <v>1</v>
      </c>
      <c r="D2583">
        <v>9051</v>
      </c>
      <c r="E2583" t="s">
        <v>4041</v>
      </c>
      <c r="F2583" t="s">
        <v>4041</v>
      </c>
      <c r="I2583" t="s">
        <v>17223</v>
      </c>
    </row>
    <row r="2584" spans="1:9">
      <c r="A2584">
        <v>1</v>
      </c>
      <c r="B2584" t="s">
        <v>0</v>
      </c>
      <c r="C2584" t="s">
        <v>1</v>
      </c>
      <c r="D2584">
        <v>9052</v>
      </c>
      <c r="E2584" t="s">
        <v>4042</v>
      </c>
      <c r="F2584" t="s">
        <v>11920</v>
      </c>
      <c r="G2584" t="s">
        <v>7140</v>
      </c>
      <c r="H2584" t="s">
        <v>11921</v>
      </c>
      <c r="I2584" t="s">
        <v>17224</v>
      </c>
    </row>
    <row r="2585" spans="1:9">
      <c r="A2585">
        <v>1</v>
      </c>
      <c r="B2585" t="s">
        <v>0</v>
      </c>
      <c r="C2585" t="s">
        <v>1</v>
      </c>
      <c r="D2585">
        <v>9053</v>
      </c>
      <c r="E2585" t="s">
        <v>4043</v>
      </c>
      <c r="F2585" t="s">
        <v>4043</v>
      </c>
      <c r="I2585" t="s">
        <v>17225</v>
      </c>
    </row>
    <row r="2586" spans="1:9">
      <c r="A2586">
        <v>1</v>
      </c>
      <c r="B2586" t="s">
        <v>0</v>
      </c>
      <c r="C2586" t="s">
        <v>1</v>
      </c>
      <c r="D2586">
        <v>9054</v>
      </c>
      <c r="E2586" t="s">
        <v>4044</v>
      </c>
      <c r="F2586" t="s">
        <v>4044</v>
      </c>
      <c r="I2586" t="s">
        <v>17226</v>
      </c>
    </row>
    <row r="2587" spans="1:9">
      <c r="A2587">
        <v>1</v>
      </c>
      <c r="B2587" t="s">
        <v>0</v>
      </c>
      <c r="C2587" t="s">
        <v>1</v>
      </c>
      <c r="D2587">
        <v>9055</v>
      </c>
      <c r="E2587" t="s">
        <v>4045</v>
      </c>
      <c r="F2587" t="s">
        <v>4045</v>
      </c>
      <c r="I2587" t="s">
        <v>17227</v>
      </c>
    </row>
    <row r="2588" spans="1:9">
      <c r="A2588">
        <v>1</v>
      </c>
      <c r="B2588" t="s">
        <v>0</v>
      </c>
      <c r="C2588" t="s">
        <v>1</v>
      </c>
      <c r="D2588">
        <v>9056</v>
      </c>
      <c r="E2588" t="s">
        <v>4046</v>
      </c>
      <c r="F2588" t="s">
        <v>11922</v>
      </c>
      <c r="G2588" t="s">
        <v>7140</v>
      </c>
      <c r="H2588" t="s">
        <v>11923</v>
      </c>
      <c r="I2588" t="s">
        <v>17228</v>
      </c>
    </row>
    <row r="2589" spans="1:9">
      <c r="A2589">
        <v>1</v>
      </c>
      <c r="B2589" t="s">
        <v>0</v>
      </c>
      <c r="C2589" t="s">
        <v>1</v>
      </c>
      <c r="D2589">
        <v>9057</v>
      </c>
      <c r="E2589" t="s">
        <v>4047</v>
      </c>
      <c r="F2589" t="s">
        <v>4047</v>
      </c>
      <c r="I2589" t="s">
        <v>17229</v>
      </c>
    </row>
    <row r="2590" spans="1:9">
      <c r="A2590">
        <v>1</v>
      </c>
      <c r="B2590" t="s">
        <v>0</v>
      </c>
      <c r="C2590" t="s">
        <v>1</v>
      </c>
      <c r="D2590">
        <v>9058</v>
      </c>
      <c r="E2590" t="s">
        <v>4048</v>
      </c>
      <c r="F2590" t="s">
        <v>4048</v>
      </c>
      <c r="I2590" t="s">
        <v>17230</v>
      </c>
    </row>
    <row r="2591" spans="1:9">
      <c r="A2591">
        <v>1</v>
      </c>
      <c r="B2591" t="s">
        <v>0</v>
      </c>
      <c r="C2591" t="s">
        <v>1</v>
      </c>
      <c r="D2591">
        <v>9059</v>
      </c>
      <c r="E2591" t="s">
        <v>4049</v>
      </c>
      <c r="F2591" t="s">
        <v>4049</v>
      </c>
      <c r="I2591" t="s">
        <v>17231</v>
      </c>
    </row>
    <row r="2592" spans="1:9">
      <c r="A2592">
        <v>1</v>
      </c>
      <c r="B2592" t="s">
        <v>0</v>
      </c>
      <c r="C2592" t="s">
        <v>1</v>
      </c>
      <c r="D2592">
        <v>9060</v>
      </c>
      <c r="E2592" t="s">
        <v>4050</v>
      </c>
      <c r="F2592" t="s">
        <v>4050</v>
      </c>
      <c r="I2592" t="s">
        <v>17232</v>
      </c>
    </row>
    <row r="2593" spans="1:9">
      <c r="A2593">
        <v>1</v>
      </c>
      <c r="B2593" t="s">
        <v>0</v>
      </c>
      <c r="C2593" t="s">
        <v>1</v>
      </c>
      <c r="D2593">
        <v>9061</v>
      </c>
      <c r="E2593" t="s">
        <v>4051</v>
      </c>
      <c r="F2593" t="s">
        <v>4051</v>
      </c>
      <c r="I2593" t="s">
        <v>17233</v>
      </c>
    </row>
    <row r="2594" spans="1:9">
      <c r="A2594">
        <v>1</v>
      </c>
      <c r="B2594" t="s">
        <v>0</v>
      </c>
      <c r="C2594" t="s">
        <v>1</v>
      </c>
      <c r="D2594">
        <v>9062</v>
      </c>
      <c r="E2594" t="s">
        <v>4052</v>
      </c>
      <c r="F2594" t="s">
        <v>4052</v>
      </c>
      <c r="I2594" t="s">
        <v>17234</v>
      </c>
    </row>
    <row r="2595" spans="1:9">
      <c r="A2595">
        <v>1</v>
      </c>
      <c r="B2595" t="s">
        <v>0</v>
      </c>
      <c r="C2595" t="s">
        <v>1</v>
      </c>
      <c r="D2595">
        <v>9063</v>
      </c>
      <c r="E2595" t="s">
        <v>4053</v>
      </c>
      <c r="F2595" t="s">
        <v>4053</v>
      </c>
    </row>
    <row r="2596" spans="1:9">
      <c r="A2596">
        <v>1</v>
      </c>
      <c r="B2596" t="s">
        <v>0</v>
      </c>
      <c r="C2596" t="s">
        <v>1</v>
      </c>
      <c r="D2596">
        <v>9064</v>
      </c>
      <c r="E2596" t="s">
        <v>4054</v>
      </c>
      <c r="F2596" t="s">
        <v>4054</v>
      </c>
      <c r="I2596" t="s">
        <v>17235</v>
      </c>
    </row>
    <row r="2597" spans="1:9">
      <c r="A2597">
        <v>1</v>
      </c>
      <c r="B2597" t="s">
        <v>0</v>
      </c>
      <c r="C2597" t="s">
        <v>1</v>
      </c>
      <c r="D2597">
        <v>9065</v>
      </c>
      <c r="E2597" t="s">
        <v>4055</v>
      </c>
      <c r="F2597" t="s">
        <v>4055</v>
      </c>
      <c r="I2597" t="s">
        <v>17236</v>
      </c>
    </row>
    <row r="2598" spans="1:9">
      <c r="A2598">
        <v>1</v>
      </c>
      <c r="B2598" t="s">
        <v>0</v>
      </c>
      <c r="C2598" t="s">
        <v>1</v>
      </c>
      <c r="D2598">
        <v>9066</v>
      </c>
      <c r="E2598" t="s">
        <v>4056</v>
      </c>
      <c r="F2598" t="s">
        <v>4056</v>
      </c>
      <c r="G2598" t="s">
        <v>7140</v>
      </c>
      <c r="H2598" t="s">
        <v>11924</v>
      </c>
      <c r="I2598" t="s">
        <v>17237</v>
      </c>
    </row>
    <row r="2599" spans="1:9">
      <c r="A2599">
        <v>1</v>
      </c>
      <c r="B2599" t="s">
        <v>0</v>
      </c>
      <c r="C2599" t="s">
        <v>1</v>
      </c>
      <c r="D2599">
        <v>9067</v>
      </c>
      <c r="E2599" t="s">
        <v>4057</v>
      </c>
      <c r="F2599" t="s">
        <v>4057</v>
      </c>
      <c r="G2599" t="s">
        <v>7140</v>
      </c>
      <c r="H2599" t="s">
        <v>11925</v>
      </c>
      <c r="I2599" t="s">
        <v>17238</v>
      </c>
    </row>
    <row r="2600" spans="1:9">
      <c r="A2600">
        <v>1</v>
      </c>
      <c r="B2600" t="s">
        <v>0</v>
      </c>
      <c r="C2600" t="s">
        <v>1</v>
      </c>
      <c r="D2600">
        <v>9068</v>
      </c>
      <c r="E2600" t="s">
        <v>4058</v>
      </c>
      <c r="F2600" t="s">
        <v>4058</v>
      </c>
      <c r="I2600" t="s">
        <v>17239</v>
      </c>
    </row>
    <row r="2601" spans="1:9">
      <c r="A2601">
        <v>1</v>
      </c>
      <c r="B2601" t="s">
        <v>0</v>
      </c>
      <c r="C2601" t="s">
        <v>1</v>
      </c>
      <c r="D2601">
        <v>9069</v>
      </c>
      <c r="E2601" t="s">
        <v>4059</v>
      </c>
      <c r="F2601" t="s">
        <v>4059</v>
      </c>
      <c r="I2601" t="s">
        <v>17240</v>
      </c>
    </row>
    <row r="2602" spans="1:9">
      <c r="A2602">
        <v>1</v>
      </c>
      <c r="B2602" t="s">
        <v>0</v>
      </c>
      <c r="C2602" t="s">
        <v>1</v>
      </c>
      <c r="D2602">
        <v>9070</v>
      </c>
      <c r="E2602" t="s">
        <v>4060</v>
      </c>
      <c r="F2602" t="s">
        <v>4060</v>
      </c>
      <c r="G2602" t="s">
        <v>7140</v>
      </c>
      <c r="H2602" t="s">
        <v>11926</v>
      </c>
    </row>
    <row r="2603" spans="1:9">
      <c r="A2603">
        <v>1</v>
      </c>
      <c r="B2603" t="s">
        <v>0</v>
      </c>
      <c r="C2603" t="s">
        <v>1</v>
      </c>
      <c r="D2603">
        <v>9071</v>
      </c>
      <c r="E2603" t="s">
        <v>4061</v>
      </c>
      <c r="F2603" t="s">
        <v>4061</v>
      </c>
      <c r="G2603" t="s">
        <v>7140</v>
      </c>
      <c r="H2603" t="s">
        <v>11927</v>
      </c>
      <c r="I2603" t="s">
        <v>17241</v>
      </c>
    </row>
    <row r="2604" spans="1:9">
      <c r="A2604">
        <v>1</v>
      </c>
      <c r="B2604" t="s">
        <v>0</v>
      </c>
      <c r="C2604" t="s">
        <v>1</v>
      </c>
      <c r="D2604">
        <v>9072</v>
      </c>
      <c r="E2604" t="s">
        <v>4062</v>
      </c>
      <c r="F2604" t="s">
        <v>4062</v>
      </c>
      <c r="G2604" t="s">
        <v>7140</v>
      </c>
      <c r="H2604" t="s">
        <v>11928</v>
      </c>
      <c r="I2604" t="s">
        <v>17242</v>
      </c>
    </row>
    <row r="2605" spans="1:9">
      <c r="A2605">
        <v>1</v>
      </c>
      <c r="B2605" t="s">
        <v>0</v>
      </c>
      <c r="C2605" t="s">
        <v>1</v>
      </c>
      <c r="D2605">
        <v>9073</v>
      </c>
      <c r="E2605" t="s">
        <v>4063</v>
      </c>
      <c r="F2605" t="s">
        <v>4063</v>
      </c>
      <c r="I2605" t="s">
        <v>17243</v>
      </c>
    </row>
    <row r="2606" spans="1:9">
      <c r="A2606">
        <v>1</v>
      </c>
      <c r="B2606" t="s">
        <v>0</v>
      </c>
      <c r="C2606" t="s">
        <v>1</v>
      </c>
      <c r="D2606">
        <v>9074</v>
      </c>
      <c r="E2606" t="s">
        <v>4064</v>
      </c>
      <c r="F2606" t="s">
        <v>11929</v>
      </c>
      <c r="G2606" t="s">
        <v>7140</v>
      </c>
      <c r="H2606" t="s">
        <v>11930</v>
      </c>
      <c r="I2606" t="s">
        <v>17244</v>
      </c>
    </row>
    <row r="2607" spans="1:9">
      <c r="A2607">
        <v>1</v>
      </c>
      <c r="B2607" t="s">
        <v>0</v>
      </c>
      <c r="C2607" t="s">
        <v>1</v>
      </c>
      <c r="D2607">
        <v>9075</v>
      </c>
      <c r="E2607" t="s">
        <v>4065</v>
      </c>
      <c r="F2607" t="s">
        <v>4065</v>
      </c>
      <c r="I2607" t="s">
        <v>17245</v>
      </c>
    </row>
    <row r="2608" spans="1:9">
      <c r="A2608">
        <v>1</v>
      </c>
      <c r="B2608" t="s">
        <v>0</v>
      </c>
      <c r="C2608" t="s">
        <v>1</v>
      </c>
      <c r="D2608">
        <v>9076</v>
      </c>
      <c r="E2608" t="s">
        <v>4066</v>
      </c>
      <c r="F2608" t="s">
        <v>4066</v>
      </c>
      <c r="I2608" t="s">
        <v>17246</v>
      </c>
    </row>
    <row r="2609" spans="1:9">
      <c r="A2609">
        <v>1</v>
      </c>
      <c r="B2609" t="s">
        <v>0</v>
      </c>
      <c r="C2609" t="s">
        <v>1</v>
      </c>
      <c r="D2609">
        <v>9077</v>
      </c>
      <c r="E2609" t="s">
        <v>4067</v>
      </c>
      <c r="F2609" t="s">
        <v>4067</v>
      </c>
      <c r="I2609" t="s">
        <v>17247</v>
      </c>
    </row>
    <row r="2610" spans="1:9">
      <c r="A2610">
        <v>1</v>
      </c>
      <c r="B2610" t="s">
        <v>0</v>
      </c>
      <c r="C2610" t="s">
        <v>1</v>
      </c>
      <c r="D2610">
        <v>9078</v>
      </c>
      <c r="E2610" t="s">
        <v>4068</v>
      </c>
      <c r="F2610" t="s">
        <v>4068</v>
      </c>
      <c r="G2610" t="s">
        <v>7140</v>
      </c>
      <c r="H2610" t="s">
        <v>11931</v>
      </c>
      <c r="I2610" t="s">
        <v>17248</v>
      </c>
    </row>
    <row r="2611" spans="1:9">
      <c r="A2611">
        <v>1</v>
      </c>
      <c r="B2611" t="s">
        <v>0</v>
      </c>
      <c r="C2611" t="s">
        <v>1</v>
      </c>
      <c r="D2611">
        <v>9100</v>
      </c>
      <c r="E2611" t="s">
        <v>4069</v>
      </c>
      <c r="F2611" t="s">
        <v>4070</v>
      </c>
      <c r="I2611" t="s">
        <v>17249</v>
      </c>
    </row>
    <row r="2612" spans="1:9">
      <c r="A2612">
        <v>1</v>
      </c>
      <c r="B2612" t="s">
        <v>0</v>
      </c>
      <c r="C2612" t="s">
        <v>1</v>
      </c>
      <c r="D2612">
        <v>9101</v>
      </c>
      <c r="E2612" t="s">
        <v>4071</v>
      </c>
      <c r="F2612" t="s">
        <v>4072</v>
      </c>
      <c r="G2612" t="s">
        <v>7140</v>
      </c>
      <c r="H2612" t="s">
        <v>11932</v>
      </c>
      <c r="I2612" t="s">
        <v>17250</v>
      </c>
    </row>
    <row r="2613" spans="1:9">
      <c r="A2613">
        <v>1</v>
      </c>
      <c r="B2613" t="s">
        <v>0</v>
      </c>
      <c r="C2613" t="s">
        <v>1</v>
      </c>
      <c r="D2613">
        <v>9102</v>
      </c>
      <c r="E2613" t="s">
        <v>4073</v>
      </c>
      <c r="F2613" t="s">
        <v>4074</v>
      </c>
    </row>
    <row r="2614" spans="1:9">
      <c r="A2614">
        <v>1</v>
      </c>
      <c r="B2614" t="s">
        <v>0</v>
      </c>
      <c r="C2614" t="s">
        <v>1</v>
      </c>
      <c r="D2614">
        <v>9103</v>
      </c>
      <c r="E2614" t="s">
        <v>4075</v>
      </c>
      <c r="F2614" t="s">
        <v>4076</v>
      </c>
      <c r="G2614" t="s">
        <v>7140</v>
      </c>
      <c r="H2614" t="s">
        <v>11933</v>
      </c>
      <c r="I2614" t="s">
        <v>17251</v>
      </c>
    </row>
    <row r="2615" spans="1:9">
      <c r="A2615">
        <v>1</v>
      </c>
      <c r="B2615" t="s">
        <v>0</v>
      </c>
      <c r="C2615" t="s">
        <v>1</v>
      </c>
      <c r="D2615">
        <v>9104</v>
      </c>
      <c r="E2615" t="s">
        <v>4077</v>
      </c>
      <c r="F2615" t="s">
        <v>4078</v>
      </c>
      <c r="I2615" t="s">
        <v>17252</v>
      </c>
    </row>
    <row r="2616" spans="1:9">
      <c r="A2616">
        <v>1</v>
      </c>
      <c r="B2616" t="s">
        <v>0</v>
      </c>
      <c r="C2616" t="s">
        <v>1</v>
      </c>
      <c r="D2616">
        <v>9105</v>
      </c>
      <c r="E2616" t="s">
        <v>4079</v>
      </c>
      <c r="F2616" t="s">
        <v>4080</v>
      </c>
      <c r="I2616" t="s">
        <v>17253</v>
      </c>
    </row>
    <row r="2617" spans="1:9">
      <c r="A2617">
        <v>1</v>
      </c>
      <c r="B2617" t="s">
        <v>0</v>
      </c>
      <c r="C2617" t="s">
        <v>1</v>
      </c>
      <c r="D2617">
        <v>9106</v>
      </c>
      <c r="E2617" t="s">
        <v>4081</v>
      </c>
      <c r="F2617" t="s">
        <v>4082</v>
      </c>
      <c r="G2617" t="s">
        <v>7140</v>
      </c>
      <c r="H2617" t="s">
        <v>11934</v>
      </c>
      <c r="I2617" t="s">
        <v>17254</v>
      </c>
    </row>
    <row r="2618" spans="1:9">
      <c r="A2618">
        <v>1</v>
      </c>
      <c r="B2618" t="s">
        <v>0</v>
      </c>
      <c r="C2618" t="s">
        <v>1</v>
      </c>
      <c r="D2618">
        <v>9107</v>
      </c>
      <c r="E2618" t="s">
        <v>4083</v>
      </c>
      <c r="F2618" t="s">
        <v>4084</v>
      </c>
      <c r="G2618" t="s">
        <v>7140</v>
      </c>
      <c r="H2618" t="s">
        <v>11935</v>
      </c>
      <c r="I2618" t="s">
        <v>17255</v>
      </c>
    </row>
    <row r="2619" spans="1:9">
      <c r="A2619">
        <v>1</v>
      </c>
      <c r="B2619" t="s">
        <v>0</v>
      </c>
      <c r="C2619" t="s">
        <v>1</v>
      </c>
      <c r="D2619">
        <v>9108</v>
      </c>
      <c r="E2619" t="s">
        <v>4085</v>
      </c>
      <c r="F2619" t="s">
        <v>4086</v>
      </c>
      <c r="G2619" t="s">
        <v>11936</v>
      </c>
      <c r="H2619" t="s">
        <v>11936</v>
      </c>
      <c r="I2619" t="s">
        <v>17256</v>
      </c>
    </row>
    <row r="2620" spans="1:9">
      <c r="A2620">
        <v>1</v>
      </c>
      <c r="B2620" t="s">
        <v>0</v>
      </c>
      <c r="C2620" t="s">
        <v>1</v>
      </c>
      <c r="D2620">
        <v>9109</v>
      </c>
      <c r="E2620" t="s">
        <v>4087</v>
      </c>
      <c r="F2620" t="s">
        <v>4088</v>
      </c>
      <c r="G2620" t="s">
        <v>7140</v>
      </c>
      <c r="H2620" t="s">
        <v>11937</v>
      </c>
      <c r="I2620" t="s">
        <v>17257</v>
      </c>
    </row>
    <row r="2621" spans="1:9">
      <c r="A2621">
        <v>1</v>
      </c>
      <c r="B2621" t="s">
        <v>0</v>
      </c>
      <c r="C2621" t="s">
        <v>1</v>
      </c>
      <c r="D2621">
        <v>9110</v>
      </c>
      <c r="E2621" t="s">
        <v>4089</v>
      </c>
      <c r="F2621" t="s">
        <v>4090</v>
      </c>
      <c r="G2621" t="s">
        <v>7140</v>
      </c>
      <c r="H2621" t="s">
        <v>11938</v>
      </c>
      <c r="I2621" t="s">
        <v>17258</v>
      </c>
    </row>
    <row r="2622" spans="1:9">
      <c r="A2622">
        <v>1</v>
      </c>
      <c r="B2622" t="s">
        <v>0</v>
      </c>
      <c r="C2622" t="s">
        <v>1</v>
      </c>
      <c r="D2622">
        <v>9111</v>
      </c>
      <c r="E2622" t="s">
        <v>4091</v>
      </c>
      <c r="F2622" t="s">
        <v>4092</v>
      </c>
    </row>
    <row r="2623" spans="1:9">
      <c r="A2623">
        <v>1</v>
      </c>
      <c r="B2623" t="s">
        <v>0</v>
      </c>
      <c r="C2623" t="s">
        <v>1</v>
      </c>
      <c r="D2623">
        <v>9112</v>
      </c>
      <c r="E2623" t="s">
        <v>4093</v>
      </c>
      <c r="F2623" t="s">
        <v>4094</v>
      </c>
      <c r="I2623" t="s">
        <v>17259</v>
      </c>
    </row>
    <row r="2624" spans="1:9">
      <c r="A2624">
        <v>1</v>
      </c>
      <c r="B2624" t="s">
        <v>0</v>
      </c>
      <c r="C2624" t="s">
        <v>1</v>
      </c>
      <c r="D2624">
        <v>9113</v>
      </c>
      <c r="E2624" t="s">
        <v>4095</v>
      </c>
      <c r="F2624" t="s">
        <v>4096</v>
      </c>
      <c r="I2624" t="s">
        <v>17260</v>
      </c>
    </row>
    <row r="2625" spans="1:9">
      <c r="A2625">
        <v>1</v>
      </c>
      <c r="B2625" t="s">
        <v>0</v>
      </c>
      <c r="C2625" t="s">
        <v>1</v>
      </c>
      <c r="D2625">
        <v>9114</v>
      </c>
      <c r="E2625" t="s">
        <v>4097</v>
      </c>
      <c r="F2625" t="s">
        <v>4098</v>
      </c>
      <c r="I2625" t="s">
        <v>17261</v>
      </c>
    </row>
    <row r="2626" spans="1:9">
      <c r="A2626">
        <v>1</v>
      </c>
      <c r="B2626" t="s">
        <v>0</v>
      </c>
      <c r="C2626" t="s">
        <v>1</v>
      </c>
      <c r="D2626">
        <v>9115</v>
      </c>
      <c r="E2626" t="s">
        <v>4099</v>
      </c>
      <c r="F2626" t="s">
        <v>4100</v>
      </c>
      <c r="G2626" t="s">
        <v>7140</v>
      </c>
      <c r="H2626" t="s">
        <v>11939</v>
      </c>
    </row>
    <row r="2627" spans="1:9">
      <c r="A2627">
        <v>1</v>
      </c>
      <c r="B2627" t="s">
        <v>0</v>
      </c>
      <c r="C2627" t="s">
        <v>1</v>
      </c>
      <c r="D2627">
        <v>9116</v>
      </c>
      <c r="E2627" t="s">
        <v>4101</v>
      </c>
      <c r="F2627" t="s">
        <v>4102</v>
      </c>
      <c r="G2627" t="s">
        <v>7140</v>
      </c>
      <c r="H2627" t="s">
        <v>11940</v>
      </c>
      <c r="I2627" t="s">
        <v>17262</v>
      </c>
    </row>
    <row r="2628" spans="1:9">
      <c r="A2628">
        <v>1</v>
      </c>
      <c r="B2628" t="s">
        <v>0</v>
      </c>
      <c r="C2628" t="s">
        <v>1</v>
      </c>
      <c r="D2628">
        <v>9117</v>
      </c>
      <c r="E2628" t="s">
        <v>4103</v>
      </c>
      <c r="F2628" t="s">
        <v>4104</v>
      </c>
      <c r="G2628" t="s">
        <v>7140</v>
      </c>
      <c r="H2628" t="s">
        <v>11941</v>
      </c>
      <c r="I2628" t="s">
        <v>17263</v>
      </c>
    </row>
    <row r="2629" spans="1:9">
      <c r="A2629">
        <v>1</v>
      </c>
      <c r="B2629" t="s">
        <v>0</v>
      </c>
      <c r="C2629" t="s">
        <v>1</v>
      </c>
      <c r="D2629">
        <v>9118</v>
      </c>
      <c r="E2629" t="s">
        <v>4105</v>
      </c>
      <c r="F2629" t="s">
        <v>4106</v>
      </c>
      <c r="G2629" t="s">
        <v>7140</v>
      </c>
      <c r="H2629" t="s">
        <v>11942</v>
      </c>
      <c r="I2629" t="s">
        <v>17264</v>
      </c>
    </row>
    <row r="2630" spans="1:9">
      <c r="A2630">
        <v>1</v>
      </c>
      <c r="B2630" t="s">
        <v>0</v>
      </c>
      <c r="C2630" t="s">
        <v>1</v>
      </c>
      <c r="D2630">
        <v>9119</v>
      </c>
      <c r="E2630" t="s">
        <v>4107</v>
      </c>
      <c r="F2630" t="s">
        <v>4108</v>
      </c>
      <c r="I2630" t="s">
        <v>17265</v>
      </c>
    </row>
    <row r="2631" spans="1:9">
      <c r="A2631">
        <v>1</v>
      </c>
      <c r="B2631" t="s">
        <v>0</v>
      </c>
      <c r="C2631" t="s">
        <v>1</v>
      </c>
      <c r="D2631">
        <v>9120</v>
      </c>
      <c r="E2631" t="s">
        <v>4109</v>
      </c>
      <c r="F2631" t="s">
        <v>4110</v>
      </c>
      <c r="G2631" t="s">
        <v>7140</v>
      </c>
      <c r="H2631" t="s">
        <v>11943</v>
      </c>
      <c r="I2631" t="s">
        <v>17266</v>
      </c>
    </row>
    <row r="2632" spans="1:9">
      <c r="A2632">
        <v>1</v>
      </c>
      <c r="B2632" t="s">
        <v>0</v>
      </c>
      <c r="C2632" t="s">
        <v>1</v>
      </c>
      <c r="D2632">
        <v>9121</v>
      </c>
      <c r="E2632" t="s">
        <v>4111</v>
      </c>
      <c r="F2632" t="s">
        <v>4112</v>
      </c>
      <c r="G2632" t="s">
        <v>7140</v>
      </c>
      <c r="H2632" t="s">
        <v>11944</v>
      </c>
      <c r="I2632" t="s">
        <v>17267</v>
      </c>
    </row>
    <row r="2633" spans="1:9">
      <c r="A2633">
        <v>1</v>
      </c>
      <c r="B2633" t="s">
        <v>0</v>
      </c>
      <c r="C2633" t="s">
        <v>1</v>
      </c>
      <c r="D2633">
        <v>9122</v>
      </c>
      <c r="E2633" t="s">
        <v>4113</v>
      </c>
      <c r="F2633" t="s">
        <v>4114</v>
      </c>
      <c r="I2633" t="s">
        <v>17268</v>
      </c>
    </row>
    <row r="2634" spans="1:9">
      <c r="A2634">
        <v>1</v>
      </c>
      <c r="B2634" t="s">
        <v>0</v>
      </c>
      <c r="C2634" t="s">
        <v>1</v>
      </c>
      <c r="D2634">
        <v>9123</v>
      </c>
      <c r="E2634" t="s">
        <v>4115</v>
      </c>
      <c r="F2634" t="s">
        <v>4116</v>
      </c>
      <c r="I2634" t="s">
        <v>17269</v>
      </c>
    </row>
    <row r="2635" spans="1:9">
      <c r="A2635">
        <v>1</v>
      </c>
      <c r="B2635" t="s">
        <v>0</v>
      </c>
      <c r="C2635" t="s">
        <v>1</v>
      </c>
      <c r="D2635">
        <v>9124</v>
      </c>
      <c r="E2635" t="s">
        <v>4117</v>
      </c>
      <c r="F2635" t="s">
        <v>4118</v>
      </c>
      <c r="G2635" t="s">
        <v>7140</v>
      </c>
      <c r="H2635" t="s">
        <v>11945</v>
      </c>
    </row>
    <row r="2636" spans="1:9">
      <c r="A2636">
        <v>1</v>
      </c>
      <c r="B2636" t="s">
        <v>0</v>
      </c>
      <c r="C2636" t="s">
        <v>1</v>
      </c>
      <c r="D2636">
        <v>9125</v>
      </c>
      <c r="E2636" t="s">
        <v>4119</v>
      </c>
      <c r="F2636" t="s">
        <v>4120</v>
      </c>
      <c r="I2636" t="s">
        <v>17270</v>
      </c>
    </row>
    <row r="2637" spans="1:9">
      <c r="A2637">
        <v>1</v>
      </c>
      <c r="B2637" t="s">
        <v>0</v>
      </c>
      <c r="C2637" t="s">
        <v>1</v>
      </c>
      <c r="D2637">
        <v>9126</v>
      </c>
      <c r="E2637" t="s">
        <v>4121</v>
      </c>
      <c r="F2637" t="s">
        <v>4122</v>
      </c>
      <c r="I2637" t="s">
        <v>17271</v>
      </c>
    </row>
    <row r="2638" spans="1:9">
      <c r="A2638">
        <v>1</v>
      </c>
      <c r="B2638" t="s">
        <v>0</v>
      </c>
      <c r="C2638" t="s">
        <v>1</v>
      </c>
      <c r="D2638">
        <v>9127</v>
      </c>
      <c r="E2638" t="s">
        <v>4123</v>
      </c>
      <c r="F2638" t="s">
        <v>4124</v>
      </c>
    </row>
    <row r="2639" spans="1:9">
      <c r="A2639">
        <v>1</v>
      </c>
      <c r="B2639" t="s">
        <v>0</v>
      </c>
      <c r="C2639" t="s">
        <v>1</v>
      </c>
      <c r="D2639">
        <v>9128</v>
      </c>
      <c r="E2639" t="s">
        <v>4125</v>
      </c>
      <c r="F2639" t="s">
        <v>4126</v>
      </c>
      <c r="G2639" t="s">
        <v>7140</v>
      </c>
      <c r="H2639" t="s">
        <v>11946</v>
      </c>
      <c r="I2639" t="s">
        <v>17272</v>
      </c>
    </row>
    <row r="2640" spans="1:9">
      <c r="A2640">
        <v>1</v>
      </c>
      <c r="B2640" t="s">
        <v>0</v>
      </c>
      <c r="C2640" t="s">
        <v>1</v>
      </c>
      <c r="D2640">
        <v>9129</v>
      </c>
      <c r="E2640" t="s">
        <v>4127</v>
      </c>
      <c r="F2640" t="s">
        <v>4128</v>
      </c>
    </row>
    <row r="2641" spans="1:9">
      <c r="A2641">
        <v>1</v>
      </c>
      <c r="B2641" t="s">
        <v>0</v>
      </c>
      <c r="C2641" t="s">
        <v>1</v>
      </c>
      <c r="D2641">
        <v>9130</v>
      </c>
      <c r="E2641" t="s">
        <v>4129</v>
      </c>
      <c r="F2641" t="s">
        <v>4130</v>
      </c>
      <c r="G2641" t="s">
        <v>7140</v>
      </c>
      <c r="H2641" t="s">
        <v>11947</v>
      </c>
      <c r="I2641" t="s">
        <v>17273</v>
      </c>
    </row>
    <row r="2642" spans="1:9">
      <c r="A2642">
        <v>1</v>
      </c>
      <c r="B2642" t="s">
        <v>0</v>
      </c>
      <c r="C2642" t="s">
        <v>1</v>
      </c>
      <c r="D2642">
        <v>9131</v>
      </c>
      <c r="E2642" t="s">
        <v>4131</v>
      </c>
      <c r="F2642" t="s">
        <v>4132</v>
      </c>
      <c r="G2642" t="s">
        <v>7140</v>
      </c>
      <c r="H2642" t="s">
        <v>11948</v>
      </c>
      <c r="I2642" t="s">
        <v>17274</v>
      </c>
    </row>
    <row r="2643" spans="1:9">
      <c r="A2643">
        <v>1</v>
      </c>
      <c r="B2643" t="s">
        <v>0</v>
      </c>
      <c r="C2643" t="s">
        <v>1</v>
      </c>
      <c r="D2643">
        <v>9132</v>
      </c>
      <c r="E2643" t="s">
        <v>4133</v>
      </c>
      <c r="F2643" t="s">
        <v>4134</v>
      </c>
      <c r="G2643" t="s">
        <v>7140</v>
      </c>
      <c r="H2643" t="s">
        <v>11949</v>
      </c>
      <c r="I2643" t="s">
        <v>17275</v>
      </c>
    </row>
    <row r="2644" spans="1:9">
      <c r="A2644">
        <v>1</v>
      </c>
      <c r="B2644" t="s">
        <v>0</v>
      </c>
      <c r="C2644" t="s">
        <v>1</v>
      </c>
      <c r="D2644">
        <v>9133</v>
      </c>
      <c r="E2644" t="s">
        <v>4135</v>
      </c>
      <c r="F2644" t="s">
        <v>4136</v>
      </c>
      <c r="G2644" t="s">
        <v>7140</v>
      </c>
      <c r="H2644" t="s">
        <v>11950</v>
      </c>
      <c r="I2644" t="s">
        <v>17276</v>
      </c>
    </row>
    <row r="2645" spans="1:9">
      <c r="A2645">
        <v>1</v>
      </c>
      <c r="B2645" t="s">
        <v>0</v>
      </c>
      <c r="C2645" t="s">
        <v>1</v>
      </c>
      <c r="D2645">
        <v>9134</v>
      </c>
      <c r="E2645" t="s">
        <v>4137</v>
      </c>
      <c r="F2645" t="s">
        <v>4138</v>
      </c>
      <c r="G2645" t="s">
        <v>7140</v>
      </c>
      <c r="H2645" t="s">
        <v>11951</v>
      </c>
      <c r="I2645" t="s">
        <v>17277</v>
      </c>
    </row>
    <row r="2646" spans="1:9">
      <c r="A2646">
        <v>1</v>
      </c>
      <c r="B2646" t="s">
        <v>0</v>
      </c>
      <c r="C2646" t="s">
        <v>1</v>
      </c>
      <c r="D2646">
        <v>9135</v>
      </c>
      <c r="E2646" t="s">
        <v>4139</v>
      </c>
      <c r="F2646" t="s">
        <v>4140</v>
      </c>
      <c r="G2646" t="s">
        <v>7140</v>
      </c>
      <c r="H2646" t="s">
        <v>14025</v>
      </c>
      <c r="I2646" t="s">
        <v>17278</v>
      </c>
    </row>
    <row r="2647" spans="1:9">
      <c r="A2647">
        <v>1</v>
      </c>
      <c r="B2647" t="s">
        <v>0</v>
      </c>
      <c r="C2647" t="s">
        <v>1</v>
      </c>
      <c r="D2647">
        <v>9136</v>
      </c>
      <c r="E2647" t="s">
        <v>4141</v>
      </c>
      <c r="F2647" t="s">
        <v>4142</v>
      </c>
      <c r="I2647" t="s">
        <v>17279</v>
      </c>
    </row>
    <row r="2648" spans="1:9">
      <c r="A2648">
        <v>1</v>
      </c>
      <c r="B2648" t="s">
        <v>0</v>
      </c>
      <c r="C2648" t="s">
        <v>1</v>
      </c>
      <c r="D2648">
        <v>9137</v>
      </c>
      <c r="E2648" t="s">
        <v>4143</v>
      </c>
      <c r="F2648" t="s">
        <v>4144</v>
      </c>
      <c r="G2648" t="s">
        <v>7140</v>
      </c>
      <c r="H2648" t="s">
        <v>11952</v>
      </c>
      <c r="I2648" t="s">
        <v>17280</v>
      </c>
    </row>
    <row r="2649" spans="1:9">
      <c r="A2649">
        <v>1</v>
      </c>
      <c r="B2649" t="s">
        <v>0</v>
      </c>
      <c r="C2649" t="s">
        <v>1</v>
      </c>
      <c r="D2649">
        <v>9138</v>
      </c>
      <c r="E2649" t="s">
        <v>4145</v>
      </c>
      <c r="F2649" t="s">
        <v>4146</v>
      </c>
      <c r="G2649" t="s">
        <v>7140</v>
      </c>
      <c r="H2649" t="s">
        <v>11953</v>
      </c>
      <c r="I2649" t="s">
        <v>17281</v>
      </c>
    </row>
    <row r="2650" spans="1:9">
      <c r="A2650">
        <v>1</v>
      </c>
      <c r="B2650" t="s">
        <v>0</v>
      </c>
      <c r="C2650" t="s">
        <v>1</v>
      </c>
      <c r="D2650">
        <v>9139</v>
      </c>
      <c r="E2650" t="s">
        <v>4147</v>
      </c>
      <c r="F2650" t="s">
        <v>4148</v>
      </c>
      <c r="I2650" t="s">
        <v>17282</v>
      </c>
    </row>
    <row r="2651" spans="1:9">
      <c r="A2651">
        <v>1</v>
      </c>
      <c r="B2651" t="s">
        <v>0</v>
      </c>
      <c r="C2651" t="s">
        <v>1</v>
      </c>
      <c r="D2651">
        <v>9140</v>
      </c>
      <c r="E2651" t="s">
        <v>4149</v>
      </c>
      <c r="F2651" t="s">
        <v>4150</v>
      </c>
      <c r="G2651" t="s">
        <v>7140</v>
      </c>
      <c r="H2651" t="s">
        <v>11954</v>
      </c>
      <c r="I2651" t="s">
        <v>17283</v>
      </c>
    </row>
    <row r="2652" spans="1:9">
      <c r="A2652">
        <v>1</v>
      </c>
      <c r="B2652" t="s">
        <v>0</v>
      </c>
      <c r="C2652" t="s">
        <v>1</v>
      </c>
      <c r="D2652">
        <v>9141</v>
      </c>
      <c r="E2652" t="s">
        <v>4151</v>
      </c>
      <c r="F2652" t="s">
        <v>4152</v>
      </c>
      <c r="I2652" t="s">
        <v>17284</v>
      </c>
    </row>
    <row r="2653" spans="1:9">
      <c r="A2653">
        <v>1</v>
      </c>
      <c r="B2653" t="s">
        <v>0</v>
      </c>
      <c r="C2653" t="s">
        <v>1</v>
      </c>
      <c r="D2653">
        <v>9142</v>
      </c>
      <c r="E2653" t="s">
        <v>4153</v>
      </c>
      <c r="F2653" t="s">
        <v>4154</v>
      </c>
      <c r="G2653" t="s">
        <v>7140</v>
      </c>
      <c r="H2653" t="s">
        <v>11955</v>
      </c>
      <c r="I2653" t="s">
        <v>17285</v>
      </c>
    </row>
    <row r="2654" spans="1:9">
      <c r="A2654">
        <v>1</v>
      </c>
      <c r="B2654" t="s">
        <v>0</v>
      </c>
      <c r="C2654" t="s">
        <v>1</v>
      </c>
      <c r="D2654">
        <v>9143</v>
      </c>
      <c r="E2654" t="s">
        <v>4155</v>
      </c>
      <c r="F2654" t="s">
        <v>4156</v>
      </c>
    </row>
    <row r="2655" spans="1:9">
      <c r="A2655">
        <v>1</v>
      </c>
      <c r="B2655" t="s">
        <v>0</v>
      </c>
      <c r="C2655" t="s">
        <v>1</v>
      </c>
      <c r="D2655">
        <v>9144</v>
      </c>
      <c r="E2655" t="s">
        <v>4157</v>
      </c>
      <c r="F2655" t="s">
        <v>4158</v>
      </c>
      <c r="G2655" t="s">
        <v>7140</v>
      </c>
      <c r="H2655" t="s">
        <v>11956</v>
      </c>
      <c r="I2655" t="s">
        <v>17286</v>
      </c>
    </row>
    <row r="2656" spans="1:9">
      <c r="A2656">
        <v>1</v>
      </c>
      <c r="B2656" t="s">
        <v>0</v>
      </c>
      <c r="C2656" t="s">
        <v>1</v>
      </c>
      <c r="D2656">
        <v>9145</v>
      </c>
      <c r="E2656" t="s">
        <v>4159</v>
      </c>
      <c r="F2656" t="s">
        <v>4160</v>
      </c>
      <c r="G2656" t="s">
        <v>7140</v>
      </c>
      <c r="H2656" t="s">
        <v>11957</v>
      </c>
      <c r="I2656" t="s">
        <v>17287</v>
      </c>
    </row>
    <row r="2657" spans="1:9">
      <c r="A2657">
        <v>1</v>
      </c>
      <c r="B2657" t="s">
        <v>0</v>
      </c>
      <c r="C2657" t="s">
        <v>1</v>
      </c>
      <c r="D2657">
        <v>9146</v>
      </c>
      <c r="E2657" t="s">
        <v>4161</v>
      </c>
      <c r="F2657" t="s">
        <v>4162</v>
      </c>
      <c r="I2657" t="s">
        <v>17288</v>
      </c>
    </row>
    <row r="2658" spans="1:9">
      <c r="A2658">
        <v>1</v>
      </c>
      <c r="B2658" t="s">
        <v>0</v>
      </c>
      <c r="C2658" t="s">
        <v>1</v>
      </c>
      <c r="D2658">
        <v>9147</v>
      </c>
      <c r="E2658" t="s">
        <v>4163</v>
      </c>
      <c r="F2658" t="s">
        <v>4164</v>
      </c>
      <c r="I2658" t="s">
        <v>17289</v>
      </c>
    </row>
    <row r="2659" spans="1:9">
      <c r="A2659">
        <v>1</v>
      </c>
      <c r="B2659" t="s">
        <v>0</v>
      </c>
      <c r="C2659" t="s">
        <v>1</v>
      </c>
      <c r="D2659">
        <v>9148</v>
      </c>
      <c r="E2659" t="s">
        <v>4165</v>
      </c>
      <c r="F2659" t="s">
        <v>4166</v>
      </c>
      <c r="G2659" t="s">
        <v>7140</v>
      </c>
      <c r="H2659" t="s">
        <v>11958</v>
      </c>
      <c r="I2659" t="s">
        <v>17290</v>
      </c>
    </row>
    <row r="2660" spans="1:9">
      <c r="A2660">
        <v>1</v>
      </c>
      <c r="B2660" t="s">
        <v>0</v>
      </c>
      <c r="C2660" t="s">
        <v>1</v>
      </c>
      <c r="D2660">
        <v>9149</v>
      </c>
      <c r="E2660" t="s">
        <v>4167</v>
      </c>
      <c r="F2660" t="s">
        <v>4168</v>
      </c>
      <c r="G2660" t="s">
        <v>7140</v>
      </c>
      <c r="H2660" t="s">
        <v>11959</v>
      </c>
      <c r="I2660" t="s">
        <v>17291</v>
      </c>
    </row>
    <row r="2661" spans="1:9">
      <c r="A2661">
        <v>1</v>
      </c>
      <c r="B2661" t="s">
        <v>0</v>
      </c>
      <c r="C2661" t="s">
        <v>1</v>
      </c>
      <c r="D2661">
        <v>9150</v>
      </c>
      <c r="E2661" t="s">
        <v>4169</v>
      </c>
      <c r="F2661" t="s">
        <v>4170</v>
      </c>
      <c r="I2661" t="s">
        <v>17292</v>
      </c>
    </row>
    <row r="2662" spans="1:9">
      <c r="A2662">
        <v>1</v>
      </c>
      <c r="B2662" t="s">
        <v>0</v>
      </c>
      <c r="C2662" t="s">
        <v>1</v>
      </c>
      <c r="D2662">
        <v>9151</v>
      </c>
      <c r="E2662" t="s">
        <v>4171</v>
      </c>
      <c r="F2662" t="s">
        <v>4172</v>
      </c>
      <c r="I2662" t="s">
        <v>17293</v>
      </c>
    </row>
    <row r="2663" spans="1:9">
      <c r="A2663">
        <v>1</v>
      </c>
      <c r="B2663" t="s">
        <v>0</v>
      </c>
      <c r="C2663" t="s">
        <v>1</v>
      </c>
      <c r="D2663">
        <v>9152</v>
      </c>
      <c r="E2663" t="s">
        <v>4173</v>
      </c>
      <c r="F2663" t="s">
        <v>4174</v>
      </c>
      <c r="I2663" t="s">
        <v>17294</v>
      </c>
    </row>
    <row r="2664" spans="1:9">
      <c r="A2664">
        <v>1</v>
      </c>
      <c r="B2664" t="s">
        <v>0</v>
      </c>
      <c r="C2664" t="s">
        <v>1</v>
      </c>
      <c r="D2664">
        <v>9153</v>
      </c>
      <c r="E2664" t="s">
        <v>4175</v>
      </c>
      <c r="F2664" t="s">
        <v>4176</v>
      </c>
    </row>
    <row r="2665" spans="1:9">
      <c r="A2665">
        <v>1</v>
      </c>
      <c r="B2665" t="s">
        <v>0</v>
      </c>
      <c r="C2665" t="s">
        <v>1</v>
      </c>
      <c r="D2665">
        <v>9154</v>
      </c>
      <c r="E2665" t="s">
        <v>4177</v>
      </c>
      <c r="F2665" t="s">
        <v>4178</v>
      </c>
    </row>
    <row r="2666" spans="1:9">
      <c r="A2666">
        <v>1</v>
      </c>
      <c r="B2666" t="s">
        <v>0</v>
      </c>
      <c r="C2666" t="s">
        <v>1</v>
      </c>
      <c r="D2666">
        <v>9155</v>
      </c>
      <c r="E2666" t="s">
        <v>4179</v>
      </c>
      <c r="F2666" t="s">
        <v>4180</v>
      </c>
      <c r="G2666" t="s">
        <v>7140</v>
      </c>
      <c r="H2666" t="s">
        <v>11960</v>
      </c>
      <c r="I2666" t="s">
        <v>17295</v>
      </c>
    </row>
    <row r="2667" spans="1:9">
      <c r="A2667">
        <v>1</v>
      </c>
      <c r="B2667" t="s">
        <v>0</v>
      </c>
      <c r="C2667" t="s">
        <v>1</v>
      </c>
      <c r="D2667">
        <v>9156</v>
      </c>
      <c r="E2667" t="s">
        <v>4181</v>
      </c>
      <c r="F2667" t="s">
        <v>4182</v>
      </c>
      <c r="I2667" t="s">
        <v>17296</v>
      </c>
    </row>
    <row r="2668" spans="1:9">
      <c r="A2668">
        <v>1</v>
      </c>
      <c r="B2668" t="s">
        <v>0</v>
      </c>
      <c r="C2668" t="s">
        <v>1</v>
      </c>
      <c r="D2668">
        <v>9157</v>
      </c>
      <c r="E2668" t="s">
        <v>4183</v>
      </c>
      <c r="F2668" t="s">
        <v>4184</v>
      </c>
    </row>
    <row r="2669" spans="1:9">
      <c r="A2669">
        <v>1</v>
      </c>
      <c r="B2669" t="s">
        <v>0</v>
      </c>
      <c r="C2669" t="s">
        <v>1</v>
      </c>
      <c r="D2669">
        <v>9158</v>
      </c>
      <c r="E2669" t="s">
        <v>4185</v>
      </c>
      <c r="F2669" t="s">
        <v>4186</v>
      </c>
    </row>
    <row r="2670" spans="1:9">
      <c r="A2670">
        <v>1</v>
      </c>
      <c r="B2670" t="s">
        <v>0</v>
      </c>
      <c r="C2670" t="s">
        <v>1</v>
      </c>
      <c r="D2670">
        <v>9159</v>
      </c>
      <c r="E2670" t="s">
        <v>4187</v>
      </c>
      <c r="F2670" t="s">
        <v>4188</v>
      </c>
      <c r="I2670" t="s">
        <v>17297</v>
      </c>
    </row>
    <row r="2671" spans="1:9">
      <c r="A2671">
        <v>1</v>
      </c>
      <c r="B2671" t="s">
        <v>0</v>
      </c>
      <c r="C2671" t="s">
        <v>1</v>
      </c>
      <c r="D2671">
        <v>9160</v>
      </c>
      <c r="E2671" t="s">
        <v>4189</v>
      </c>
      <c r="F2671" t="s">
        <v>4190</v>
      </c>
      <c r="I2671" t="s">
        <v>17298</v>
      </c>
    </row>
    <row r="2672" spans="1:9">
      <c r="A2672">
        <v>1</v>
      </c>
      <c r="B2672" t="s">
        <v>0</v>
      </c>
      <c r="C2672" t="s">
        <v>1</v>
      </c>
      <c r="D2672">
        <v>9161</v>
      </c>
      <c r="E2672" t="s">
        <v>4191</v>
      </c>
      <c r="F2672" t="s">
        <v>4192</v>
      </c>
      <c r="I2672" t="s">
        <v>17299</v>
      </c>
    </row>
    <row r="2673" spans="1:9">
      <c r="A2673">
        <v>1</v>
      </c>
      <c r="B2673" t="s">
        <v>0</v>
      </c>
      <c r="C2673" t="s">
        <v>1</v>
      </c>
      <c r="D2673">
        <v>9162</v>
      </c>
      <c r="E2673" t="s">
        <v>4193</v>
      </c>
      <c r="F2673" t="s">
        <v>4194</v>
      </c>
      <c r="I2673" t="s">
        <v>17300</v>
      </c>
    </row>
    <row r="2674" spans="1:9">
      <c r="A2674">
        <v>1</v>
      </c>
      <c r="B2674" t="s">
        <v>0</v>
      </c>
      <c r="C2674" t="s">
        <v>1</v>
      </c>
      <c r="D2674">
        <v>9163</v>
      </c>
      <c r="E2674" t="s">
        <v>4195</v>
      </c>
      <c r="F2674" t="s">
        <v>4196</v>
      </c>
    </row>
    <row r="2675" spans="1:9">
      <c r="A2675">
        <v>1</v>
      </c>
      <c r="B2675" t="s">
        <v>0</v>
      </c>
      <c r="C2675" t="s">
        <v>1</v>
      </c>
      <c r="D2675">
        <v>9164</v>
      </c>
      <c r="E2675" t="s">
        <v>4197</v>
      </c>
      <c r="F2675" t="s">
        <v>4198</v>
      </c>
      <c r="G2675" t="s">
        <v>7140</v>
      </c>
      <c r="H2675" t="s">
        <v>11961</v>
      </c>
      <c r="I2675" t="s">
        <v>17301</v>
      </c>
    </row>
    <row r="2676" spans="1:9">
      <c r="A2676">
        <v>1</v>
      </c>
      <c r="B2676" t="s">
        <v>0</v>
      </c>
      <c r="C2676" t="s">
        <v>1</v>
      </c>
      <c r="D2676">
        <v>9165</v>
      </c>
      <c r="E2676" t="s">
        <v>4199</v>
      </c>
      <c r="F2676" t="s">
        <v>4200</v>
      </c>
      <c r="G2676" t="s">
        <v>7140</v>
      </c>
      <c r="H2676" t="s">
        <v>11962</v>
      </c>
      <c r="I2676" t="s">
        <v>17302</v>
      </c>
    </row>
    <row r="2677" spans="1:9">
      <c r="A2677">
        <v>1</v>
      </c>
      <c r="B2677" t="s">
        <v>0</v>
      </c>
      <c r="C2677" t="s">
        <v>1</v>
      </c>
      <c r="D2677">
        <v>9166</v>
      </c>
      <c r="E2677" t="s">
        <v>4201</v>
      </c>
      <c r="F2677" t="s">
        <v>4202</v>
      </c>
      <c r="I2677" t="s">
        <v>17303</v>
      </c>
    </row>
    <row r="2678" spans="1:9">
      <c r="A2678">
        <v>1</v>
      </c>
      <c r="B2678" t="s">
        <v>0</v>
      </c>
      <c r="C2678" t="s">
        <v>1</v>
      </c>
      <c r="D2678">
        <v>9167</v>
      </c>
      <c r="E2678" t="s">
        <v>4203</v>
      </c>
      <c r="F2678" t="s">
        <v>4204</v>
      </c>
      <c r="G2678" t="s">
        <v>7140</v>
      </c>
      <c r="H2678" t="s">
        <v>11963</v>
      </c>
      <c r="I2678" t="s">
        <v>17304</v>
      </c>
    </row>
    <row r="2679" spans="1:9">
      <c r="A2679">
        <v>1</v>
      </c>
      <c r="B2679" t="s">
        <v>0</v>
      </c>
      <c r="C2679" t="s">
        <v>1</v>
      </c>
      <c r="D2679">
        <v>9168</v>
      </c>
      <c r="E2679" t="s">
        <v>4205</v>
      </c>
      <c r="F2679" t="s">
        <v>4206</v>
      </c>
      <c r="G2679" t="s">
        <v>7140</v>
      </c>
      <c r="H2679" t="s">
        <v>11964</v>
      </c>
      <c r="I2679" t="s">
        <v>17305</v>
      </c>
    </row>
    <row r="2680" spans="1:9">
      <c r="A2680">
        <v>1</v>
      </c>
      <c r="B2680" t="s">
        <v>0</v>
      </c>
      <c r="C2680" t="s">
        <v>1</v>
      </c>
      <c r="D2680">
        <v>9169</v>
      </c>
      <c r="E2680" t="s">
        <v>4207</v>
      </c>
      <c r="F2680" t="s">
        <v>4208</v>
      </c>
      <c r="G2680" t="s">
        <v>7140</v>
      </c>
      <c r="H2680" t="s">
        <v>11965</v>
      </c>
      <c r="I2680" t="s">
        <v>17306</v>
      </c>
    </row>
    <row r="2681" spans="1:9">
      <c r="A2681">
        <v>1</v>
      </c>
      <c r="B2681" t="s">
        <v>0</v>
      </c>
      <c r="C2681" t="s">
        <v>1</v>
      </c>
      <c r="D2681">
        <v>9170</v>
      </c>
      <c r="E2681" t="s">
        <v>4209</v>
      </c>
      <c r="F2681" t="s">
        <v>4210</v>
      </c>
      <c r="I2681" t="s">
        <v>17307</v>
      </c>
    </row>
    <row r="2682" spans="1:9">
      <c r="A2682">
        <v>1</v>
      </c>
      <c r="B2682" t="s">
        <v>0</v>
      </c>
      <c r="C2682" t="s">
        <v>1</v>
      </c>
      <c r="D2682">
        <v>9171</v>
      </c>
      <c r="E2682" t="s">
        <v>4211</v>
      </c>
      <c r="F2682" t="s">
        <v>4212</v>
      </c>
      <c r="G2682" t="s">
        <v>7140</v>
      </c>
      <c r="H2682" t="s">
        <v>11966</v>
      </c>
      <c r="I2682" t="s">
        <v>17308</v>
      </c>
    </row>
    <row r="2683" spans="1:9">
      <c r="A2683">
        <v>1</v>
      </c>
      <c r="B2683" t="s">
        <v>0</v>
      </c>
      <c r="C2683" t="s">
        <v>1</v>
      </c>
      <c r="D2683">
        <v>9172</v>
      </c>
      <c r="E2683" t="s">
        <v>4213</v>
      </c>
      <c r="F2683" t="s">
        <v>4214</v>
      </c>
      <c r="G2683" t="s">
        <v>7140</v>
      </c>
      <c r="H2683" t="s">
        <v>11967</v>
      </c>
      <c r="I2683" t="s">
        <v>17309</v>
      </c>
    </row>
    <row r="2684" spans="1:9">
      <c r="A2684">
        <v>1</v>
      </c>
      <c r="B2684" t="s">
        <v>0</v>
      </c>
      <c r="C2684" t="s">
        <v>1</v>
      </c>
      <c r="D2684">
        <v>9173</v>
      </c>
      <c r="E2684" t="s">
        <v>4215</v>
      </c>
      <c r="F2684" t="s">
        <v>4216</v>
      </c>
      <c r="I2684" t="s">
        <v>17310</v>
      </c>
    </row>
    <row r="2685" spans="1:9">
      <c r="A2685">
        <v>1</v>
      </c>
      <c r="B2685" t="s">
        <v>0</v>
      </c>
      <c r="C2685" t="s">
        <v>1</v>
      </c>
      <c r="D2685">
        <v>9174</v>
      </c>
      <c r="E2685" t="s">
        <v>4217</v>
      </c>
      <c r="F2685" t="s">
        <v>4218</v>
      </c>
      <c r="G2685" t="s">
        <v>7140</v>
      </c>
      <c r="H2685" t="s">
        <v>11968</v>
      </c>
      <c r="I2685" t="s">
        <v>17311</v>
      </c>
    </row>
    <row r="2686" spans="1:9">
      <c r="A2686">
        <v>1</v>
      </c>
      <c r="B2686" t="s">
        <v>0</v>
      </c>
      <c r="C2686" t="s">
        <v>1</v>
      </c>
      <c r="D2686">
        <v>9175</v>
      </c>
      <c r="E2686" t="s">
        <v>4219</v>
      </c>
      <c r="F2686" t="s">
        <v>4220</v>
      </c>
      <c r="I2686" t="s">
        <v>17312</v>
      </c>
    </row>
    <row r="2687" spans="1:9">
      <c r="A2687">
        <v>1</v>
      </c>
      <c r="B2687" t="s">
        <v>0</v>
      </c>
      <c r="C2687" t="s">
        <v>1</v>
      </c>
      <c r="D2687">
        <v>9176</v>
      </c>
      <c r="E2687" t="s">
        <v>4221</v>
      </c>
      <c r="F2687" t="s">
        <v>4222</v>
      </c>
      <c r="I2687" t="s">
        <v>17313</v>
      </c>
    </row>
    <row r="2688" spans="1:9">
      <c r="A2688">
        <v>1</v>
      </c>
      <c r="B2688" t="s">
        <v>0</v>
      </c>
      <c r="C2688" t="s">
        <v>1</v>
      </c>
      <c r="D2688">
        <v>9177</v>
      </c>
      <c r="E2688" t="s">
        <v>4223</v>
      </c>
      <c r="F2688" t="s">
        <v>4224</v>
      </c>
      <c r="I2688" t="s">
        <v>17314</v>
      </c>
    </row>
    <row r="2689" spans="1:9">
      <c r="A2689">
        <v>1</v>
      </c>
      <c r="B2689" t="s">
        <v>0</v>
      </c>
      <c r="C2689" t="s">
        <v>1</v>
      </c>
      <c r="D2689">
        <v>9178</v>
      </c>
      <c r="E2689" t="s">
        <v>4225</v>
      </c>
      <c r="F2689" t="s">
        <v>4226</v>
      </c>
      <c r="G2689" t="s">
        <v>7140</v>
      </c>
      <c r="H2689" t="s">
        <v>11969</v>
      </c>
      <c r="I2689" t="s">
        <v>17315</v>
      </c>
    </row>
    <row r="2690" spans="1:9">
      <c r="A2690">
        <v>1</v>
      </c>
      <c r="B2690" t="s">
        <v>0</v>
      </c>
      <c r="C2690" t="s">
        <v>1</v>
      </c>
      <c r="D2690">
        <v>9179</v>
      </c>
      <c r="E2690" t="s">
        <v>4227</v>
      </c>
      <c r="F2690" t="s">
        <v>4228</v>
      </c>
      <c r="G2690" t="s">
        <v>7140</v>
      </c>
      <c r="H2690" t="s">
        <v>11970</v>
      </c>
      <c r="I2690" t="s">
        <v>17316</v>
      </c>
    </row>
    <row r="2691" spans="1:9">
      <c r="A2691">
        <v>1</v>
      </c>
      <c r="B2691" t="s">
        <v>0</v>
      </c>
      <c r="C2691" t="s">
        <v>1</v>
      </c>
      <c r="D2691">
        <v>9180</v>
      </c>
      <c r="E2691" t="s">
        <v>4229</v>
      </c>
      <c r="F2691" t="s">
        <v>4230</v>
      </c>
    </row>
    <row r="2692" spans="1:9">
      <c r="A2692">
        <v>1</v>
      </c>
      <c r="B2692" t="s">
        <v>0</v>
      </c>
      <c r="C2692" t="s">
        <v>1</v>
      </c>
      <c r="D2692">
        <v>9181</v>
      </c>
      <c r="E2692" t="s">
        <v>4231</v>
      </c>
      <c r="F2692" t="s">
        <v>4232</v>
      </c>
      <c r="I2692" t="s">
        <v>17317</v>
      </c>
    </row>
    <row r="2693" spans="1:9">
      <c r="A2693">
        <v>1</v>
      </c>
      <c r="B2693" t="s">
        <v>0</v>
      </c>
      <c r="C2693" t="s">
        <v>1</v>
      </c>
      <c r="D2693">
        <v>9182</v>
      </c>
      <c r="E2693" t="s">
        <v>4233</v>
      </c>
      <c r="F2693" t="s">
        <v>4234</v>
      </c>
      <c r="G2693" t="s">
        <v>7140</v>
      </c>
      <c r="H2693" t="s">
        <v>11971</v>
      </c>
      <c r="I2693" t="s">
        <v>17318</v>
      </c>
    </row>
    <row r="2694" spans="1:9">
      <c r="A2694">
        <v>1</v>
      </c>
      <c r="B2694" t="s">
        <v>0</v>
      </c>
      <c r="C2694" t="s">
        <v>1</v>
      </c>
      <c r="D2694">
        <v>9183</v>
      </c>
      <c r="E2694" t="s">
        <v>4235</v>
      </c>
      <c r="F2694" t="s">
        <v>4236</v>
      </c>
      <c r="G2694" t="s">
        <v>7140</v>
      </c>
      <c r="H2694" t="s">
        <v>11972</v>
      </c>
      <c r="I2694" t="s">
        <v>17319</v>
      </c>
    </row>
    <row r="2695" spans="1:9">
      <c r="A2695">
        <v>1</v>
      </c>
      <c r="B2695" t="s">
        <v>0</v>
      </c>
      <c r="C2695" t="s">
        <v>1</v>
      </c>
      <c r="D2695">
        <v>9184</v>
      </c>
      <c r="E2695" t="s">
        <v>4237</v>
      </c>
      <c r="F2695" t="s">
        <v>4238</v>
      </c>
      <c r="I2695" t="s">
        <v>17320</v>
      </c>
    </row>
    <row r="2696" spans="1:9">
      <c r="A2696">
        <v>1</v>
      </c>
      <c r="B2696" t="s">
        <v>0</v>
      </c>
      <c r="C2696" t="s">
        <v>1</v>
      </c>
      <c r="D2696">
        <v>9185</v>
      </c>
      <c r="E2696" t="s">
        <v>4239</v>
      </c>
      <c r="F2696" t="s">
        <v>4240</v>
      </c>
    </row>
    <row r="2697" spans="1:9">
      <c r="A2697">
        <v>1</v>
      </c>
      <c r="B2697" t="s">
        <v>0</v>
      </c>
      <c r="C2697" t="s">
        <v>1</v>
      </c>
      <c r="D2697">
        <v>9186</v>
      </c>
      <c r="E2697" t="s">
        <v>4241</v>
      </c>
      <c r="F2697" t="s">
        <v>4242</v>
      </c>
      <c r="G2697" t="s">
        <v>7140</v>
      </c>
      <c r="H2697" t="s">
        <v>11973</v>
      </c>
      <c r="I2697" t="s">
        <v>17321</v>
      </c>
    </row>
    <row r="2698" spans="1:9">
      <c r="A2698">
        <v>1</v>
      </c>
      <c r="B2698" t="s">
        <v>0</v>
      </c>
      <c r="C2698" t="s">
        <v>1</v>
      </c>
      <c r="D2698">
        <v>9187</v>
      </c>
      <c r="E2698" t="s">
        <v>4243</v>
      </c>
      <c r="F2698" t="s">
        <v>4244</v>
      </c>
      <c r="G2698" t="s">
        <v>7140</v>
      </c>
      <c r="H2698" t="s">
        <v>11974</v>
      </c>
      <c r="I2698" t="s">
        <v>17322</v>
      </c>
    </row>
    <row r="2699" spans="1:9">
      <c r="A2699">
        <v>1</v>
      </c>
      <c r="B2699" t="s">
        <v>0</v>
      </c>
      <c r="C2699" t="s">
        <v>1</v>
      </c>
      <c r="D2699">
        <v>9188</v>
      </c>
      <c r="E2699" t="s">
        <v>4245</v>
      </c>
      <c r="F2699" t="s">
        <v>4246</v>
      </c>
      <c r="G2699" t="s">
        <v>7140</v>
      </c>
      <c r="H2699" t="s">
        <v>11975</v>
      </c>
      <c r="I2699" t="s">
        <v>17323</v>
      </c>
    </row>
    <row r="2700" spans="1:9">
      <c r="A2700">
        <v>1</v>
      </c>
      <c r="B2700" t="s">
        <v>0</v>
      </c>
      <c r="C2700" t="s">
        <v>1</v>
      </c>
      <c r="D2700">
        <v>9189</v>
      </c>
      <c r="E2700" t="s">
        <v>4247</v>
      </c>
      <c r="F2700" t="s">
        <v>4248</v>
      </c>
      <c r="I2700" t="s">
        <v>17324</v>
      </c>
    </row>
    <row r="2701" spans="1:9">
      <c r="A2701">
        <v>1</v>
      </c>
      <c r="B2701" t="s">
        <v>0</v>
      </c>
      <c r="C2701" t="s">
        <v>1</v>
      </c>
      <c r="D2701">
        <v>9200</v>
      </c>
      <c r="E2701" t="s">
        <v>4249</v>
      </c>
      <c r="F2701" t="s">
        <v>4249</v>
      </c>
      <c r="I2701" t="s">
        <v>17325</v>
      </c>
    </row>
    <row r="2702" spans="1:9">
      <c r="A2702">
        <v>1</v>
      </c>
      <c r="B2702" t="s">
        <v>0</v>
      </c>
      <c r="C2702" t="s">
        <v>1</v>
      </c>
      <c r="D2702">
        <v>9201</v>
      </c>
      <c r="E2702" t="s">
        <v>4250</v>
      </c>
      <c r="F2702" t="s">
        <v>4250</v>
      </c>
      <c r="G2702" t="s">
        <v>7140</v>
      </c>
      <c r="H2702" t="s">
        <v>11976</v>
      </c>
      <c r="I2702" t="s">
        <v>17326</v>
      </c>
    </row>
    <row r="2703" spans="1:9">
      <c r="A2703">
        <v>1</v>
      </c>
      <c r="B2703" t="s">
        <v>0</v>
      </c>
      <c r="C2703" t="s">
        <v>1</v>
      </c>
      <c r="D2703">
        <v>9202</v>
      </c>
      <c r="E2703" t="s">
        <v>4251</v>
      </c>
      <c r="F2703" t="s">
        <v>4251</v>
      </c>
    </row>
    <row r="2704" spans="1:9">
      <c r="A2704">
        <v>1</v>
      </c>
      <c r="B2704" t="s">
        <v>0</v>
      </c>
      <c r="C2704" t="s">
        <v>1</v>
      </c>
      <c r="D2704">
        <v>9203</v>
      </c>
      <c r="E2704" t="s">
        <v>4252</v>
      </c>
      <c r="F2704" t="s">
        <v>4252</v>
      </c>
      <c r="I2704" t="s">
        <v>17327</v>
      </c>
    </row>
    <row r="2705" spans="1:9">
      <c r="A2705">
        <v>1</v>
      </c>
      <c r="B2705" t="s">
        <v>0</v>
      </c>
      <c r="C2705" t="s">
        <v>1</v>
      </c>
      <c r="D2705">
        <v>9204</v>
      </c>
      <c r="E2705" t="s">
        <v>4253</v>
      </c>
      <c r="F2705" t="s">
        <v>4253</v>
      </c>
      <c r="I2705" t="s">
        <v>17328</v>
      </c>
    </row>
    <row r="2706" spans="1:9">
      <c r="A2706">
        <v>1</v>
      </c>
      <c r="B2706" t="s">
        <v>0</v>
      </c>
      <c r="C2706" t="s">
        <v>1</v>
      </c>
      <c r="D2706">
        <v>9205</v>
      </c>
      <c r="E2706" t="s">
        <v>4254</v>
      </c>
      <c r="F2706" t="s">
        <v>4254</v>
      </c>
      <c r="G2706" t="s">
        <v>7140</v>
      </c>
      <c r="H2706" t="s">
        <v>11977</v>
      </c>
      <c r="I2706" t="s">
        <v>17329</v>
      </c>
    </row>
    <row r="2707" spans="1:9">
      <c r="A2707">
        <v>1</v>
      </c>
      <c r="B2707" t="s">
        <v>0</v>
      </c>
      <c r="C2707" t="s">
        <v>1</v>
      </c>
      <c r="D2707">
        <v>9206</v>
      </c>
      <c r="E2707" t="s">
        <v>4255</v>
      </c>
      <c r="F2707" t="s">
        <v>4255</v>
      </c>
      <c r="G2707" t="s">
        <v>7140</v>
      </c>
      <c r="H2707" t="s">
        <v>11978</v>
      </c>
      <c r="I2707" t="s">
        <v>17330</v>
      </c>
    </row>
    <row r="2708" spans="1:9">
      <c r="A2708">
        <v>1</v>
      </c>
      <c r="B2708" t="s">
        <v>0</v>
      </c>
      <c r="C2708" t="s">
        <v>1</v>
      </c>
      <c r="D2708">
        <v>9207</v>
      </c>
      <c r="E2708" t="s">
        <v>4256</v>
      </c>
      <c r="F2708" t="s">
        <v>4256</v>
      </c>
      <c r="I2708" t="s">
        <v>17331</v>
      </c>
    </row>
    <row r="2709" spans="1:9">
      <c r="A2709">
        <v>1</v>
      </c>
      <c r="B2709" t="s">
        <v>0</v>
      </c>
      <c r="C2709" t="s">
        <v>1</v>
      </c>
      <c r="D2709">
        <v>9208</v>
      </c>
      <c r="E2709" t="s">
        <v>4257</v>
      </c>
      <c r="F2709" t="s">
        <v>4257</v>
      </c>
      <c r="G2709" t="s">
        <v>7140</v>
      </c>
      <c r="H2709" t="s">
        <v>11979</v>
      </c>
      <c r="I2709" t="s">
        <v>17332</v>
      </c>
    </row>
    <row r="2710" spans="1:9">
      <c r="A2710">
        <v>1</v>
      </c>
      <c r="B2710" t="s">
        <v>0</v>
      </c>
      <c r="C2710" t="s">
        <v>1</v>
      </c>
      <c r="D2710">
        <v>9209</v>
      </c>
      <c r="E2710" t="s">
        <v>4258</v>
      </c>
      <c r="F2710" t="s">
        <v>11980</v>
      </c>
      <c r="G2710" t="s">
        <v>7140</v>
      </c>
      <c r="H2710" t="s">
        <v>11981</v>
      </c>
      <c r="I2710" t="s">
        <v>17333</v>
      </c>
    </row>
    <row r="2711" spans="1:9">
      <c r="A2711">
        <v>1</v>
      </c>
      <c r="B2711" t="s">
        <v>0</v>
      </c>
      <c r="C2711" t="s">
        <v>1</v>
      </c>
      <c r="D2711">
        <v>9210</v>
      </c>
      <c r="E2711" t="s">
        <v>4259</v>
      </c>
      <c r="F2711" t="s">
        <v>4259</v>
      </c>
    </row>
    <row r="2712" spans="1:9">
      <c r="A2712">
        <v>1</v>
      </c>
      <c r="B2712" t="s">
        <v>0</v>
      </c>
      <c r="C2712" t="s">
        <v>1</v>
      </c>
      <c r="D2712">
        <v>9211</v>
      </c>
      <c r="E2712" t="s">
        <v>4260</v>
      </c>
      <c r="F2712" t="s">
        <v>4260</v>
      </c>
      <c r="I2712" t="s">
        <v>17334</v>
      </c>
    </row>
    <row r="2713" spans="1:9">
      <c r="A2713">
        <v>1</v>
      </c>
      <c r="B2713" t="s">
        <v>0</v>
      </c>
      <c r="C2713" t="s">
        <v>1</v>
      </c>
      <c r="D2713">
        <v>9212</v>
      </c>
      <c r="E2713" t="s">
        <v>4261</v>
      </c>
      <c r="F2713" t="s">
        <v>11982</v>
      </c>
      <c r="G2713" t="s">
        <v>7140</v>
      </c>
      <c r="H2713" t="s">
        <v>11983</v>
      </c>
      <c r="I2713" t="s">
        <v>17335</v>
      </c>
    </row>
    <row r="2714" spans="1:9">
      <c r="A2714">
        <v>1</v>
      </c>
      <c r="B2714" t="s">
        <v>0</v>
      </c>
      <c r="C2714" t="s">
        <v>1</v>
      </c>
      <c r="D2714">
        <v>9213</v>
      </c>
      <c r="E2714" t="s">
        <v>4262</v>
      </c>
      <c r="F2714" t="s">
        <v>11984</v>
      </c>
      <c r="G2714" t="s">
        <v>7140</v>
      </c>
      <c r="H2714" t="s">
        <v>11985</v>
      </c>
      <c r="I2714" t="s">
        <v>17336</v>
      </c>
    </row>
    <row r="2715" spans="1:9">
      <c r="A2715">
        <v>1</v>
      </c>
      <c r="B2715" t="s">
        <v>0</v>
      </c>
      <c r="C2715" t="s">
        <v>1</v>
      </c>
      <c r="D2715">
        <v>9214</v>
      </c>
      <c r="E2715" t="s">
        <v>4263</v>
      </c>
      <c r="F2715" t="s">
        <v>4263</v>
      </c>
      <c r="G2715" t="s">
        <v>7140</v>
      </c>
      <c r="H2715" t="s">
        <v>11986</v>
      </c>
      <c r="I2715" t="s">
        <v>17337</v>
      </c>
    </row>
    <row r="2716" spans="1:9">
      <c r="A2716">
        <v>1</v>
      </c>
      <c r="B2716" t="s">
        <v>0</v>
      </c>
      <c r="C2716" t="s">
        <v>1</v>
      </c>
      <c r="D2716">
        <v>9215</v>
      </c>
      <c r="E2716" t="s">
        <v>4264</v>
      </c>
      <c r="F2716" t="s">
        <v>4264</v>
      </c>
      <c r="G2716" t="s">
        <v>7140</v>
      </c>
      <c r="H2716" t="s">
        <v>11987</v>
      </c>
      <c r="I2716" t="s">
        <v>17338</v>
      </c>
    </row>
    <row r="2717" spans="1:9">
      <c r="A2717">
        <v>1</v>
      </c>
      <c r="B2717" t="s">
        <v>0</v>
      </c>
      <c r="C2717" t="s">
        <v>1</v>
      </c>
      <c r="D2717">
        <v>9216</v>
      </c>
      <c r="E2717" t="s">
        <v>4265</v>
      </c>
      <c r="F2717" t="s">
        <v>4265</v>
      </c>
      <c r="I2717" t="s">
        <v>17339</v>
      </c>
    </row>
    <row r="2718" spans="1:9">
      <c r="A2718">
        <v>1</v>
      </c>
      <c r="B2718" t="s">
        <v>0</v>
      </c>
      <c r="C2718" t="s">
        <v>1</v>
      </c>
      <c r="D2718">
        <v>9217</v>
      </c>
      <c r="E2718" t="s">
        <v>4266</v>
      </c>
      <c r="F2718" t="s">
        <v>4266</v>
      </c>
      <c r="G2718" t="s">
        <v>7140</v>
      </c>
      <c r="H2718" t="s">
        <v>11988</v>
      </c>
      <c r="I2718" t="s">
        <v>17340</v>
      </c>
    </row>
    <row r="2719" spans="1:9">
      <c r="A2719">
        <v>1</v>
      </c>
      <c r="B2719" t="s">
        <v>0</v>
      </c>
      <c r="C2719" t="s">
        <v>1</v>
      </c>
      <c r="D2719">
        <v>9218</v>
      </c>
      <c r="E2719" t="s">
        <v>4267</v>
      </c>
      <c r="F2719" t="s">
        <v>4267</v>
      </c>
      <c r="G2719" t="s">
        <v>7140</v>
      </c>
      <c r="H2719" t="s">
        <v>11989</v>
      </c>
      <c r="I2719" t="s">
        <v>17341</v>
      </c>
    </row>
    <row r="2720" spans="1:9">
      <c r="A2720">
        <v>1</v>
      </c>
      <c r="B2720" t="s">
        <v>0</v>
      </c>
      <c r="C2720" t="s">
        <v>1</v>
      </c>
      <c r="D2720">
        <v>9219</v>
      </c>
      <c r="E2720" t="s">
        <v>4268</v>
      </c>
      <c r="F2720" t="s">
        <v>4268</v>
      </c>
      <c r="G2720" t="s">
        <v>7140</v>
      </c>
      <c r="H2720" t="s">
        <v>11990</v>
      </c>
      <c r="I2720" t="s">
        <v>17342</v>
      </c>
    </row>
    <row r="2721" spans="1:9">
      <c r="A2721">
        <v>1</v>
      </c>
      <c r="B2721" t="s">
        <v>0</v>
      </c>
      <c r="C2721" t="s">
        <v>1</v>
      </c>
      <c r="D2721">
        <v>9220</v>
      </c>
      <c r="E2721" t="s">
        <v>4269</v>
      </c>
      <c r="F2721" t="s">
        <v>4269</v>
      </c>
      <c r="G2721" t="s">
        <v>7140</v>
      </c>
      <c r="H2721" t="s">
        <v>11991</v>
      </c>
      <c r="I2721" t="s">
        <v>17343</v>
      </c>
    </row>
    <row r="2722" spans="1:9">
      <c r="A2722">
        <v>1</v>
      </c>
      <c r="B2722" t="s">
        <v>0</v>
      </c>
      <c r="C2722" t="s">
        <v>1</v>
      </c>
      <c r="D2722">
        <v>9221</v>
      </c>
      <c r="E2722" t="s">
        <v>4270</v>
      </c>
      <c r="F2722" t="s">
        <v>4270</v>
      </c>
      <c r="I2722" t="s">
        <v>17344</v>
      </c>
    </row>
    <row r="2723" spans="1:9">
      <c r="A2723">
        <v>1</v>
      </c>
      <c r="B2723" t="s">
        <v>0</v>
      </c>
      <c r="C2723" t="s">
        <v>1</v>
      </c>
      <c r="D2723">
        <v>9222</v>
      </c>
      <c r="E2723" t="s">
        <v>4271</v>
      </c>
      <c r="F2723" t="s">
        <v>4271</v>
      </c>
      <c r="I2723" t="s">
        <v>17345</v>
      </c>
    </row>
    <row r="2724" spans="1:9">
      <c r="A2724">
        <v>1</v>
      </c>
      <c r="B2724" t="s">
        <v>0</v>
      </c>
      <c r="C2724" t="s">
        <v>1</v>
      </c>
      <c r="D2724">
        <v>9223</v>
      </c>
      <c r="E2724" t="s">
        <v>4272</v>
      </c>
      <c r="F2724" t="s">
        <v>4272</v>
      </c>
      <c r="I2724" t="s">
        <v>17346</v>
      </c>
    </row>
    <row r="2725" spans="1:9">
      <c r="A2725">
        <v>1</v>
      </c>
      <c r="B2725" t="s">
        <v>0</v>
      </c>
      <c r="C2725" t="s">
        <v>1</v>
      </c>
      <c r="D2725">
        <v>9224</v>
      </c>
      <c r="E2725" t="s">
        <v>4273</v>
      </c>
      <c r="F2725" t="s">
        <v>4273</v>
      </c>
    </row>
    <row r="2726" spans="1:9">
      <c r="A2726">
        <v>1</v>
      </c>
      <c r="B2726" t="s">
        <v>0</v>
      </c>
      <c r="C2726" t="s">
        <v>1</v>
      </c>
      <c r="D2726">
        <v>9225</v>
      </c>
      <c r="E2726" t="s">
        <v>4274</v>
      </c>
      <c r="F2726" t="s">
        <v>4274</v>
      </c>
    </row>
    <row r="2727" spans="1:9">
      <c r="A2727">
        <v>1</v>
      </c>
      <c r="B2727" t="s">
        <v>0</v>
      </c>
      <c r="C2727" t="s">
        <v>1</v>
      </c>
      <c r="D2727">
        <v>9226</v>
      </c>
      <c r="E2727" t="s">
        <v>4275</v>
      </c>
      <c r="F2727" t="s">
        <v>4275</v>
      </c>
      <c r="I2727" t="s">
        <v>17347</v>
      </c>
    </row>
    <row r="2728" spans="1:9">
      <c r="A2728">
        <v>1</v>
      </c>
      <c r="B2728" t="s">
        <v>0</v>
      </c>
      <c r="C2728" t="s">
        <v>1</v>
      </c>
      <c r="D2728">
        <v>9227</v>
      </c>
      <c r="E2728" t="s">
        <v>4276</v>
      </c>
      <c r="F2728" t="s">
        <v>4276</v>
      </c>
      <c r="G2728" t="s">
        <v>7140</v>
      </c>
      <c r="H2728" t="s">
        <v>11992</v>
      </c>
      <c r="I2728" t="s">
        <v>17348</v>
      </c>
    </row>
    <row r="2729" spans="1:9">
      <c r="A2729">
        <v>1</v>
      </c>
      <c r="B2729" t="s">
        <v>0</v>
      </c>
      <c r="C2729" t="s">
        <v>1</v>
      </c>
      <c r="D2729">
        <v>9228</v>
      </c>
      <c r="E2729" t="s">
        <v>4277</v>
      </c>
      <c r="F2729" t="s">
        <v>4277</v>
      </c>
      <c r="I2729" t="s">
        <v>17349</v>
      </c>
    </row>
    <row r="2730" spans="1:9">
      <c r="A2730">
        <v>1</v>
      </c>
      <c r="B2730" t="s">
        <v>0</v>
      </c>
      <c r="C2730" t="s">
        <v>1</v>
      </c>
      <c r="D2730">
        <v>9229</v>
      </c>
      <c r="E2730" t="s">
        <v>4278</v>
      </c>
      <c r="F2730" t="s">
        <v>4278</v>
      </c>
      <c r="I2730" t="s">
        <v>17350</v>
      </c>
    </row>
    <row r="2731" spans="1:9">
      <c r="A2731">
        <v>1</v>
      </c>
      <c r="B2731" t="s">
        <v>0</v>
      </c>
      <c r="C2731" t="s">
        <v>1</v>
      </c>
      <c r="D2731">
        <v>9230</v>
      </c>
      <c r="E2731" t="s">
        <v>4279</v>
      </c>
      <c r="F2731" t="s">
        <v>4279</v>
      </c>
    </row>
    <row r="2732" spans="1:9">
      <c r="A2732">
        <v>1</v>
      </c>
      <c r="B2732" t="s">
        <v>0</v>
      </c>
      <c r="C2732" t="s">
        <v>1</v>
      </c>
      <c r="D2732">
        <v>9231</v>
      </c>
      <c r="E2732" t="s">
        <v>4280</v>
      </c>
      <c r="F2732" t="s">
        <v>4280</v>
      </c>
    </row>
    <row r="2733" spans="1:9">
      <c r="A2733">
        <v>1</v>
      </c>
      <c r="B2733" t="s">
        <v>0</v>
      </c>
      <c r="C2733" t="s">
        <v>1</v>
      </c>
      <c r="D2733">
        <v>9232</v>
      </c>
      <c r="E2733" t="s">
        <v>4281</v>
      </c>
      <c r="F2733" t="s">
        <v>4281</v>
      </c>
      <c r="I2733" t="s">
        <v>17351</v>
      </c>
    </row>
    <row r="2734" spans="1:9">
      <c r="A2734">
        <v>1</v>
      </c>
      <c r="B2734" t="s">
        <v>0</v>
      </c>
      <c r="C2734" t="s">
        <v>1</v>
      </c>
      <c r="D2734">
        <v>9233</v>
      </c>
      <c r="E2734" t="s">
        <v>4282</v>
      </c>
      <c r="F2734" t="s">
        <v>4282</v>
      </c>
      <c r="G2734" t="s">
        <v>7140</v>
      </c>
      <c r="H2734" t="s">
        <v>11993</v>
      </c>
      <c r="I2734" t="s">
        <v>17352</v>
      </c>
    </row>
    <row r="2735" spans="1:9">
      <c r="A2735">
        <v>1</v>
      </c>
      <c r="B2735" t="s">
        <v>0</v>
      </c>
      <c r="C2735" t="s">
        <v>1</v>
      </c>
      <c r="D2735">
        <v>9234</v>
      </c>
      <c r="E2735" t="s">
        <v>4283</v>
      </c>
      <c r="F2735" t="s">
        <v>4283</v>
      </c>
      <c r="I2735" t="s">
        <v>17353</v>
      </c>
    </row>
    <row r="2736" spans="1:9">
      <c r="A2736">
        <v>1</v>
      </c>
      <c r="B2736" t="s">
        <v>0</v>
      </c>
      <c r="C2736" t="s">
        <v>1</v>
      </c>
      <c r="D2736">
        <v>9235</v>
      </c>
      <c r="E2736" t="s">
        <v>4284</v>
      </c>
      <c r="F2736" t="s">
        <v>4284</v>
      </c>
    </row>
    <row r="2737" spans="1:9">
      <c r="A2737">
        <v>1</v>
      </c>
      <c r="B2737" t="s">
        <v>0</v>
      </c>
      <c r="C2737" t="s">
        <v>1</v>
      </c>
      <c r="D2737">
        <v>9236</v>
      </c>
      <c r="E2737" t="s">
        <v>4285</v>
      </c>
      <c r="F2737" t="s">
        <v>4285</v>
      </c>
      <c r="G2737" t="s">
        <v>7140</v>
      </c>
      <c r="H2737" t="s">
        <v>11994</v>
      </c>
      <c r="I2737" t="s">
        <v>17354</v>
      </c>
    </row>
    <row r="2738" spans="1:9">
      <c r="A2738">
        <v>1</v>
      </c>
      <c r="B2738" t="s">
        <v>0</v>
      </c>
      <c r="C2738" t="s">
        <v>1</v>
      </c>
      <c r="D2738">
        <v>9237</v>
      </c>
      <c r="E2738" t="s">
        <v>4286</v>
      </c>
      <c r="F2738" t="s">
        <v>4286</v>
      </c>
      <c r="G2738" t="s">
        <v>7140</v>
      </c>
      <c r="H2738" t="s">
        <v>11995</v>
      </c>
      <c r="I2738" t="s">
        <v>17355</v>
      </c>
    </row>
    <row r="2739" spans="1:9">
      <c r="A2739">
        <v>1</v>
      </c>
      <c r="B2739" t="s">
        <v>0</v>
      </c>
      <c r="C2739" t="s">
        <v>1</v>
      </c>
      <c r="D2739">
        <v>9238</v>
      </c>
      <c r="E2739" t="s">
        <v>4287</v>
      </c>
      <c r="F2739" t="s">
        <v>4287</v>
      </c>
      <c r="I2739" t="s">
        <v>17356</v>
      </c>
    </row>
    <row r="2740" spans="1:9">
      <c r="A2740">
        <v>1</v>
      </c>
      <c r="B2740" t="s">
        <v>0</v>
      </c>
      <c r="C2740" t="s">
        <v>1</v>
      </c>
      <c r="D2740">
        <v>9239</v>
      </c>
      <c r="E2740" t="s">
        <v>4288</v>
      </c>
      <c r="F2740" t="s">
        <v>4288</v>
      </c>
      <c r="G2740" t="s">
        <v>7140</v>
      </c>
      <c r="H2740" t="s">
        <v>11996</v>
      </c>
      <c r="I2740" t="s">
        <v>17357</v>
      </c>
    </row>
    <row r="2741" spans="1:9">
      <c r="A2741">
        <v>1</v>
      </c>
      <c r="B2741" t="s">
        <v>0</v>
      </c>
      <c r="C2741" t="s">
        <v>1</v>
      </c>
      <c r="D2741">
        <v>9240</v>
      </c>
      <c r="E2741" t="s">
        <v>4289</v>
      </c>
      <c r="F2741" t="s">
        <v>4289</v>
      </c>
      <c r="I2741" t="s">
        <v>17358</v>
      </c>
    </row>
    <row r="2742" spans="1:9">
      <c r="A2742">
        <v>1</v>
      </c>
      <c r="B2742" t="s">
        <v>0</v>
      </c>
      <c r="C2742" t="s">
        <v>1</v>
      </c>
      <c r="D2742">
        <v>9241</v>
      </c>
      <c r="E2742" t="s">
        <v>4290</v>
      </c>
      <c r="F2742" t="s">
        <v>4290</v>
      </c>
    </row>
    <row r="2743" spans="1:9">
      <c r="A2743">
        <v>1</v>
      </c>
      <c r="B2743" t="s">
        <v>0</v>
      </c>
      <c r="C2743" t="s">
        <v>1</v>
      </c>
      <c r="D2743">
        <v>9242</v>
      </c>
      <c r="E2743" t="s">
        <v>4291</v>
      </c>
      <c r="F2743" t="s">
        <v>4291</v>
      </c>
      <c r="G2743" t="s">
        <v>7140</v>
      </c>
      <c r="H2743" t="s">
        <v>11997</v>
      </c>
      <c r="I2743" t="s">
        <v>17359</v>
      </c>
    </row>
    <row r="2744" spans="1:9">
      <c r="A2744">
        <v>1</v>
      </c>
      <c r="B2744" t="s">
        <v>0</v>
      </c>
      <c r="C2744" t="s">
        <v>1</v>
      </c>
      <c r="D2744">
        <v>9243</v>
      </c>
      <c r="E2744" t="s">
        <v>4292</v>
      </c>
      <c r="F2744" t="s">
        <v>4292</v>
      </c>
      <c r="G2744" t="s">
        <v>7140</v>
      </c>
      <c r="H2744" t="s">
        <v>11998</v>
      </c>
      <c r="I2744" t="s">
        <v>17360</v>
      </c>
    </row>
    <row r="2745" spans="1:9">
      <c r="A2745">
        <v>1</v>
      </c>
      <c r="B2745" t="s">
        <v>0</v>
      </c>
      <c r="C2745" t="s">
        <v>1</v>
      </c>
      <c r="D2745">
        <v>9244</v>
      </c>
      <c r="E2745" t="s">
        <v>4293</v>
      </c>
      <c r="F2745" t="s">
        <v>4293</v>
      </c>
      <c r="I2745" t="s">
        <v>17361</v>
      </c>
    </row>
    <row r="2746" spans="1:9">
      <c r="A2746">
        <v>1</v>
      </c>
      <c r="B2746" t="s">
        <v>0</v>
      </c>
      <c r="C2746" t="s">
        <v>1</v>
      </c>
      <c r="D2746">
        <v>9245</v>
      </c>
      <c r="E2746" t="s">
        <v>4294</v>
      </c>
      <c r="F2746" t="s">
        <v>4294</v>
      </c>
    </row>
    <row r="2747" spans="1:9">
      <c r="A2747">
        <v>1</v>
      </c>
      <c r="B2747" t="s">
        <v>0</v>
      </c>
      <c r="C2747" t="s">
        <v>1</v>
      </c>
      <c r="D2747">
        <v>9246</v>
      </c>
      <c r="E2747" t="s">
        <v>4295</v>
      </c>
      <c r="F2747" t="s">
        <v>4295</v>
      </c>
      <c r="I2747" t="s">
        <v>17362</v>
      </c>
    </row>
    <row r="2748" spans="1:9">
      <c r="A2748">
        <v>1</v>
      </c>
      <c r="B2748" t="s">
        <v>0</v>
      </c>
      <c r="C2748" t="s">
        <v>1</v>
      </c>
      <c r="D2748">
        <v>9247</v>
      </c>
      <c r="E2748" t="s">
        <v>4296</v>
      </c>
      <c r="F2748" t="s">
        <v>4296</v>
      </c>
      <c r="I2748" t="s">
        <v>17363</v>
      </c>
    </row>
    <row r="2749" spans="1:9">
      <c r="A2749">
        <v>1</v>
      </c>
      <c r="B2749" t="s">
        <v>0</v>
      </c>
      <c r="C2749" t="s">
        <v>1</v>
      </c>
      <c r="D2749">
        <v>9248</v>
      </c>
      <c r="E2749" t="s">
        <v>4297</v>
      </c>
      <c r="F2749" t="s">
        <v>4297</v>
      </c>
      <c r="G2749" t="s">
        <v>7140</v>
      </c>
      <c r="H2749" t="s">
        <v>11999</v>
      </c>
      <c r="I2749" t="s">
        <v>17364</v>
      </c>
    </row>
    <row r="2750" spans="1:9">
      <c r="A2750">
        <v>1</v>
      </c>
      <c r="B2750" t="s">
        <v>0</v>
      </c>
      <c r="C2750" t="s">
        <v>1</v>
      </c>
      <c r="D2750">
        <v>9249</v>
      </c>
      <c r="E2750" t="s">
        <v>4298</v>
      </c>
      <c r="F2750" t="s">
        <v>4298</v>
      </c>
      <c r="I2750" t="s">
        <v>17365</v>
      </c>
    </row>
    <row r="2751" spans="1:9">
      <c r="A2751">
        <v>1</v>
      </c>
      <c r="B2751" t="s">
        <v>0</v>
      </c>
      <c r="C2751" t="s">
        <v>1</v>
      </c>
      <c r="D2751">
        <v>9250</v>
      </c>
      <c r="E2751" t="s">
        <v>4299</v>
      </c>
      <c r="F2751" t="s">
        <v>4299</v>
      </c>
      <c r="I2751" t="s">
        <v>17366</v>
      </c>
    </row>
    <row r="2752" spans="1:9">
      <c r="A2752">
        <v>1</v>
      </c>
      <c r="B2752" t="s">
        <v>0</v>
      </c>
      <c r="C2752" t="s">
        <v>1</v>
      </c>
      <c r="D2752">
        <v>9251</v>
      </c>
      <c r="E2752" t="s">
        <v>4300</v>
      </c>
      <c r="F2752" t="s">
        <v>4300</v>
      </c>
      <c r="I2752" t="s">
        <v>17367</v>
      </c>
    </row>
    <row r="2753" spans="1:9">
      <c r="A2753">
        <v>1</v>
      </c>
      <c r="B2753" t="s">
        <v>0</v>
      </c>
      <c r="C2753" t="s">
        <v>1</v>
      </c>
      <c r="D2753">
        <v>9252</v>
      </c>
      <c r="E2753" t="s">
        <v>4301</v>
      </c>
      <c r="F2753" t="s">
        <v>4301</v>
      </c>
    </row>
    <row r="2754" spans="1:9">
      <c r="A2754">
        <v>1</v>
      </c>
      <c r="B2754" t="s">
        <v>0</v>
      </c>
      <c r="C2754" t="s">
        <v>1</v>
      </c>
      <c r="D2754">
        <v>9253</v>
      </c>
      <c r="E2754" t="s">
        <v>4302</v>
      </c>
      <c r="F2754" t="s">
        <v>4302</v>
      </c>
      <c r="G2754" t="s">
        <v>7140</v>
      </c>
      <c r="H2754" t="s">
        <v>12000</v>
      </c>
      <c r="I2754" t="s">
        <v>17368</v>
      </c>
    </row>
    <row r="2755" spans="1:9">
      <c r="A2755">
        <v>1</v>
      </c>
      <c r="B2755" t="s">
        <v>0</v>
      </c>
      <c r="C2755" t="s">
        <v>1</v>
      </c>
      <c r="D2755">
        <v>9254</v>
      </c>
      <c r="E2755" t="s">
        <v>4303</v>
      </c>
      <c r="F2755" t="s">
        <v>4303</v>
      </c>
    </row>
    <row r="2756" spans="1:9">
      <c r="A2756">
        <v>1</v>
      </c>
      <c r="B2756" t="s">
        <v>0</v>
      </c>
      <c r="C2756" t="s">
        <v>1</v>
      </c>
      <c r="D2756">
        <v>9255</v>
      </c>
      <c r="E2756" t="s">
        <v>4304</v>
      </c>
      <c r="F2756" t="s">
        <v>4304</v>
      </c>
      <c r="G2756" t="s">
        <v>7140</v>
      </c>
      <c r="H2756" t="s">
        <v>12001</v>
      </c>
      <c r="I2756" t="s">
        <v>17369</v>
      </c>
    </row>
    <row r="2757" spans="1:9">
      <c r="A2757">
        <v>1</v>
      </c>
      <c r="B2757" t="s">
        <v>0</v>
      </c>
      <c r="C2757" t="s">
        <v>1</v>
      </c>
      <c r="D2757">
        <v>9256</v>
      </c>
      <c r="E2757" t="s">
        <v>4305</v>
      </c>
      <c r="F2757" t="s">
        <v>4305</v>
      </c>
    </row>
    <row r="2758" spans="1:9">
      <c r="A2758">
        <v>1</v>
      </c>
      <c r="B2758" t="s">
        <v>0</v>
      </c>
      <c r="C2758" t="s">
        <v>1</v>
      </c>
      <c r="D2758">
        <v>9257</v>
      </c>
      <c r="E2758" t="s">
        <v>4306</v>
      </c>
      <c r="F2758" t="s">
        <v>4306</v>
      </c>
      <c r="G2758" t="s">
        <v>7140</v>
      </c>
      <c r="H2758" t="s">
        <v>12002</v>
      </c>
      <c r="I2758" t="s">
        <v>17370</v>
      </c>
    </row>
    <row r="2759" spans="1:9">
      <c r="A2759">
        <v>1</v>
      </c>
      <c r="B2759" t="s">
        <v>0</v>
      </c>
      <c r="C2759" t="s">
        <v>1</v>
      </c>
      <c r="D2759">
        <v>9258</v>
      </c>
      <c r="E2759" t="s">
        <v>4307</v>
      </c>
      <c r="F2759" t="s">
        <v>4307</v>
      </c>
      <c r="I2759" t="s">
        <v>17371</v>
      </c>
    </row>
    <row r="2760" spans="1:9">
      <c r="A2760">
        <v>1</v>
      </c>
      <c r="B2760" t="s">
        <v>0</v>
      </c>
      <c r="C2760" t="s">
        <v>1</v>
      </c>
      <c r="D2760">
        <v>9259</v>
      </c>
      <c r="E2760" t="s">
        <v>4308</v>
      </c>
      <c r="F2760" t="s">
        <v>4308</v>
      </c>
      <c r="G2760" t="s">
        <v>7140</v>
      </c>
      <c r="H2760" t="s">
        <v>12003</v>
      </c>
      <c r="I2760" t="s">
        <v>17372</v>
      </c>
    </row>
    <row r="2761" spans="1:9">
      <c r="A2761">
        <v>1</v>
      </c>
      <c r="B2761" t="s">
        <v>0</v>
      </c>
      <c r="C2761" t="s">
        <v>1</v>
      </c>
      <c r="D2761">
        <v>9300</v>
      </c>
      <c r="E2761" t="s">
        <v>4309</v>
      </c>
      <c r="F2761" t="s">
        <v>4309</v>
      </c>
      <c r="G2761" t="s">
        <v>7140</v>
      </c>
      <c r="H2761" t="s">
        <v>12004</v>
      </c>
      <c r="I2761" t="s">
        <v>17373</v>
      </c>
    </row>
    <row r="2762" spans="1:9">
      <c r="A2762">
        <v>1</v>
      </c>
      <c r="B2762" t="s">
        <v>0</v>
      </c>
      <c r="C2762" t="s">
        <v>1</v>
      </c>
      <c r="D2762">
        <v>9301</v>
      </c>
      <c r="E2762" t="s">
        <v>4310</v>
      </c>
      <c r="F2762" t="s">
        <v>4310</v>
      </c>
      <c r="I2762" t="s">
        <v>17374</v>
      </c>
    </row>
    <row r="2763" spans="1:9">
      <c r="A2763">
        <v>1</v>
      </c>
      <c r="B2763" t="s">
        <v>0</v>
      </c>
      <c r="C2763" t="s">
        <v>1</v>
      </c>
      <c r="D2763">
        <v>9302</v>
      </c>
      <c r="E2763" t="s">
        <v>4311</v>
      </c>
      <c r="F2763" t="s">
        <v>4311</v>
      </c>
      <c r="G2763" t="s">
        <v>7140</v>
      </c>
      <c r="H2763" t="s">
        <v>12005</v>
      </c>
      <c r="I2763" t="s">
        <v>17375</v>
      </c>
    </row>
    <row r="2764" spans="1:9">
      <c r="A2764">
        <v>1</v>
      </c>
      <c r="B2764" t="s">
        <v>0</v>
      </c>
      <c r="C2764" t="s">
        <v>1</v>
      </c>
      <c r="D2764">
        <v>9303</v>
      </c>
      <c r="E2764" t="s">
        <v>4312</v>
      </c>
      <c r="F2764" t="s">
        <v>4312</v>
      </c>
      <c r="I2764" t="s">
        <v>17376</v>
      </c>
    </row>
    <row r="2765" spans="1:9">
      <c r="A2765">
        <v>1</v>
      </c>
      <c r="B2765" t="s">
        <v>0</v>
      </c>
      <c r="C2765" t="s">
        <v>1</v>
      </c>
      <c r="D2765">
        <v>9304</v>
      </c>
      <c r="E2765" t="s">
        <v>4313</v>
      </c>
      <c r="F2765" t="s">
        <v>4313</v>
      </c>
      <c r="G2765" t="s">
        <v>7140</v>
      </c>
      <c r="H2765" t="s">
        <v>12006</v>
      </c>
      <c r="I2765" t="s">
        <v>17377</v>
      </c>
    </row>
    <row r="2766" spans="1:9">
      <c r="A2766">
        <v>1</v>
      </c>
      <c r="B2766" t="s">
        <v>0</v>
      </c>
      <c r="C2766" t="s">
        <v>1</v>
      </c>
      <c r="D2766">
        <v>9305</v>
      </c>
      <c r="E2766" t="s">
        <v>4314</v>
      </c>
      <c r="F2766" t="s">
        <v>4314</v>
      </c>
      <c r="I2766" t="s">
        <v>17378</v>
      </c>
    </row>
    <row r="2767" spans="1:9">
      <c r="A2767">
        <v>1</v>
      </c>
      <c r="B2767" t="s">
        <v>0</v>
      </c>
      <c r="C2767" t="s">
        <v>1</v>
      </c>
      <c r="D2767">
        <v>9306</v>
      </c>
      <c r="E2767" t="s">
        <v>4315</v>
      </c>
      <c r="F2767" t="s">
        <v>4315</v>
      </c>
      <c r="G2767" t="s">
        <v>7140</v>
      </c>
      <c r="H2767" t="s">
        <v>12007</v>
      </c>
      <c r="I2767" t="s">
        <v>17379</v>
      </c>
    </row>
    <row r="2768" spans="1:9">
      <c r="A2768">
        <v>1</v>
      </c>
      <c r="B2768" t="s">
        <v>0</v>
      </c>
      <c r="C2768" t="s">
        <v>1</v>
      </c>
      <c r="D2768">
        <v>9307</v>
      </c>
      <c r="E2768" t="s">
        <v>4316</v>
      </c>
      <c r="F2768" t="s">
        <v>4316</v>
      </c>
      <c r="G2768" t="s">
        <v>7140</v>
      </c>
      <c r="H2768" t="s">
        <v>12008</v>
      </c>
      <c r="I2768" t="s">
        <v>17380</v>
      </c>
    </row>
    <row r="2769" spans="1:9">
      <c r="A2769">
        <v>1</v>
      </c>
      <c r="B2769" t="s">
        <v>0</v>
      </c>
      <c r="C2769" t="s">
        <v>1</v>
      </c>
      <c r="D2769">
        <v>9308</v>
      </c>
      <c r="E2769" t="s">
        <v>4317</v>
      </c>
      <c r="F2769" t="s">
        <v>4317</v>
      </c>
      <c r="I2769" t="s">
        <v>17381</v>
      </c>
    </row>
    <row r="2770" spans="1:9">
      <c r="A2770">
        <v>1</v>
      </c>
      <c r="B2770" t="s">
        <v>0</v>
      </c>
      <c r="C2770" t="s">
        <v>1</v>
      </c>
      <c r="D2770">
        <v>9309</v>
      </c>
      <c r="E2770" t="s">
        <v>4318</v>
      </c>
      <c r="F2770" t="s">
        <v>4318</v>
      </c>
      <c r="I2770" t="s">
        <v>17382</v>
      </c>
    </row>
    <row r="2771" spans="1:9">
      <c r="A2771">
        <v>1</v>
      </c>
      <c r="B2771" t="s">
        <v>0</v>
      </c>
      <c r="C2771" t="s">
        <v>1</v>
      </c>
      <c r="D2771">
        <v>9310</v>
      </c>
      <c r="E2771" t="s">
        <v>4319</v>
      </c>
      <c r="F2771" t="s">
        <v>4319</v>
      </c>
      <c r="G2771" t="s">
        <v>7140</v>
      </c>
      <c r="H2771" t="s">
        <v>12009</v>
      </c>
      <c r="I2771" t="s">
        <v>17383</v>
      </c>
    </row>
    <row r="2772" spans="1:9">
      <c r="A2772">
        <v>1</v>
      </c>
      <c r="B2772" t="s">
        <v>0</v>
      </c>
      <c r="C2772" t="s">
        <v>1</v>
      </c>
      <c r="D2772">
        <v>9311</v>
      </c>
      <c r="E2772" t="s">
        <v>4320</v>
      </c>
      <c r="F2772" t="s">
        <v>4320</v>
      </c>
      <c r="G2772" t="s">
        <v>7140</v>
      </c>
      <c r="H2772" t="s">
        <v>12010</v>
      </c>
      <c r="I2772" t="s">
        <v>17384</v>
      </c>
    </row>
    <row r="2773" spans="1:9">
      <c r="A2773">
        <v>1</v>
      </c>
      <c r="B2773" t="s">
        <v>0</v>
      </c>
      <c r="C2773" t="s">
        <v>1</v>
      </c>
      <c r="D2773">
        <v>9312</v>
      </c>
      <c r="E2773" t="s">
        <v>4321</v>
      </c>
      <c r="F2773" t="s">
        <v>4321</v>
      </c>
      <c r="G2773" t="s">
        <v>7140</v>
      </c>
      <c r="H2773" t="s">
        <v>12011</v>
      </c>
      <c r="I2773" t="s">
        <v>17385</v>
      </c>
    </row>
    <row r="2774" spans="1:9">
      <c r="A2774">
        <v>1</v>
      </c>
      <c r="B2774" t="s">
        <v>0</v>
      </c>
      <c r="C2774" t="s">
        <v>1</v>
      </c>
      <c r="D2774">
        <v>9313</v>
      </c>
      <c r="E2774" t="s">
        <v>4322</v>
      </c>
      <c r="F2774" t="s">
        <v>4322</v>
      </c>
      <c r="G2774" t="s">
        <v>7140</v>
      </c>
      <c r="H2774" t="s">
        <v>12012</v>
      </c>
      <c r="I2774" t="s">
        <v>17386</v>
      </c>
    </row>
    <row r="2775" spans="1:9">
      <c r="A2775">
        <v>1</v>
      </c>
      <c r="B2775" t="s">
        <v>0</v>
      </c>
      <c r="C2775" t="s">
        <v>1</v>
      </c>
      <c r="D2775">
        <v>9314</v>
      </c>
      <c r="E2775" t="s">
        <v>4323</v>
      </c>
      <c r="F2775" t="s">
        <v>4323</v>
      </c>
      <c r="I2775" t="s">
        <v>17387</v>
      </c>
    </row>
    <row r="2776" spans="1:9">
      <c r="A2776">
        <v>1</v>
      </c>
      <c r="B2776" t="s">
        <v>0</v>
      </c>
      <c r="C2776" t="s">
        <v>1</v>
      </c>
      <c r="D2776">
        <v>9315</v>
      </c>
      <c r="E2776" t="s">
        <v>4324</v>
      </c>
      <c r="F2776" t="s">
        <v>4324</v>
      </c>
      <c r="I2776" t="s">
        <v>17388</v>
      </c>
    </row>
    <row r="2777" spans="1:9">
      <c r="A2777">
        <v>1</v>
      </c>
      <c r="B2777" t="s">
        <v>0</v>
      </c>
      <c r="C2777" t="s">
        <v>1</v>
      </c>
      <c r="D2777">
        <v>9316</v>
      </c>
      <c r="E2777" t="s">
        <v>4325</v>
      </c>
      <c r="F2777" t="s">
        <v>4325</v>
      </c>
    </row>
    <row r="2778" spans="1:9">
      <c r="A2778">
        <v>1</v>
      </c>
      <c r="B2778" t="s">
        <v>0</v>
      </c>
      <c r="C2778" t="s">
        <v>1</v>
      </c>
      <c r="D2778">
        <v>9317</v>
      </c>
      <c r="E2778" t="s">
        <v>4326</v>
      </c>
      <c r="F2778" t="s">
        <v>4326</v>
      </c>
      <c r="G2778" t="s">
        <v>7140</v>
      </c>
      <c r="H2778" t="s">
        <v>12013</v>
      </c>
      <c r="I2778" t="s">
        <v>17389</v>
      </c>
    </row>
    <row r="2779" spans="1:9">
      <c r="A2779">
        <v>1</v>
      </c>
      <c r="B2779" t="s">
        <v>0</v>
      </c>
      <c r="C2779" t="s">
        <v>1</v>
      </c>
      <c r="D2779">
        <v>9318</v>
      </c>
      <c r="E2779" t="s">
        <v>4327</v>
      </c>
      <c r="F2779" t="s">
        <v>4327</v>
      </c>
    </row>
    <row r="2780" spans="1:9">
      <c r="A2780">
        <v>1</v>
      </c>
      <c r="B2780" t="s">
        <v>0</v>
      </c>
      <c r="C2780" t="s">
        <v>1</v>
      </c>
      <c r="D2780">
        <v>9319</v>
      </c>
      <c r="E2780" t="s">
        <v>4328</v>
      </c>
      <c r="F2780" t="s">
        <v>4328</v>
      </c>
      <c r="I2780" t="s">
        <v>17390</v>
      </c>
    </row>
    <row r="2781" spans="1:9">
      <c r="A2781">
        <v>1</v>
      </c>
      <c r="B2781" t="s">
        <v>0</v>
      </c>
      <c r="C2781" t="s">
        <v>1</v>
      </c>
      <c r="D2781">
        <v>9320</v>
      </c>
      <c r="E2781" t="s">
        <v>4329</v>
      </c>
      <c r="F2781" t="s">
        <v>4329</v>
      </c>
      <c r="G2781" t="s">
        <v>7140</v>
      </c>
      <c r="H2781" t="s">
        <v>12014</v>
      </c>
      <c r="I2781" t="s">
        <v>17391</v>
      </c>
    </row>
    <row r="2782" spans="1:9">
      <c r="A2782">
        <v>1</v>
      </c>
      <c r="B2782" t="s">
        <v>0</v>
      </c>
      <c r="C2782" t="s">
        <v>1</v>
      </c>
      <c r="D2782">
        <v>9321</v>
      </c>
      <c r="E2782" t="s">
        <v>4330</v>
      </c>
      <c r="F2782" t="s">
        <v>4330</v>
      </c>
    </row>
    <row r="2783" spans="1:9">
      <c r="A2783">
        <v>1</v>
      </c>
      <c r="B2783" t="s">
        <v>0</v>
      </c>
      <c r="C2783" t="s">
        <v>1</v>
      </c>
      <c r="D2783">
        <v>9322</v>
      </c>
      <c r="E2783" t="s">
        <v>4331</v>
      </c>
      <c r="F2783" t="s">
        <v>4331</v>
      </c>
      <c r="G2783" t="s">
        <v>7140</v>
      </c>
      <c r="H2783" t="s">
        <v>12015</v>
      </c>
      <c r="I2783" t="s">
        <v>17392</v>
      </c>
    </row>
    <row r="2784" spans="1:9">
      <c r="A2784">
        <v>1</v>
      </c>
      <c r="B2784" t="s">
        <v>0</v>
      </c>
      <c r="C2784" t="s">
        <v>1</v>
      </c>
      <c r="D2784">
        <v>9323</v>
      </c>
      <c r="E2784" t="s">
        <v>4332</v>
      </c>
      <c r="F2784" t="s">
        <v>4332</v>
      </c>
      <c r="G2784" t="s">
        <v>7140</v>
      </c>
      <c r="H2784" t="s">
        <v>12016</v>
      </c>
      <c r="I2784" t="s">
        <v>17393</v>
      </c>
    </row>
    <row r="2785" spans="1:9">
      <c r="A2785">
        <v>1</v>
      </c>
      <c r="B2785" t="s">
        <v>0</v>
      </c>
      <c r="C2785" t="s">
        <v>1</v>
      </c>
      <c r="D2785">
        <v>9324</v>
      </c>
      <c r="E2785" t="s">
        <v>4333</v>
      </c>
      <c r="F2785" t="s">
        <v>4333</v>
      </c>
      <c r="G2785" t="s">
        <v>7140</v>
      </c>
      <c r="H2785" t="s">
        <v>12017</v>
      </c>
      <c r="I2785" t="s">
        <v>17394</v>
      </c>
    </row>
    <row r="2786" spans="1:9">
      <c r="A2786">
        <v>1</v>
      </c>
      <c r="B2786" t="s">
        <v>0</v>
      </c>
      <c r="C2786" t="s">
        <v>1</v>
      </c>
      <c r="D2786">
        <v>9325</v>
      </c>
      <c r="E2786" t="s">
        <v>4334</v>
      </c>
      <c r="F2786" t="s">
        <v>4334</v>
      </c>
    </row>
    <row r="2787" spans="1:9">
      <c r="A2787">
        <v>1</v>
      </c>
      <c r="B2787" t="s">
        <v>0</v>
      </c>
      <c r="C2787" t="s">
        <v>1</v>
      </c>
      <c r="D2787">
        <v>9326</v>
      </c>
      <c r="E2787" t="s">
        <v>4335</v>
      </c>
      <c r="F2787" t="s">
        <v>4335</v>
      </c>
      <c r="I2787" t="s">
        <v>17395</v>
      </c>
    </row>
    <row r="2788" spans="1:9">
      <c r="A2788">
        <v>1</v>
      </c>
      <c r="B2788" t="s">
        <v>0</v>
      </c>
      <c r="C2788" t="s">
        <v>1</v>
      </c>
      <c r="D2788">
        <v>9327</v>
      </c>
      <c r="E2788" t="s">
        <v>4336</v>
      </c>
      <c r="F2788" t="s">
        <v>4336</v>
      </c>
      <c r="G2788" t="s">
        <v>7140</v>
      </c>
      <c r="H2788" t="s">
        <v>12018</v>
      </c>
      <c r="I2788" t="s">
        <v>17396</v>
      </c>
    </row>
    <row r="2789" spans="1:9">
      <c r="A2789">
        <v>1</v>
      </c>
      <c r="B2789" t="s">
        <v>0</v>
      </c>
      <c r="C2789" t="s">
        <v>1</v>
      </c>
      <c r="D2789">
        <v>9328</v>
      </c>
      <c r="E2789" t="s">
        <v>4337</v>
      </c>
      <c r="F2789" t="s">
        <v>4337</v>
      </c>
      <c r="I2789" t="s">
        <v>17397</v>
      </c>
    </row>
    <row r="2790" spans="1:9">
      <c r="A2790">
        <v>1</v>
      </c>
      <c r="B2790" t="s">
        <v>0</v>
      </c>
      <c r="C2790" t="s">
        <v>1</v>
      </c>
      <c r="D2790">
        <v>9329</v>
      </c>
      <c r="E2790" t="s">
        <v>4338</v>
      </c>
      <c r="F2790" t="s">
        <v>4338</v>
      </c>
      <c r="I2790" t="s">
        <v>17398</v>
      </c>
    </row>
    <row r="2791" spans="1:9">
      <c r="A2791">
        <v>1</v>
      </c>
      <c r="B2791" t="s">
        <v>0</v>
      </c>
      <c r="C2791" t="s">
        <v>1</v>
      </c>
      <c r="D2791">
        <v>9330</v>
      </c>
      <c r="E2791" t="s">
        <v>4339</v>
      </c>
      <c r="F2791" t="s">
        <v>4339</v>
      </c>
      <c r="I2791" t="s">
        <v>17399</v>
      </c>
    </row>
    <row r="2792" spans="1:9">
      <c r="A2792">
        <v>1</v>
      </c>
      <c r="B2792" t="s">
        <v>0</v>
      </c>
      <c r="C2792" t="s">
        <v>1</v>
      </c>
      <c r="D2792">
        <v>9331</v>
      </c>
      <c r="E2792" t="s">
        <v>4340</v>
      </c>
      <c r="F2792" t="s">
        <v>4340</v>
      </c>
      <c r="G2792" t="s">
        <v>7140</v>
      </c>
      <c r="H2792" t="s">
        <v>12019</v>
      </c>
      <c r="I2792" t="s">
        <v>17400</v>
      </c>
    </row>
    <row r="2793" spans="1:9">
      <c r="A2793">
        <v>1</v>
      </c>
      <c r="B2793" t="s">
        <v>0</v>
      </c>
      <c r="C2793" t="s">
        <v>1</v>
      </c>
      <c r="D2793">
        <v>9332</v>
      </c>
      <c r="E2793" t="s">
        <v>4341</v>
      </c>
      <c r="F2793" t="s">
        <v>4341</v>
      </c>
      <c r="G2793" t="s">
        <v>7140</v>
      </c>
      <c r="H2793" t="s">
        <v>12020</v>
      </c>
    </row>
    <row r="2794" spans="1:9">
      <c r="A2794">
        <v>1</v>
      </c>
      <c r="B2794" t="s">
        <v>0</v>
      </c>
      <c r="C2794" t="s">
        <v>1</v>
      </c>
      <c r="D2794">
        <v>9333</v>
      </c>
      <c r="E2794" t="s">
        <v>4342</v>
      </c>
      <c r="F2794" t="s">
        <v>4342</v>
      </c>
      <c r="G2794" t="s">
        <v>7140</v>
      </c>
      <c r="H2794" t="s">
        <v>12021</v>
      </c>
      <c r="I2794" t="s">
        <v>17401</v>
      </c>
    </row>
    <row r="2795" spans="1:9">
      <c r="A2795">
        <v>1</v>
      </c>
      <c r="B2795" t="s">
        <v>0</v>
      </c>
      <c r="C2795" t="s">
        <v>1</v>
      </c>
      <c r="D2795">
        <v>9334</v>
      </c>
      <c r="E2795" t="s">
        <v>4343</v>
      </c>
      <c r="F2795" t="s">
        <v>4343</v>
      </c>
      <c r="I2795" t="s">
        <v>17402</v>
      </c>
    </row>
    <row r="2796" spans="1:9">
      <c r="A2796">
        <v>1</v>
      </c>
      <c r="B2796" t="s">
        <v>0</v>
      </c>
      <c r="C2796" t="s">
        <v>1</v>
      </c>
      <c r="D2796">
        <v>9335</v>
      </c>
      <c r="E2796" t="s">
        <v>4344</v>
      </c>
      <c r="F2796" t="s">
        <v>4344</v>
      </c>
      <c r="G2796" t="s">
        <v>7140</v>
      </c>
      <c r="H2796" t="s">
        <v>12022</v>
      </c>
      <c r="I2796" t="s">
        <v>17403</v>
      </c>
    </row>
    <row r="2797" spans="1:9">
      <c r="A2797">
        <v>1</v>
      </c>
      <c r="B2797" t="s">
        <v>0</v>
      </c>
      <c r="C2797" t="s">
        <v>1</v>
      </c>
      <c r="D2797">
        <v>9336</v>
      </c>
      <c r="E2797" t="s">
        <v>4345</v>
      </c>
      <c r="F2797" t="s">
        <v>4345</v>
      </c>
      <c r="I2797" t="s">
        <v>17404</v>
      </c>
    </row>
    <row r="2798" spans="1:9">
      <c r="A2798">
        <v>1</v>
      </c>
      <c r="B2798" t="s">
        <v>0</v>
      </c>
      <c r="C2798" t="s">
        <v>1</v>
      </c>
      <c r="D2798">
        <v>9337</v>
      </c>
      <c r="E2798" t="s">
        <v>4346</v>
      </c>
      <c r="F2798" t="s">
        <v>4346</v>
      </c>
      <c r="I2798" t="s">
        <v>17405</v>
      </c>
    </row>
    <row r="2799" spans="1:9">
      <c r="A2799">
        <v>1</v>
      </c>
      <c r="B2799" t="s">
        <v>0</v>
      </c>
      <c r="C2799" t="s">
        <v>1</v>
      </c>
      <c r="D2799">
        <v>9338</v>
      </c>
      <c r="E2799" t="s">
        <v>4347</v>
      </c>
      <c r="F2799" t="s">
        <v>4347</v>
      </c>
      <c r="G2799" t="s">
        <v>7140</v>
      </c>
      <c r="H2799" t="s">
        <v>12023</v>
      </c>
      <c r="I2799" t="s">
        <v>17406</v>
      </c>
    </row>
    <row r="2800" spans="1:9">
      <c r="A2800">
        <v>1</v>
      </c>
      <c r="B2800" t="s">
        <v>0</v>
      </c>
      <c r="C2800" t="s">
        <v>1</v>
      </c>
      <c r="D2800">
        <v>9339</v>
      </c>
      <c r="E2800" t="s">
        <v>4348</v>
      </c>
      <c r="F2800" t="s">
        <v>4348</v>
      </c>
      <c r="I2800" t="s">
        <v>17407</v>
      </c>
    </row>
    <row r="2801" spans="1:9">
      <c r="A2801">
        <v>1</v>
      </c>
      <c r="B2801" t="s">
        <v>0</v>
      </c>
      <c r="C2801" t="s">
        <v>1</v>
      </c>
      <c r="D2801">
        <v>9340</v>
      </c>
      <c r="E2801" t="s">
        <v>4349</v>
      </c>
      <c r="F2801" t="s">
        <v>4349</v>
      </c>
      <c r="G2801" t="s">
        <v>7140</v>
      </c>
      <c r="H2801" t="s">
        <v>12024</v>
      </c>
      <c r="I2801" t="s">
        <v>17408</v>
      </c>
    </row>
    <row r="2802" spans="1:9">
      <c r="A2802">
        <v>1</v>
      </c>
      <c r="B2802" t="s">
        <v>0</v>
      </c>
      <c r="C2802" t="s">
        <v>1</v>
      </c>
      <c r="D2802">
        <v>9341</v>
      </c>
      <c r="E2802" t="s">
        <v>4350</v>
      </c>
      <c r="F2802" t="s">
        <v>4350</v>
      </c>
      <c r="I2802" t="s">
        <v>17409</v>
      </c>
    </row>
    <row r="2803" spans="1:9">
      <c r="A2803">
        <v>1</v>
      </c>
      <c r="B2803" t="s">
        <v>0</v>
      </c>
      <c r="C2803" t="s">
        <v>1</v>
      </c>
      <c r="D2803">
        <v>9342</v>
      </c>
      <c r="E2803" t="s">
        <v>4351</v>
      </c>
      <c r="F2803" t="s">
        <v>4351</v>
      </c>
    </row>
    <row r="2804" spans="1:9">
      <c r="A2804">
        <v>1</v>
      </c>
      <c r="B2804" t="s">
        <v>0</v>
      </c>
      <c r="C2804" t="s">
        <v>1</v>
      </c>
      <c r="D2804">
        <v>9343</v>
      </c>
      <c r="E2804" t="s">
        <v>4352</v>
      </c>
      <c r="F2804" t="s">
        <v>4352</v>
      </c>
      <c r="G2804" t="s">
        <v>7140</v>
      </c>
      <c r="H2804" t="s">
        <v>12025</v>
      </c>
      <c r="I2804" t="s">
        <v>17410</v>
      </c>
    </row>
    <row r="2805" spans="1:9">
      <c r="A2805">
        <v>1</v>
      </c>
      <c r="B2805" t="s">
        <v>0</v>
      </c>
      <c r="C2805" t="s">
        <v>1</v>
      </c>
      <c r="D2805">
        <v>9344</v>
      </c>
      <c r="E2805" t="s">
        <v>4353</v>
      </c>
      <c r="F2805" t="s">
        <v>4353</v>
      </c>
      <c r="G2805" t="s">
        <v>7140</v>
      </c>
      <c r="H2805" t="s">
        <v>12026</v>
      </c>
      <c r="I2805" t="s">
        <v>17411</v>
      </c>
    </row>
    <row r="2806" spans="1:9">
      <c r="A2806">
        <v>1</v>
      </c>
      <c r="B2806" t="s">
        <v>0</v>
      </c>
      <c r="C2806" t="s">
        <v>1</v>
      </c>
      <c r="D2806">
        <v>9345</v>
      </c>
      <c r="E2806" t="s">
        <v>4354</v>
      </c>
      <c r="F2806" t="s">
        <v>4354</v>
      </c>
    </row>
    <row r="2807" spans="1:9">
      <c r="A2807">
        <v>1</v>
      </c>
      <c r="B2807" t="s">
        <v>0</v>
      </c>
      <c r="C2807" t="s">
        <v>1</v>
      </c>
      <c r="D2807">
        <v>9346</v>
      </c>
      <c r="E2807" t="s">
        <v>4355</v>
      </c>
      <c r="F2807" t="s">
        <v>4355</v>
      </c>
      <c r="G2807" t="s">
        <v>7140</v>
      </c>
      <c r="H2807" t="s">
        <v>12027</v>
      </c>
      <c r="I2807" t="s">
        <v>17412</v>
      </c>
    </row>
    <row r="2808" spans="1:9">
      <c r="A2808">
        <v>1</v>
      </c>
      <c r="B2808" t="s">
        <v>0</v>
      </c>
      <c r="C2808" t="s">
        <v>1</v>
      </c>
      <c r="D2808">
        <v>9347</v>
      </c>
      <c r="E2808" t="s">
        <v>4356</v>
      </c>
      <c r="F2808" t="s">
        <v>4356</v>
      </c>
    </row>
    <row r="2809" spans="1:9">
      <c r="A2809">
        <v>1</v>
      </c>
      <c r="B2809" t="s">
        <v>0</v>
      </c>
      <c r="C2809" t="s">
        <v>1</v>
      </c>
      <c r="D2809">
        <v>9348</v>
      </c>
      <c r="E2809" t="s">
        <v>4357</v>
      </c>
      <c r="F2809" t="s">
        <v>4357</v>
      </c>
      <c r="I2809" t="s">
        <v>17413</v>
      </c>
    </row>
    <row r="2810" spans="1:9">
      <c r="A2810">
        <v>1</v>
      </c>
      <c r="B2810" t="s">
        <v>0</v>
      </c>
      <c r="C2810" t="s">
        <v>1</v>
      </c>
      <c r="D2810">
        <v>9349</v>
      </c>
      <c r="E2810" t="s">
        <v>4358</v>
      </c>
      <c r="F2810" t="s">
        <v>4358</v>
      </c>
      <c r="I2810" t="s">
        <v>17414</v>
      </c>
    </row>
    <row r="2811" spans="1:9">
      <c r="A2811">
        <v>1</v>
      </c>
      <c r="B2811" t="s">
        <v>0</v>
      </c>
      <c r="C2811" t="s">
        <v>1</v>
      </c>
      <c r="D2811">
        <v>9350</v>
      </c>
      <c r="E2811" t="s">
        <v>4326</v>
      </c>
      <c r="F2811" t="s">
        <v>4326</v>
      </c>
      <c r="G2811" t="s">
        <v>7140</v>
      </c>
      <c r="H2811" t="s">
        <v>12013</v>
      </c>
      <c r="I2811" t="s">
        <v>17389</v>
      </c>
    </row>
    <row r="2812" spans="1:9">
      <c r="A2812">
        <v>1</v>
      </c>
      <c r="B2812" t="s">
        <v>0</v>
      </c>
      <c r="C2812" t="s">
        <v>1</v>
      </c>
      <c r="D2812">
        <v>9351</v>
      </c>
      <c r="E2812" t="s">
        <v>4359</v>
      </c>
      <c r="F2812" t="s">
        <v>4359</v>
      </c>
    </row>
    <row r="2813" spans="1:9">
      <c r="A2813">
        <v>1</v>
      </c>
      <c r="B2813" t="s">
        <v>0</v>
      </c>
      <c r="C2813" t="s">
        <v>1</v>
      </c>
      <c r="D2813">
        <v>9352</v>
      </c>
      <c r="E2813" t="s">
        <v>4360</v>
      </c>
      <c r="F2813" t="s">
        <v>4360</v>
      </c>
      <c r="I2813" t="s">
        <v>17415</v>
      </c>
    </row>
    <row r="2814" spans="1:9">
      <c r="A2814">
        <v>1</v>
      </c>
      <c r="B2814" t="s">
        <v>0</v>
      </c>
      <c r="C2814" t="s">
        <v>1</v>
      </c>
      <c r="D2814">
        <v>9353</v>
      </c>
      <c r="E2814" t="s">
        <v>4361</v>
      </c>
      <c r="F2814" t="s">
        <v>4361</v>
      </c>
      <c r="I2814" t="s">
        <v>17416</v>
      </c>
    </row>
    <row r="2815" spans="1:9">
      <c r="A2815">
        <v>1</v>
      </c>
      <c r="B2815" t="s">
        <v>0</v>
      </c>
      <c r="C2815" t="s">
        <v>1</v>
      </c>
      <c r="D2815">
        <v>9354</v>
      </c>
      <c r="E2815" t="s">
        <v>4362</v>
      </c>
      <c r="F2815" t="s">
        <v>4362</v>
      </c>
      <c r="G2815" t="s">
        <v>4362</v>
      </c>
      <c r="H2815" t="s">
        <v>4362</v>
      </c>
      <c r="I2815" t="s">
        <v>17417</v>
      </c>
    </row>
    <row r="2816" spans="1:9">
      <c r="A2816">
        <v>1</v>
      </c>
      <c r="B2816" t="s">
        <v>0</v>
      </c>
      <c r="C2816" t="s">
        <v>1</v>
      </c>
      <c r="D2816">
        <v>9355</v>
      </c>
      <c r="E2816" t="s">
        <v>4363</v>
      </c>
      <c r="F2816" t="s">
        <v>4363</v>
      </c>
      <c r="I2816" t="s">
        <v>17418</v>
      </c>
    </row>
    <row r="2817" spans="1:9">
      <c r="A2817">
        <v>1</v>
      </c>
      <c r="B2817" t="s">
        <v>0</v>
      </c>
      <c r="C2817" t="s">
        <v>1</v>
      </c>
      <c r="D2817">
        <v>9356</v>
      </c>
      <c r="E2817" t="s">
        <v>4364</v>
      </c>
      <c r="F2817" t="s">
        <v>4364</v>
      </c>
      <c r="G2817" t="s">
        <v>7140</v>
      </c>
      <c r="H2817" t="s">
        <v>12028</v>
      </c>
      <c r="I2817" t="s">
        <v>17419</v>
      </c>
    </row>
    <row r="2818" spans="1:9">
      <c r="A2818">
        <v>1</v>
      </c>
      <c r="B2818" t="s">
        <v>0</v>
      </c>
      <c r="C2818" t="s">
        <v>1</v>
      </c>
      <c r="D2818">
        <v>9357</v>
      </c>
      <c r="E2818" t="s">
        <v>4365</v>
      </c>
      <c r="F2818" t="s">
        <v>4365</v>
      </c>
      <c r="G2818" t="s">
        <v>7140</v>
      </c>
      <c r="H2818" t="s">
        <v>12029</v>
      </c>
    </row>
    <row r="2819" spans="1:9">
      <c r="A2819">
        <v>1</v>
      </c>
      <c r="B2819" t="s">
        <v>0</v>
      </c>
      <c r="C2819" t="s">
        <v>1</v>
      </c>
      <c r="D2819">
        <v>9358</v>
      </c>
      <c r="E2819" t="s">
        <v>4366</v>
      </c>
      <c r="F2819" t="s">
        <v>4366</v>
      </c>
      <c r="G2819" t="s">
        <v>7140</v>
      </c>
      <c r="H2819" t="s">
        <v>12030</v>
      </c>
      <c r="I2819" t="s">
        <v>17420</v>
      </c>
    </row>
    <row r="2820" spans="1:9">
      <c r="A2820">
        <v>1</v>
      </c>
      <c r="B2820" t="s">
        <v>0</v>
      </c>
      <c r="C2820" t="s">
        <v>1</v>
      </c>
      <c r="D2820">
        <v>9359</v>
      </c>
      <c r="E2820" t="s">
        <v>4367</v>
      </c>
      <c r="F2820" t="s">
        <v>4367</v>
      </c>
    </row>
    <row r="2821" spans="1:9">
      <c r="A2821">
        <v>1</v>
      </c>
      <c r="B2821" t="s">
        <v>0</v>
      </c>
      <c r="C2821" t="s">
        <v>1</v>
      </c>
      <c r="D2821">
        <v>9360</v>
      </c>
      <c r="E2821" t="s">
        <v>4368</v>
      </c>
      <c r="F2821" t="s">
        <v>4368</v>
      </c>
      <c r="G2821" t="s">
        <v>7140</v>
      </c>
      <c r="H2821" t="s">
        <v>12031</v>
      </c>
      <c r="I2821" t="s">
        <v>17421</v>
      </c>
    </row>
    <row r="2822" spans="1:9">
      <c r="A2822">
        <v>1</v>
      </c>
      <c r="B2822" t="s">
        <v>0</v>
      </c>
      <c r="C2822" t="s">
        <v>1</v>
      </c>
      <c r="D2822">
        <v>9361</v>
      </c>
      <c r="E2822" t="s">
        <v>4369</v>
      </c>
      <c r="F2822" t="s">
        <v>4369</v>
      </c>
      <c r="G2822" t="s">
        <v>7140</v>
      </c>
      <c r="H2822" t="s">
        <v>12032</v>
      </c>
      <c r="I2822" t="s">
        <v>17422</v>
      </c>
    </row>
    <row r="2823" spans="1:9">
      <c r="A2823">
        <v>1</v>
      </c>
      <c r="B2823" t="s">
        <v>0</v>
      </c>
      <c r="C2823" t="s">
        <v>1</v>
      </c>
      <c r="D2823">
        <v>9362</v>
      </c>
      <c r="E2823" t="s">
        <v>4370</v>
      </c>
      <c r="F2823" t="s">
        <v>4370</v>
      </c>
      <c r="I2823" t="s">
        <v>17423</v>
      </c>
    </row>
    <row r="2824" spans="1:9">
      <c r="A2824">
        <v>1</v>
      </c>
      <c r="B2824" t="s">
        <v>0</v>
      </c>
      <c r="C2824" t="s">
        <v>1</v>
      </c>
      <c r="D2824">
        <v>9363</v>
      </c>
      <c r="E2824" t="s">
        <v>4371</v>
      </c>
      <c r="F2824" t="s">
        <v>4371</v>
      </c>
      <c r="I2824" t="s">
        <v>17424</v>
      </c>
    </row>
    <row r="2825" spans="1:9">
      <c r="A2825">
        <v>1</v>
      </c>
      <c r="B2825" t="s">
        <v>0</v>
      </c>
      <c r="C2825" t="s">
        <v>1</v>
      </c>
      <c r="D2825">
        <v>9364</v>
      </c>
      <c r="E2825" t="s">
        <v>4372</v>
      </c>
      <c r="F2825" t="s">
        <v>4372</v>
      </c>
      <c r="I2825" t="s">
        <v>17425</v>
      </c>
    </row>
    <row r="2826" spans="1:9">
      <c r="A2826">
        <v>1</v>
      </c>
      <c r="B2826" t="s">
        <v>0</v>
      </c>
      <c r="C2826" t="s">
        <v>1</v>
      </c>
      <c r="D2826">
        <v>9365</v>
      </c>
      <c r="E2826" t="s">
        <v>4373</v>
      </c>
      <c r="F2826" t="s">
        <v>4373</v>
      </c>
      <c r="I2826" t="s">
        <v>17426</v>
      </c>
    </row>
    <row r="2827" spans="1:9">
      <c r="A2827">
        <v>1</v>
      </c>
      <c r="B2827" t="s">
        <v>0</v>
      </c>
      <c r="C2827" t="s">
        <v>1</v>
      </c>
      <c r="D2827">
        <v>9366</v>
      </c>
      <c r="E2827" t="s">
        <v>4374</v>
      </c>
      <c r="F2827" t="s">
        <v>4374</v>
      </c>
      <c r="I2827" t="s">
        <v>17427</v>
      </c>
    </row>
    <row r="2828" spans="1:9">
      <c r="A2828">
        <v>1</v>
      </c>
      <c r="B2828" t="s">
        <v>0</v>
      </c>
      <c r="C2828" t="s">
        <v>1</v>
      </c>
      <c r="D2828">
        <v>9367</v>
      </c>
      <c r="E2828" t="s">
        <v>4375</v>
      </c>
      <c r="F2828" t="s">
        <v>4375</v>
      </c>
      <c r="I2828" t="s">
        <v>17428</v>
      </c>
    </row>
    <row r="2829" spans="1:9">
      <c r="A2829">
        <v>1</v>
      </c>
      <c r="B2829" t="s">
        <v>0</v>
      </c>
      <c r="C2829" t="s">
        <v>1</v>
      </c>
      <c r="D2829">
        <v>9368</v>
      </c>
      <c r="E2829" t="s">
        <v>4376</v>
      </c>
      <c r="F2829" t="s">
        <v>4376</v>
      </c>
      <c r="G2829" t="s">
        <v>7140</v>
      </c>
      <c r="H2829" t="s">
        <v>12033</v>
      </c>
      <c r="I2829" t="s">
        <v>17429</v>
      </c>
    </row>
    <row r="2830" spans="1:9">
      <c r="A2830">
        <v>1</v>
      </c>
      <c r="B2830" t="s">
        <v>0</v>
      </c>
      <c r="C2830" t="s">
        <v>1</v>
      </c>
      <c r="D2830">
        <v>9369</v>
      </c>
      <c r="E2830" t="s">
        <v>4377</v>
      </c>
      <c r="F2830" t="s">
        <v>4377</v>
      </c>
      <c r="I2830" t="s">
        <v>17430</v>
      </c>
    </row>
    <row r="2831" spans="1:9">
      <c r="A2831">
        <v>1</v>
      </c>
      <c r="B2831" t="s">
        <v>0</v>
      </c>
      <c r="C2831" t="s">
        <v>1</v>
      </c>
      <c r="D2831">
        <v>9370</v>
      </c>
      <c r="E2831" t="s">
        <v>4378</v>
      </c>
      <c r="F2831" t="s">
        <v>4378</v>
      </c>
      <c r="G2831" t="s">
        <v>7140</v>
      </c>
      <c r="H2831" t="s">
        <v>12034</v>
      </c>
      <c r="I2831" t="s">
        <v>17431</v>
      </c>
    </row>
    <row r="2832" spans="1:9">
      <c r="A2832">
        <v>1</v>
      </c>
      <c r="B2832" t="s">
        <v>0</v>
      </c>
      <c r="C2832" t="s">
        <v>1</v>
      </c>
      <c r="D2832">
        <v>9371</v>
      </c>
      <c r="E2832" t="s">
        <v>4379</v>
      </c>
      <c r="F2832" t="s">
        <v>4379</v>
      </c>
      <c r="I2832" t="s">
        <v>17432</v>
      </c>
    </row>
    <row r="2833" spans="1:9">
      <c r="A2833">
        <v>1</v>
      </c>
      <c r="B2833" t="s">
        <v>0</v>
      </c>
      <c r="C2833" t="s">
        <v>1</v>
      </c>
      <c r="D2833">
        <v>9400</v>
      </c>
      <c r="E2833" t="s">
        <v>4380</v>
      </c>
      <c r="F2833" t="s">
        <v>4380</v>
      </c>
      <c r="I2833" t="s">
        <v>17433</v>
      </c>
    </row>
    <row r="2834" spans="1:9">
      <c r="A2834">
        <v>1</v>
      </c>
      <c r="B2834" t="s">
        <v>0</v>
      </c>
      <c r="C2834" t="s">
        <v>1</v>
      </c>
      <c r="D2834">
        <v>9401</v>
      </c>
      <c r="E2834" t="s">
        <v>4381</v>
      </c>
      <c r="F2834" t="s">
        <v>4381</v>
      </c>
      <c r="I2834" t="s">
        <v>17434</v>
      </c>
    </row>
    <row r="2835" spans="1:9">
      <c r="A2835">
        <v>1</v>
      </c>
      <c r="B2835" t="s">
        <v>0</v>
      </c>
      <c r="C2835" t="s">
        <v>1</v>
      </c>
      <c r="D2835">
        <v>9402</v>
      </c>
      <c r="E2835" t="s">
        <v>4382</v>
      </c>
      <c r="F2835" t="s">
        <v>4382</v>
      </c>
      <c r="I2835" t="s">
        <v>17435</v>
      </c>
    </row>
    <row r="2836" spans="1:9">
      <c r="A2836">
        <v>1</v>
      </c>
      <c r="B2836" t="s">
        <v>0</v>
      </c>
      <c r="C2836" t="s">
        <v>1</v>
      </c>
      <c r="D2836">
        <v>9403</v>
      </c>
      <c r="E2836" t="s">
        <v>4383</v>
      </c>
      <c r="F2836" t="s">
        <v>4383</v>
      </c>
    </row>
    <row r="2837" spans="1:9">
      <c r="A2837">
        <v>1</v>
      </c>
      <c r="B2837" t="s">
        <v>0</v>
      </c>
      <c r="C2837" t="s">
        <v>1</v>
      </c>
      <c r="D2837">
        <v>9404</v>
      </c>
      <c r="E2837" t="s">
        <v>4384</v>
      </c>
      <c r="F2837" t="s">
        <v>4384</v>
      </c>
      <c r="I2837" t="s">
        <v>17436</v>
      </c>
    </row>
    <row r="2838" spans="1:9">
      <c r="A2838">
        <v>1</v>
      </c>
      <c r="B2838" t="s">
        <v>0</v>
      </c>
      <c r="C2838" t="s">
        <v>1</v>
      </c>
      <c r="D2838">
        <v>9500</v>
      </c>
      <c r="E2838" t="s">
        <v>4385</v>
      </c>
      <c r="F2838" t="s">
        <v>4385</v>
      </c>
      <c r="G2838" t="s">
        <v>7140</v>
      </c>
      <c r="H2838" t="s">
        <v>12035</v>
      </c>
      <c r="I2838" t="s">
        <v>17437</v>
      </c>
    </row>
    <row r="2839" spans="1:9">
      <c r="A2839">
        <v>1</v>
      </c>
      <c r="B2839" t="s">
        <v>0</v>
      </c>
      <c r="C2839" t="s">
        <v>1</v>
      </c>
      <c r="D2839">
        <v>9501</v>
      </c>
      <c r="E2839" t="s">
        <v>4386</v>
      </c>
      <c r="F2839" t="s">
        <v>4386</v>
      </c>
      <c r="I2839" t="s">
        <v>17438</v>
      </c>
    </row>
    <row r="2840" spans="1:9">
      <c r="A2840">
        <v>1</v>
      </c>
      <c r="B2840" t="s">
        <v>0</v>
      </c>
      <c r="C2840" t="s">
        <v>1</v>
      </c>
      <c r="D2840">
        <v>9502</v>
      </c>
      <c r="E2840" t="s">
        <v>4387</v>
      </c>
      <c r="F2840" t="s">
        <v>4387</v>
      </c>
      <c r="I2840" t="s">
        <v>17439</v>
      </c>
    </row>
    <row r="2841" spans="1:9">
      <c r="A2841">
        <v>1</v>
      </c>
      <c r="B2841" t="s">
        <v>0</v>
      </c>
      <c r="C2841" t="s">
        <v>1</v>
      </c>
      <c r="D2841">
        <v>9503</v>
      </c>
      <c r="E2841" t="s">
        <v>4388</v>
      </c>
      <c r="F2841" t="s">
        <v>4388</v>
      </c>
      <c r="G2841" t="s">
        <v>7140</v>
      </c>
      <c r="H2841" t="s">
        <v>12036</v>
      </c>
      <c r="I2841" t="s">
        <v>17440</v>
      </c>
    </row>
    <row r="2842" spans="1:9">
      <c r="A2842">
        <v>1</v>
      </c>
      <c r="B2842" t="s">
        <v>0</v>
      </c>
      <c r="C2842" t="s">
        <v>1</v>
      </c>
      <c r="D2842">
        <v>9504</v>
      </c>
      <c r="E2842" t="s">
        <v>4389</v>
      </c>
      <c r="F2842" t="s">
        <v>4389</v>
      </c>
      <c r="G2842" t="s">
        <v>7140</v>
      </c>
      <c r="H2842" t="s">
        <v>12037</v>
      </c>
      <c r="I2842" t="s">
        <v>17441</v>
      </c>
    </row>
    <row r="2843" spans="1:9">
      <c r="A2843">
        <v>1</v>
      </c>
      <c r="B2843" t="s">
        <v>0</v>
      </c>
      <c r="C2843" t="s">
        <v>1</v>
      </c>
      <c r="D2843">
        <v>9505</v>
      </c>
      <c r="E2843" t="s">
        <v>4390</v>
      </c>
      <c r="F2843" t="s">
        <v>4390</v>
      </c>
      <c r="G2843" t="s">
        <v>7140</v>
      </c>
      <c r="H2843" t="s">
        <v>12038</v>
      </c>
      <c r="I2843" t="s">
        <v>17442</v>
      </c>
    </row>
    <row r="2844" spans="1:9">
      <c r="A2844">
        <v>1</v>
      </c>
      <c r="B2844" t="s">
        <v>0</v>
      </c>
      <c r="C2844" t="s">
        <v>1</v>
      </c>
      <c r="D2844">
        <v>9506</v>
      </c>
      <c r="E2844" t="s">
        <v>4391</v>
      </c>
      <c r="F2844" t="s">
        <v>4391</v>
      </c>
      <c r="I2844" t="s">
        <v>17443</v>
      </c>
    </row>
    <row r="2845" spans="1:9">
      <c r="A2845">
        <v>1</v>
      </c>
      <c r="B2845" t="s">
        <v>0</v>
      </c>
      <c r="C2845" t="s">
        <v>1</v>
      </c>
      <c r="D2845">
        <v>9507</v>
      </c>
      <c r="E2845" t="s">
        <v>4392</v>
      </c>
      <c r="F2845" t="s">
        <v>4392</v>
      </c>
      <c r="G2845" t="s">
        <v>7140</v>
      </c>
      <c r="H2845" t="s">
        <v>12039</v>
      </c>
      <c r="I2845" t="s">
        <v>17444</v>
      </c>
    </row>
    <row r="2846" spans="1:9">
      <c r="A2846">
        <v>1</v>
      </c>
      <c r="B2846" t="s">
        <v>0</v>
      </c>
      <c r="C2846" t="s">
        <v>1</v>
      </c>
      <c r="D2846">
        <v>9508</v>
      </c>
      <c r="E2846" t="s">
        <v>4393</v>
      </c>
      <c r="F2846" t="s">
        <v>4393</v>
      </c>
      <c r="I2846" t="s">
        <v>17445</v>
      </c>
    </row>
    <row r="2847" spans="1:9">
      <c r="A2847">
        <v>1</v>
      </c>
      <c r="B2847" t="s">
        <v>0</v>
      </c>
      <c r="C2847" t="s">
        <v>1</v>
      </c>
      <c r="D2847">
        <v>9509</v>
      </c>
      <c r="E2847" t="s">
        <v>4394</v>
      </c>
      <c r="F2847" t="s">
        <v>4394</v>
      </c>
    </row>
    <row r="2848" spans="1:9">
      <c r="A2848">
        <v>1</v>
      </c>
      <c r="B2848" t="s">
        <v>0</v>
      </c>
      <c r="C2848" t="s">
        <v>1</v>
      </c>
      <c r="D2848">
        <v>9510</v>
      </c>
      <c r="E2848" t="s">
        <v>4395</v>
      </c>
      <c r="F2848" t="s">
        <v>4395</v>
      </c>
      <c r="I2848" t="s">
        <v>17446</v>
      </c>
    </row>
    <row r="2849" spans="1:9">
      <c r="A2849">
        <v>1</v>
      </c>
      <c r="B2849" t="s">
        <v>0</v>
      </c>
      <c r="C2849" t="s">
        <v>1</v>
      </c>
      <c r="D2849">
        <v>9511</v>
      </c>
      <c r="E2849" t="s">
        <v>4396</v>
      </c>
      <c r="F2849" t="s">
        <v>4396</v>
      </c>
      <c r="I2849" t="s">
        <v>17447</v>
      </c>
    </row>
    <row r="2850" spans="1:9">
      <c r="A2850">
        <v>1</v>
      </c>
      <c r="B2850" t="s">
        <v>0</v>
      </c>
      <c r="C2850" t="s">
        <v>1</v>
      </c>
      <c r="D2850">
        <v>9512</v>
      </c>
      <c r="E2850" t="s">
        <v>4397</v>
      </c>
      <c r="F2850" t="s">
        <v>4397</v>
      </c>
      <c r="G2850" t="s">
        <v>7140</v>
      </c>
      <c r="H2850" t="s">
        <v>12040</v>
      </c>
      <c r="I2850" t="s">
        <v>17448</v>
      </c>
    </row>
    <row r="2851" spans="1:9">
      <c r="A2851">
        <v>1</v>
      </c>
      <c r="B2851" t="s">
        <v>0</v>
      </c>
      <c r="C2851" t="s">
        <v>1</v>
      </c>
      <c r="D2851">
        <v>9513</v>
      </c>
      <c r="E2851" t="s">
        <v>4398</v>
      </c>
      <c r="F2851" t="s">
        <v>4398</v>
      </c>
      <c r="I2851" t="s">
        <v>17449</v>
      </c>
    </row>
    <row r="2852" spans="1:9">
      <c r="A2852">
        <v>1</v>
      </c>
      <c r="B2852" t="s">
        <v>0</v>
      </c>
      <c r="C2852" t="s">
        <v>1</v>
      </c>
      <c r="D2852">
        <v>9514</v>
      </c>
      <c r="E2852" t="s">
        <v>4399</v>
      </c>
      <c r="F2852" t="s">
        <v>4399</v>
      </c>
    </row>
    <row r="2853" spans="1:9">
      <c r="A2853">
        <v>1</v>
      </c>
      <c r="B2853" t="s">
        <v>0</v>
      </c>
      <c r="C2853" t="s">
        <v>1</v>
      </c>
      <c r="D2853">
        <v>9515</v>
      </c>
      <c r="E2853" t="s">
        <v>4400</v>
      </c>
      <c r="F2853" t="s">
        <v>4400</v>
      </c>
      <c r="I2853" t="s">
        <v>17450</v>
      </c>
    </row>
    <row r="2854" spans="1:9">
      <c r="A2854">
        <v>1</v>
      </c>
      <c r="B2854" t="s">
        <v>0</v>
      </c>
      <c r="C2854" t="s">
        <v>1</v>
      </c>
      <c r="D2854">
        <v>9516</v>
      </c>
      <c r="E2854" t="s">
        <v>4401</v>
      </c>
      <c r="F2854" t="s">
        <v>4401</v>
      </c>
      <c r="I2854" t="s">
        <v>17451</v>
      </c>
    </row>
    <row r="2855" spans="1:9">
      <c r="A2855">
        <v>1</v>
      </c>
      <c r="B2855" t="s">
        <v>0</v>
      </c>
      <c r="C2855" t="s">
        <v>1</v>
      </c>
      <c r="D2855">
        <v>9517</v>
      </c>
      <c r="E2855" t="s">
        <v>4402</v>
      </c>
      <c r="F2855" t="s">
        <v>4402</v>
      </c>
      <c r="I2855" t="s">
        <v>17452</v>
      </c>
    </row>
    <row r="2856" spans="1:9">
      <c r="A2856">
        <v>1</v>
      </c>
      <c r="B2856" t="s">
        <v>0</v>
      </c>
      <c r="C2856" t="s">
        <v>1</v>
      </c>
      <c r="D2856">
        <v>9518</v>
      </c>
      <c r="E2856" t="s">
        <v>4403</v>
      </c>
      <c r="F2856" t="s">
        <v>4403</v>
      </c>
    </row>
    <row r="2857" spans="1:9">
      <c r="A2857">
        <v>1</v>
      </c>
      <c r="B2857" t="s">
        <v>0</v>
      </c>
      <c r="C2857" t="s">
        <v>1</v>
      </c>
      <c r="D2857">
        <v>9519</v>
      </c>
      <c r="E2857" t="s">
        <v>4404</v>
      </c>
      <c r="F2857" t="s">
        <v>4404</v>
      </c>
      <c r="G2857" t="s">
        <v>7140</v>
      </c>
      <c r="H2857" t="s">
        <v>12041</v>
      </c>
      <c r="I2857" t="s">
        <v>17453</v>
      </c>
    </row>
    <row r="2858" spans="1:9">
      <c r="A2858">
        <v>1</v>
      </c>
      <c r="B2858" t="s">
        <v>0</v>
      </c>
      <c r="C2858" t="s">
        <v>1</v>
      </c>
      <c r="D2858">
        <v>9520</v>
      </c>
      <c r="E2858" t="s">
        <v>4405</v>
      </c>
      <c r="F2858" t="s">
        <v>4405</v>
      </c>
      <c r="I2858" t="s">
        <v>17454</v>
      </c>
    </row>
    <row r="2859" spans="1:9">
      <c r="A2859">
        <v>1</v>
      </c>
      <c r="B2859" t="s">
        <v>0</v>
      </c>
      <c r="C2859" t="s">
        <v>1</v>
      </c>
      <c r="D2859">
        <v>9521</v>
      </c>
      <c r="E2859" t="s">
        <v>4406</v>
      </c>
      <c r="F2859" t="s">
        <v>4406</v>
      </c>
    </row>
    <row r="2860" spans="1:9">
      <c r="A2860">
        <v>1</v>
      </c>
      <c r="B2860" t="s">
        <v>0</v>
      </c>
      <c r="C2860" t="s">
        <v>1</v>
      </c>
      <c r="D2860">
        <v>9522</v>
      </c>
      <c r="E2860" t="s">
        <v>4407</v>
      </c>
      <c r="F2860" t="s">
        <v>4407</v>
      </c>
      <c r="G2860" t="s">
        <v>7140</v>
      </c>
      <c r="H2860" t="s">
        <v>12042</v>
      </c>
      <c r="I2860" t="s">
        <v>17455</v>
      </c>
    </row>
    <row r="2861" spans="1:9">
      <c r="A2861">
        <v>1</v>
      </c>
      <c r="B2861" t="s">
        <v>0</v>
      </c>
      <c r="C2861" t="s">
        <v>1</v>
      </c>
      <c r="D2861">
        <v>9523</v>
      </c>
      <c r="E2861" t="s">
        <v>4408</v>
      </c>
      <c r="F2861" t="s">
        <v>4408</v>
      </c>
      <c r="I2861" t="s">
        <v>17456</v>
      </c>
    </row>
    <row r="2862" spans="1:9">
      <c r="A2862">
        <v>1</v>
      </c>
      <c r="B2862" t="s">
        <v>0</v>
      </c>
      <c r="C2862" t="s">
        <v>1</v>
      </c>
      <c r="D2862">
        <v>9524</v>
      </c>
      <c r="E2862" t="s">
        <v>4409</v>
      </c>
      <c r="F2862" t="s">
        <v>4409</v>
      </c>
      <c r="I2862" t="s">
        <v>17457</v>
      </c>
    </row>
    <row r="2863" spans="1:9">
      <c r="A2863">
        <v>1</v>
      </c>
      <c r="B2863" t="s">
        <v>0</v>
      </c>
      <c r="C2863" t="s">
        <v>1</v>
      </c>
      <c r="D2863">
        <v>9525</v>
      </c>
      <c r="E2863" t="s">
        <v>4410</v>
      </c>
      <c r="F2863" t="s">
        <v>4410</v>
      </c>
      <c r="I2863" t="s">
        <v>17458</v>
      </c>
    </row>
    <row r="2864" spans="1:9">
      <c r="A2864">
        <v>1</v>
      </c>
      <c r="B2864" t="s">
        <v>0</v>
      </c>
      <c r="C2864" t="s">
        <v>1</v>
      </c>
      <c r="D2864">
        <v>9526</v>
      </c>
      <c r="E2864" t="s">
        <v>4411</v>
      </c>
      <c r="F2864" t="s">
        <v>4411</v>
      </c>
      <c r="I2864" t="s">
        <v>17459</v>
      </c>
    </row>
    <row r="2865" spans="1:9">
      <c r="A2865">
        <v>1</v>
      </c>
      <c r="B2865" t="s">
        <v>0</v>
      </c>
      <c r="C2865" t="s">
        <v>1</v>
      </c>
      <c r="D2865">
        <v>9527</v>
      </c>
      <c r="E2865" t="s">
        <v>4412</v>
      </c>
      <c r="F2865" t="s">
        <v>4412</v>
      </c>
    </row>
    <row r="2866" spans="1:9">
      <c r="A2866">
        <v>1</v>
      </c>
      <c r="B2866" t="s">
        <v>0</v>
      </c>
      <c r="C2866" t="s">
        <v>1</v>
      </c>
      <c r="D2866">
        <v>9528</v>
      </c>
      <c r="E2866" t="s">
        <v>4413</v>
      </c>
      <c r="F2866" t="s">
        <v>4413</v>
      </c>
      <c r="G2866" t="s">
        <v>7140</v>
      </c>
      <c r="H2866" t="s">
        <v>12043</v>
      </c>
      <c r="I2866" t="s">
        <v>17460</v>
      </c>
    </row>
    <row r="2867" spans="1:9">
      <c r="A2867">
        <v>1</v>
      </c>
      <c r="B2867" t="s">
        <v>0</v>
      </c>
      <c r="C2867" t="s">
        <v>1</v>
      </c>
      <c r="D2867">
        <v>9529</v>
      </c>
      <c r="E2867" t="s">
        <v>4414</v>
      </c>
      <c r="F2867" t="s">
        <v>4414</v>
      </c>
      <c r="I2867" t="s">
        <v>17461</v>
      </c>
    </row>
    <row r="2868" spans="1:9">
      <c r="A2868">
        <v>1</v>
      </c>
      <c r="B2868" t="s">
        <v>0</v>
      </c>
      <c r="C2868" t="s">
        <v>1</v>
      </c>
      <c r="D2868">
        <v>9530</v>
      </c>
      <c r="E2868" t="s">
        <v>4415</v>
      </c>
      <c r="F2868" t="s">
        <v>4415</v>
      </c>
      <c r="G2868" t="s">
        <v>7140</v>
      </c>
      <c r="H2868" t="s">
        <v>12044</v>
      </c>
      <c r="I2868" t="s">
        <v>17462</v>
      </c>
    </row>
    <row r="2869" spans="1:9">
      <c r="A2869">
        <v>1</v>
      </c>
      <c r="B2869" t="s">
        <v>0</v>
      </c>
      <c r="C2869" t="s">
        <v>1</v>
      </c>
      <c r="D2869">
        <v>9531</v>
      </c>
      <c r="E2869" t="s">
        <v>4416</v>
      </c>
      <c r="F2869" t="s">
        <v>4416</v>
      </c>
      <c r="I2869" t="s">
        <v>17463</v>
      </c>
    </row>
    <row r="2870" spans="1:9">
      <c r="A2870">
        <v>1</v>
      </c>
      <c r="B2870" t="s">
        <v>0</v>
      </c>
      <c r="C2870" t="s">
        <v>1</v>
      </c>
      <c r="D2870">
        <v>9532</v>
      </c>
      <c r="E2870" t="s">
        <v>4417</v>
      </c>
      <c r="F2870" t="s">
        <v>4417</v>
      </c>
      <c r="I2870" t="s">
        <v>17464</v>
      </c>
    </row>
    <row r="2871" spans="1:9">
      <c r="A2871">
        <v>1</v>
      </c>
      <c r="B2871" t="s">
        <v>0</v>
      </c>
      <c r="C2871" t="s">
        <v>1</v>
      </c>
      <c r="D2871">
        <v>9533</v>
      </c>
      <c r="E2871" t="s">
        <v>4418</v>
      </c>
      <c r="F2871" t="s">
        <v>4418</v>
      </c>
    </row>
    <row r="2872" spans="1:9">
      <c r="A2872">
        <v>1</v>
      </c>
      <c r="B2872" t="s">
        <v>0</v>
      </c>
      <c r="C2872" t="s">
        <v>1</v>
      </c>
      <c r="D2872">
        <v>9534</v>
      </c>
      <c r="E2872" t="s">
        <v>4419</v>
      </c>
      <c r="F2872" t="s">
        <v>4419</v>
      </c>
      <c r="I2872" t="s">
        <v>17465</v>
      </c>
    </row>
    <row r="2873" spans="1:9">
      <c r="A2873">
        <v>1</v>
      </c>
      <c r="B2873" t="s">
        <v>0</v>
      </c>
      <c r="C2873" t="s">
        <v>1</v>
      </c>
      <c r="D2873">
        <v>9535</v>
      </c>
      <c r="E2873" t="s">
        <v>4420</v>
      </c>
      <c r="F2873" t="s">
        <v>4420</v>
      </c>
      <c r="I2873" t="s">
        <v>17466</v>
      </c>
    </row>
    <row r="2874" spans="1:9">
      <c r="A2874">
        <v>1</v>
      </c>
      <c r="B2874" t="s">
        <v>0</v>
      </c>
      <c r="C2874" t="s">
        <v>1</v>
      </c>
      <c r="D2874">
        <v>9536</v>
      </c>
      <c r="E2874" t="s">
        <v>4421</v>
      </c>
      <c r="F2874" t="s">
        <v>4421</v>
      </c>
      <c r="I2874" t="s">
        <v>17467</v>
      </c>
    </row>
    <row r="2875" spans="1:9">
      <c r="A2875">
        <v>1</v>
      </c>
      <c r="B2875" t="s">
        <v>0</v>
      </c>
      <c r="C2875" t="s">
        <v>1</v>
      </c>
      <c r="D2875">
        <v>9537</v>
      </c>
      <c r="E2875" t="s">
        <v>4422</v>
      </c>
      <c r="F2875" t="s">
        <v>4422</v>
      </c>
      <c r="G2875" t="s">
        <v>7140</v>
      </c>
      <c r="H2875" t="s">
        <v>12045</v>
      </c>
      <c r="I2875" t="s">
        <v>17468</v>
      </c>
    </row>
    <row r="2876" spans="1:9">
      <c r="A2876">
        <v>1</v>
      </c>
      <c r="B2876" t="s">
        <v>0</v>
      </c>
      <c r="C2876" t="s">
        <v>1</v>
      </c>
      <c r="D2876">
        <v>9538</v>
      </c>
      <c r="E2876" t="s">
        <v>4423</v>
      </c>
      <c r="F2876" t="s">
        <v>4423</v>
      </c>
      <c r="I2876" t="s">
        <v>17469</v>
      </c>
    </row>
    <row r="2877" spans="1:9">
      <c r="A2877">
        <v>1</v>
      </c>
      <c r="B2877" t="s">
        <v>0</v>
      </c>
      <c r="C2877" t="s">
        <v>1</v>
      </c>
      <c r="D2877">
        <v>9539</v>
      </c>
      <c r="E2877" t="s">
        <v>4424</v>
      </c>
      <c r="F2877" t="s">
        <v>4424</v>
      </c>
    </row>
    <row r="2878" spans="1:9">
      <c r="A2878">
        <v>1</v>
      </c>
      <c r="B2878" t="s">
        <v>0</v>
      </c>
      <c r="C2878" t="s">
        <v>1</v>
      </c>
      <c r="D2878">
        <v>9540</v>
      </c>
      <c r="E2878" t="s">
        <v>4425</v>
      </c>
      <c r="F2878" t="s">
        <v>4425</v>
      </c>
      <c r="G2878" t="s">
        <v>7140</v>
      </c>
      <c r="H2878" t="s">
        <v>12046</v>
      </c>
      <c r="I2878" t="s">
        <v>17470</v>
      </c>
    </row>
    <row r="2879" spans="1:9">
      <c r="A2879">
        <v>1</v>
      </c>
      <c r="B2879" t="s">
        <v>0</v>
      </c>
      <c r="C2879" t="s">
        <v>1</v>
      </c>
      <c r="D2879">
        <v>9541</v>
      </c>
      <c r="E2879" t="s">
        <v>4426</v>
      </c>
      <c r="F2879" t="s">
        <v>4426</v>
      </c>
    </row>
    <row r="2880" spans="1:9">
      <c r="A2880">
        <v>1</v>
      </c>
      <c r="B2880" t="s">
        <v>0</v>
      </c>
      <c r="C2880" t="s">
        <v>1</v>
      </c>
      <c r="D2880">
        <v>9542</v>
      </c>
      <c r="E2880" t="s">
        <v>4427</v>
      </c>
      <c r="F2880" t="s">
        <v>4427</v>
      </c>
      <c r="I2880" t="s">
        <v>17471</v>
      </c>
    </row>
    <row r="2881" spans="1:9">
      <c r="A2881">
        <v>1</v>
      </c>
      <c r="B2881" t="s">
        <v>0</v>
      </c>
      <c r="C2881" t="s">
        <v>1</v>
      </c>
      <c r="D2881">
        <v>9543</v>
      </c>
      <c r="E2881" t="s">
        <v>4428</v>
      </c>
      <c r="F2881" t="s">
        <v>4428</v>
      </c>
      <c r="I2881" t="s">
        <v>17472</v>
      </c>
    </row>
    <row r="2882" spans="1:9">
      <c r="A2882">
        <v>1</v>
      </c>
      <c r="B2882" t="s">
        <v>0</v>
      </c>
      <c r="C2882" t="s">
        <v>1</v>
      </c>
      <c r="D2882">
        <v>9544</v>
      </c>
      <c r="E2882" t="s">
        <v>4429</v>
      </c>
      <c r="F2882" t="s">
        <v>4429</v>
      </c>
      <c r="G2882" t="s">
        <v>7140</v>
      </c>
      <c r="H2882" t="s">
        <v>12047</v>
      </c>
      <c r="I2882" t="s">
        <v>17473</v>
      </c>
    </row>
    <row r="2883" spans="1:9">
      <c r="A2883">
        <v>1</v>
      </c>
      <c r="B2883" t="s">
        <v>0</v>
      </c>
      <c r="C2883" t="s">
        <v>1</v>
      </c>
      <c r="D2883">
        <v>9545</v>
      </c>
      <c r="E2883" t="s">
        <v>4430</v>
      </c>
      <c r="F2883" t="s">
        <v>4430</v>
      </c>
    </row>
    <row r="2884" spans="1:9">
      <c r="A2884">
        <v>1</v>
      </c>
      <c r="B2884" t="s">
        <v>0</v>
      </c>
      <c r="C2884" t="s">
        <v>1</v>
      </c>
      <c r="D2884">
        <v>9546</v>
      </c>
      <c r="E2884" t="s">
        <v>4431</v>
      </c>
      <c r="F2884" t="s">
        <v>4431</v>
      </c>
      <c r="I2884" t="s">
        <v>17474</v>
      </c>
    </row>
    <row r="2885" spans="1:9">
      <c r="A2885">
        <v>1</v>
      </c>
      <c r="B2885" t="s">
        <v>0</v>
      </c>
      <c r="C2885" t="s">
        <v>1</v>
      </c>
      <c r="D2885">
        <v>9547</v>
      </c>
      <c r="E2885" t="s">
        <v>4432</v>
      </c>
      <c r="F2885" t="s">
        <v>4432</v>
      </c>
      <c r="I2885" t="s">
        <v>17475</v>
      </c>
    </row>
    <row r="2886" spans="1:9">
      <c r="A2886">
        <v>1</v>
      </c>
      <c r="B2886" t="s">
        <v>0</v>
      </c>
      <c r="C2886" t="s">
        <v>1</v>
      </c>
      <c r="D2886">
        <v>9548</v>
      </c>
      <c r="E2886" t="s">
        <v>4433</v>
      </c>
      <c r="F2886" t="s">
        <v>4433</v>
      </c>
      <c r="G2886" t="s">
        <v>7140</v>
      </c>
      <c r="H2886" t="s">
        <v>12048</v>
      </c>
      <c r="I2886" t="s">
        <v>17476</v>
      </c>
    </row>
    <row r="2887" spans="1:9">
      <c r="A2887">
        <v>1</v>
      </c>
      <c r="B2887" t="s">
        <v>0</v>
      </c>
      <c r="C2887" t="s">
        <v>1</v>
      </c>
      <c r="D2887">
        <v>9549</v>
      </c>
      <c r="E2887" t="s">
        <v>4434</v>
      </c>
      <c r="F2887" t="s">
        <v>4434</v>
      </c>
      <c r="I2887" t="s">
        <v>17477</v>
      </c>
    </row>
    <row r="2888" spans="1:9">
      <c r="A2888">
        <v>1</v>
      </c>
      <c r="B2888" t="s">
        <v>0</v>
      </c>
      <c r="C2888" t="s">
        <v>1</v>
      </c>
      <c r="D2888">
        <v>9550</v>
      </c>
      <c r="E2888" t="s">
        <v>4435</v>
      </c>
      <c r="F2888" t="s">
        <v>4435</v>
      </c>
      <c r="G2888" t="s">
        <v>7140</v>
      </c>
      <c r="H2888" t="s">
        <v>12049</v>
      </c>
      <c r="I2888" t="s">
        <v>17478</v>
      </c>
    </row>
    <row r="2889" spans="1:9">
      <c r="A2889">
        <v>1</v>
      </c>
      <c r="B2889" t="s">
        <v>0</v>
      </c>
      <c r="C2889" t="s">
        <v>1</v>
      </c>
      <c r="D2889">
        <v>9551</v>
      </c>
      <c r="E2889" t="s">
        <v>4436</v>
      </c>
      <c r="F2889" t="s">
        <v>4436</v>
      </c>
      <c r="I2889" t="s">
        <v>17479</v>
      </c>
    </row>
    <row r="2890" spans="1:9">
      <c r="A2890">
        <v>1</v>
      </c>
      <c r="B2890" t="s">
        <v>0</v>
      </c>
      <c r="C2890" t="s">
        <v>1</v>
      </c>
      <c r="D2890">
        <v>9552</v>
      </c>
      <c r="E2890" t="s">
        <v>4437</v>
      </c>
      <c r="F2890" t="s">
        <v>4437</v>
      </c>
      <c r="I2890" t="s">
        <v>17480</v>
      </c>
    </row>
    <row r="2891" spans="1:9">
      <c r="A2891">
        <v>1</v>
      </c>
      <c r="B2891" t="s">
        <v>0</v>
      </c>
      <c r="C2891" t="s">
        <v>1</v>
      </c>
      <c r="D2891">
        <v>9553</v>
      </c>
      <c r="E2891" t="s">
        <v>4438</v>
      </c>
      <c r="F2891" t="s">
        <v>4438</v>
      </c>
      <c r="G2891" t="s">
        <v>7140</v>
      </c>
      <c r="H2891" t="s">
        <v>12050</v>
      </c>
      <c r="I2891" t="s">
        <v>17481</v>
      </c>
    </row>
    <row r="2892" spans="1:9">
      <c r="A2892">
        <v>1</v>
      </c>
      <c r="B2892" t="s">
        <v>0</v>
      </c>
      <c r="C2892" t="s">
        <v>1</v>
      </c>
      <c r="D2892">
        <v>9554</v>
      </c>
      <c r="E2892" t="s">
        <v>4439</v>
      </c>
      <c r="F2892" t="s">
        <v>4439</v>
      </c>
      <c r="I2892" t="s">
        <v>17482</v>
      </c>
    </row>
    <row r="2893" spans="1:9">
      <c r="A2893">
        <v>1</v>
      </c>
      <c r="B2893" t="s">
        <v>0</v>
      </c>
      <c r="C2893" t="s">
        <v>1</v>
      </c>
      <c r="D2893">
        <v>9555</v>
      </c>
      <c r="E2893" t="s">
        <v>4440</v>
      </c>
      <c r="F2893" t="s">
        <v>4440</v>
      </c>
      <c r="G2893" t="s">
        <v>7140</v>
      </c>
      <c r="H2893" t="s">
        <v>12051</v>
      </c>
      <c r="I2893" t="s">
        <v>17483</v>
      </c>
    </row>
    <row r="2894" spans="1:9">
      <c r="A2894">
        <v>1</v>
      </c>
      <c r="B2894" t="s">
        <v>0</v>
      </c>
      <c r="C2894" t="s">
        <v>1</v>
      </c>
      <c r="D2894">
        <v>9556</v>
      </c>
      <c r="E2894" t="s">
        <v>4441</v>
      </c>
      <c r="F2894" t="s">
        <v>4441</v>
      </c>
      <c r="G2894" t="s">
        <v>7140</v>
      </c>
      <c r="H2894" t="s">
        <v>12052</v>
      </c>
      <c r="I2894" t="s">
        <v>17484</v>
      </c>
    </row>
    <row r="2895" spans="1:9">
      <c r="A2895">
        <v>1</v>
      </c>
      <c r="B2895" t="s">
        <v>0</v>
      </c>
      <c r="C2895" t="s">
        <v>1</v>
      </c>
      <c r="D2895">
        <v>9557</v>
      </c>
      <c r="E2895" t="s">
        <v>4442</v>
      </c>
      <c r="F2895" t="s">
        <v>4442</v>
      </c>
    </row>
    <row r="2896" spans="1:9">
      <c r="A2896">
        <v>1</v>
      </c>
      <c r="B2896" t="s">
        <v>0</v>
      </c>
      <c r="C2896" t="s">
        <v>1</v>
      </c>
      <c r="D2896">
        <v>9558</v>
      </c>
      <c r="E2896" t="s">
        <v>4443</v>
      </c>
      <c r="F2896" t="s">
        <v>4443</v>
      </c>
      <c r="I2896" t="s">
        <v>17485</v>
      </c>
    </row>
    <row r="2897" spans="1:9">
      <c r="A2897">
        <v>1</v>
      </c>
      <c r="B2897" t="s">
        <v>0</v>
      </c>
      <c r="C2897" t="s">
        <v>1</v>
      </c>
      <c r="D2897">
        <v>9559</v>
      </c>
      <c r="E2897" t="s">
        <v>4444</v>
      </c>
      <c r="F2897" t="s">
        <v>4444</v>
      </c>
      <c r="I2897" t="s">
        <v>17486</v>
      </c>
    </row>
    <row r="2898" spans="1:9">
      <c r="A2898">
        <v>1</v>
      </c>
      <c r="B2898" t="s">
        <v>0</v>
      </c>
      <c r="C2898" t="s">
        <v>1</v>
      </c>
      <c r="D2898">
        <v>9560</v>
      </c>
      <c r="E2898" t="s">
        <v>4445</v>
      </c>
      <c r="F2898" t="s">
        <v>4445</v>
      </c>
      <c r="G2898" t="s">
        <v>7140</v>
      </c>
      <c r="H2898" t="s">
        <v>12053</v>
      </c>
      <c r="I2898" t="s">
        <v>17487</v>
      </c>
    </row>
    <row r="2899" spans="1:9">
      <c r="A2899">
        <v>1</v>
      </c>
      <c r="B2899" t="s">
        <v>0</v>
      </c>
      <c r="C2899" t="s">
        <v>1</v>
      </c>
      <c r="D2899">
        <v>9561</v>
      </c>
      <c r="E2899" t="s">
        <v>4446</v>
      </c>
      <c r="F2899" t="s">
        <v>4446</v>
      </c>
      <c r="I2899" t="s">
        <v>17488</v>
      </c>
    </row>
    <row r="2900" spans="1:9">
      <c r="A2900">
        <v>1</v>
      </c>
      <c r="B2900" t="s">
        <v>0</v>
      </c>
      <c r="C2900" t="s">
        <v>1</v>
      </c>
      <c r="D2900">
        <v>9562</v>
      </c>
      <c r="E2900" t="s">
        <v>4447</v>
      </c>
      <c r="F2900" t="s">
        <v>4447</v>
      </c>
    </row>
    <row r="2901" spans="1:9">
      <c r="A2901">
        <v>1</v>
      </c>
      <c r="B2901" t="s">
        <v>0</v>
      </c>
      <c r="C2901" t="s">
        <v>1</v>
      </c>
      <c r="D2901">
        <v>9600</v>
      </c>
      <c r="E2901" t="s">
        <v>4448</v>
      </c>
      <c r="F2901" t="s">
        <v>4448</v>
      </c>
      <c r="I2901" t="s">
        <v>17489</v>
      </c>
    </row>
    <row r="2902" spans="1:9">
      <c r="A2902">
        <v>1</v>
      </c>
      <c r="B2902" t="s">
        <v>0</v>
      </c>
      <c r="C2902" t="s">
        <v>1</v>
      </c>
      <c r="D2902">
        <v>9601</v>
      </c>
      <c r="E2902" t="s">
        <v>4449</v>
      </c>
      <c r="F2902" t="s">
        <v>4449</v>
      </c>
      <c r="I2902" t="s">
        <v>17490</v>
      </c>
    </row>
    <row r="2903" spans="1:9">
      <c r="A2903">
        <v>1</v>
      </c>
      <c r="B2903" t="s">
        <v>0</v>
      </c>
      <c r="C2903" t="s">
        <v>1</v>
      </c>
      <c r="D2903">
        <v>9602</v>
      </c>
      <c r="E2903" t="s">
        <v>4450</v>
      </c>
      <c r="F2903" t="s">
        <v>4450</v>
      </c>
      <c r="I2903" t="s">
        <v>17491</v>
      </c>
    </row>
    <row r="2904" spans="1:9">
      <c r="A2904">
        <v>1</v>
      </c>
      <c r="B2904" t="s">
        <v>0</v>
      </c>
      <c r="C2904" t="s">
        <v>1</v>
      </c>
      <c r="D2904">
        <v>9603</v>
      </c>
      <c r="E2904" t="s">
        <v>4451</v>
      </c>
      <c r="F2904" t="s">
        <v>4451</v>
      </c>
      <c r="I2904" t="s">
        <v>17492</v>
      </c>
    </row>
    <row r="2905" spans="1:9">
      <c r="A2905">
        <v>1</v>
      </c>
      <c r="B2905" t="s">
        <v>0</v>
      </c>
      <c r="C2905" t="s">
        <v>1</v>
      </c>
      <c r="D2905">
        <v>9604</v>
      </c>
      <c r="E2905" t="s">
        <v>4452</v>
      </c>
      <c r="F2905" t="s">
        <v>4452</v>
      </c>
      <c r="I2905" t="s">
        <v>17493</v>
      </c>
    </row>
    <row r="2906" spans="1:9">
      <c r="A2906">
        <v>1</v>
      </c>
      <c r="B2906" t="s">
        <v>0</v>
      </c>
      <c r="C2906" t="s">
        <v>1</v>
      </c>
      <c r="D2906">
        <v>9605</v>
      </c>
      <c r="E2906" t="s">
        <v>4453</v>
      </c>
      <c r="F2906" t="s">
        <v>4453</v>
      </c>
      <c r="I2906" t="s">
        <v>17494</v>
      </c>
    </row>
    <row r="2907" spans="1:9">
      <c r="A2907">
        <v>1</v>
      </c>
      <c r="B2907" t="s">
        <v>0</v>
      </c>
      <c r="C2907" t="s">
        <v>1</v>
      </c>
      <c r="D2907">
        <v>9606</v>
      </c>
      <c r="E2907" t="s">
        <v>4454</v>
      </c>
      <c r="F2907" t="s">
        <v>4454</v>
      </c>
      <c r="I2907" t="s">
        <v>17495</v>
      </c>
    </row>
    <row r="2908" spans="1:9">
      <c r="A2908">
        <v>1</v>
      </c>
      <c r="B2908" t="s">
        <v>0</v>
      </c>
      <c r="C2908" t="s">
        <v>1</v>
      </c>
      <c r="D2908">
        <v>9607</v>
      </c>
      <c r="E2908" t="s">
        <v>4455</v>
      </c>
      <c r="F2908" t="s">
        <v>4455</v>
      </c>
    </row>
    <row r="2909" spans="1:9">
      <c r="A2909">
        <v>1</v>
      </c>
      <c r="B2909" t="s">
        <v>0</v>
      </c>
      <c r="C2909" t="s">
        <v>1</v>
      </c>
      <c r="D2909">
        <v>9608</v>
      </c>
      <c r="E2909" t="s">
        <v>4456</v>
      </c>
      <c r="F2909" t="s">
        <v>4456</v>
      </c>
      <c r="I2909" t="s">
        <v>17496</v>
      </c>
    </row>
    <row r="2910" spans="1:9">
      <c r="A2910">
        <v>1</v>
      </c>
      <c r="B2910" t="s">
        <v>0</v>
      </c>
      <c r="C2910" t="s">
        <v>1</v>
      </c>
      <c r="D2910">
        <v>9609</v>
      </c>
      <c r="E2910" t="s">
        <v>4457</v>
      </c>
      <c r="F2910" t="s">
        <v>4457</v>
      </c>
      <c r="I2910" t="s">
        <v>17497</v>
      </c>
    </row>
    <row r="2911" spans="1:9">
      <c r="A2911">
        <v>1</v>
      </c>
      <c r="B2911" t="s">
        <v>0</v>
      </c>
      <c r="C2911" t="s">
        <v>1</v>
      </c>
      <c r="D2911">
        <v>9610</v>
      </c>
      <c r="E2911" t="s">
        <v>4458</v>
      </c>
      <c r="F2911" t="s">
        <v>4458</v>
      </c>
      <c r="I2911" t="s">
        <v>17498</v>
      </c>
    </row>
    <row r="2912" spans="1:9">
      <c r="A2912">
        <v>1</v>
      </c>
      <c r="B2912" t="s">
        <v>0</v>
      </c>
      <c r="C2912" t="s">
        <v>1</v>
      </c>
      <c r="D2912">
        <v>9611</v>
      </c>
      <c r="E2912" t="s">
        <v>4459</v>
      </c>
      <c r="F2912" t="s">
        <v>4459</v>
      </c>
      <c r="I2912" t="s">
        <v>17499</v>
      </c>
    </row>
    <row r="2913" spans="1:9">
      <c r="A2913">
        <v>1</v>
      </c>
      <c r="B2913" t="s">
        <v>0</v>
      </c>
      <c r="C2913" t="s">
        <v>1</v>
      </c>
      <c r="D2913">
        <v>9612</v>
      </c>
      <c r="E2913" t="s">
        <v>4460</v>
      </c>
      <c r="F2913" t="s">
        <v>4460</v>
      </c>
      <c r="I2913" t="s">
        <v>17500</v>
      </c>
    </row>
    <row r="2914" spans="1:9">
      <c r="A2914">
        <v>1</v>
      </c>
      <c r="B2914" t="s">
        <v>0</v>
      </c>
      <c r="C2914" t="s">
        <v>1</v>
      </c>
      <c r="D2914">
        <v>9613</v>
      </c>
      <c r="E2914" t="s">
        <v>4461</v>
      </c>
      <c r="F2914" t="s">
        <v>4461</v>
      </c>
      <c r="I2914" t="s">
        <v>17501</v>
      </c>
    </row>
    <row r="2915" spans="1:9">
      <c r="A2915">
        <v>1</v>
      </c>
      <c r="B2915" t="s">
        <v>0</v>
      </c>
      <c r="C2915" t="s">
        <v>1</v>
      </c>
      <c r="D2915">
        <v>9614</v>
      </c>
      <c r="E2915" t="s">
        <v>4462</v>
      </c>
      <c r="F2915" t="s">
        <v>4462</v>
      </c>
      <c r="I2915" t="s">
        <v>17502</v>
      </c>
    </row>
    <row r="2916" spans="1:9">
      <c r="A2916">
        <v>1</v>
      </c>
      <c r="B2916" t="s">
        <v>0</v>
      </c>
      <c r="C2916" t="s">
        <v>1</v>
      </c>
      <c r="D2916">
        <v>9615</v>
      </c>
      <c r="E2916" t="s">
        <v>4463</v>
      </c>
      <c r="F2916" t="s">
        <v>4463</v>
      </c>
      <c r="I2916" t="s">
        <v>17503</v>
      </c>
    </row>
    <row r="2917" spans="1:9">
      <c r="A2917">
        <v>1</v>
      </c>
      <c r="B2917" t="s">
        <v>0</v>
      </c>
      <c r="C2917" t="s">
        <v>1</v>
      </c>
      <c r="D2917">
        <v>9616</v>
      </c>
      <c r="E2917" t="s">
        <v>4464</v>
      </c>
      <c r="F2917" t="s">
        <v>4464</v>
      </c>
      <c r="I2917" t="s">
        <v>17504</v>
      </c>
    </row>
    <row r="2918" spans="1:9">
      <c r="A2918">
        <v>1</v>
      </c>
      <c r="B2918" t="s">
        <v>0</v>
      </c>
      <c r="C2918" t="s">
        <v>1</v>
      </c>
      <c r="D2918">
        <v>9617</v>
      </c>
      <c r="E2918" t="s">
        <v>4465</v>
      </c>
      <c r="F2918" t="s">
        <v>4465</v>
      </c>
      <c r="G2918" t="s">
        <v>7140</v>
      </c>
      <c r="H2918" t="s">
        <v>12054</v>
      </c>
      <c r="I2918" t="s">
        <v>17505</v>
      </c>
    </row>
    <row r="2919" spans="1:9">
      <c r="A2919">
        <v>1</v>
      </c>
      <c r="B2919" t="s">
        <v>0</v>
      </c>
      <c r="C2919" t="s">
        <v>1</v>
      </c>
      <c r="D2919">
        <v>9618</v>
      </c>
      <c r="E2919" t="s">
        <v>4466</v>
      </c>
      <c r="F2919" t="s">
        <v>4466</v>
      </c>
      <c r="I2919" t="s">
        <v>17506</v>
      </c>
    </row>
    <row r="2920" spans="1:9">
      <c r="A2920">
        <v>1</v>
      </c>
      <c r="B2920" t="s">
        <v>0</v>
      </c>
      <c r="C2920" t="s">
        <v>1</v>
      </c>
      <c r="D2920">
        <v>9619</v>
      </c>
      <c r="E2920" t="s">
        <v>4467</v>
      </c>
      <c r="F2920" t="s">
        <v>4467</v>
      </c>
      <c r="I2920" t="s">
        <v>17507</v>
      </c>
    </row>
    <row r="2921" spans="1:9">
      <c r="A2921">
        <v>1</v>
      </c>
      <c r="B2921" t="s">
        <v>0</v>
      </c>
      <c r="C2921" t="s">
        <v>1</v>
      </c>
      <c r="D2921">
        <v>9620</v>
      </c>
      <c r="E2921" t="s">
        <v>4468</v>
      </c>
      <c r="F2921" t="s">
        <v>4468</v>
      </c>
    </row>
    <row r="2922" spans="1:9">
      <c r="A2922">
        <v>1</v>
      </c>
      <c r="B2922" t="s">
        <v>0</v>
      </c>
      <c r="C2922" t="s">
        <v>1</v>
      </c>
      <c r="D2922">
        <v>9621</v>
      </c>
      <c r="E2922" t="s">
        <v>4469</v>
      </c>
      <c r="F2922" t="s">
        <v>4469</v>
      </c>
      <c r="I2922" t="s">
        <v>17508</v>
      </c>
    </row>
    <row r="2923" spans="1:9">
      <c r="A2923">
        <v>1</v>
      </c>
      <c r="B2923" t="s">
        <v>0</v>
      </c>
      <c r="C2923" t="s">
        <v>1</v>
      </c>
      <c r="D2923">
        <v>9622</v>
      </c>
      <c r="E2923" t="s">
        <v>4470</v>
      </c>
      <c r="F2923" t="s">
        <v>4470</v>
      </c>
    </row>
    <row r="2924" spans="1:9">
      <c r="A2924">
        <v>1</v>
      </c>
      <c r="B2924" t="s">
        <v>0</v>
      </c>
      <c r="C2924" t="s">
        <v>1</v>
      </c>
      <c r="D2924">
        <v>9623</v>
      </c>
      <c r="E2924" t="s">
        <v>4471</v>
      </c>
      <c r="F2924" t="s">
        <v>4471</v>
      </c>
      <c r="I2924" t="s">
        <v>17509</v>
      </c>
    </row>
    <row r="2925" spans="1:9">
      <c r="A2925">
        <v>1</v>
      </c>
      <c r="B2925" t="s">
        <v>0</v>
      </c>
      <c r="C2925" t="s">
        <v>1</v>
      </c>
      <c r="D2925">
        <v>9624</v>
      </c>
      <c r="E2925" t="s">
        <v>4472</v>
      </c>
      <c r="F2925" t="s">
        <v>4472</v>
      </c>
      <c r="I2925" t="s">
        <v>17510</v>
      </c>
    </row>
    <row r="2926" spans="1:9">
      <c r="A2926">
        <v>1</v>
      </c>
      <c r="B2926" t="s">
        <v>0</v>
      </c>
      <c r="C2926" t="s">
        <v>1</v>
      </c>
      <c r="D2926">
        <v>9625</v>
      </c>
      <c r="E2926" t="s">
        <v>4473</v>
      </c>
      <c r="F2926" t="s">
        <v>4473</v>
      </c>
      <c r="I2926" t="s">
        <v>17511</v>
      </c>
    </row>
    <row r="2927" spans="1:9">
      <c r="A2927">
        <v>1</v>
      </c>
      <c r="B2927" t="s">
        <v>0</v>
      </c>
      <c r="C2927" t="s">
        <v>1</v>
      </c>
      <c r="D2927">
        <v>9626</v>
      </c>
      <c r="E2927" t="s">
        <v>4474</v>
      </c>
      <c r="F2927" t="s">
        <v>4474</v>
      </c>
      <c r="G2927" t="s">
        <v>7140</v>
      </c>
      <c r="H2927" t="s">
        <v>12055</v>
      </c>
      <c r="I2927" t="s">
        <v>17512</v>
      </c>
    </row>
    <row r="2928" spans="1:9">
      <c r="A2928">
        <v>1</v>
      </c>
      <c r="B2928" t="s">
        <v>0</v>
      </c>
      <c r="C2928" t="s">
        <v>1</v>
      </c>
      <c r="D2928">
        <v>9627</v>
      </c>
      <c r="E2928" t="s">
        <v>4475</v>
      </c>
      <c r="F2928" t="s">
        <v>4475</v>
      </c>
      <c r="G2928" t="s">
        <v>7140</v>
      </c>
      <c r="H2928" t="s">
        <v>12056</v>
      </c>
      <c r="I2928" t="s">
        <v>17513</v>
      </c>
    </row>
    <row r="2929" spans="1:9">
      <c r="A2929">
        <v>1</v>
      </c>
      <c r="B2929" t="s">
        <v>0</v>
      </c>
      <c r="C2929" t="s">
        <v>1</v>
      </c>
      <c r="D2929">
        <v>9628</v>
      </c>
      <c r="E2929" t="s">
        <v>4476</v>
      </c>
      <c r="F2929" t="s">
        <v>4476</v>
      </c>
      <c r="I2929" t="s">
        <v>17514</v>
      </c>
    </row>
    <row r="2930" spans="1:9">
      <c r="A2930">
        <v>1</v>
      </c>
      <c r="B2930" t="s">
        <v>0</v>
      </c>
      <c r="C2930" t="s">
        <v>1</v>
      </c>
      <c r="D2930">
        <v>9629</v>
      </c>
      <c r="E2930" t="s">
        <v>4477</v>
      </c>
      <c r="F2930" t="s">
        <v>4477</v>
      </c>
      <c r="I2930" t="s">
        <v>17515</v>
      </c>
    </row>
    <row r="2931" spans="1:9">
      <c r="A2931">
        <v>1</v>
      </c>
      <c r="B2931" t="s">
        <v>0</v>
      </c>
      <c r="C2931" t="s">
        <v>1</v>
      </c>
      <c r="D2931">
        <v>9630</v>
      </c>
      <c r="E2931" t="s">
        <v>4478</v>
      </c>
      <c r="F2931" t="s">
        <v>4478</v>
      </c>
      <c r="I2931" t="s">
        <v>17516</v>
      </c>
    </row>
    <row r="2932" spans="1:9">
      <c r="A2932">
        <v>1</v>
      </c>
      <c r="B2932" t="s">
        <v>0</v>
      </c>
      <c r="C2932" t="s">
        <v>1</v>
      </c>
      <c r="D2932">
        <v>9631</v>
      </c>
      <c r="E2932" t="s">
        <v>4479</v>
      </c>
      <c r="F2932" t="s">
        <v>4479</v>
      </c>
      <c r="I2932" t="s">
        <v>17517</v>
      </c>
    </row>
    <row r="2933" spans="1:9">
      <c r="A2933">
        <v>1</v>
      </c>
      <c r="B2933" t="s">
        <v>0</v>
      </c>
      <c r="C2933" t="s">
        <v>1</v>
      </c>
      <c r="D2933">
        <v>9632</v>
      </c>
      <c r="E2933" t="s">
        <v>4480</v>
      </c>
      <c r="F2933" t="s">
        <v>4480</v>
      </c>
      <c r="G2933" t="s">
        <v>7140</v>
      </c>
      <c r="H2933" t="s">
        <v>12057</v>
      </c>
      <c r="I2933" t="s">
        <v>17518</v>
      </c>
    </row>
    <row r="2934" spans="1:9">
      <c r="A2934">
        <v>1</v>
      </c>
      <c r="B2934" t="s">
        <v>0</v>
      </c>
      <c r="C2934" t="s">
        <v>1</v>
      </c>
      <c r="D2934">
        <v>9633</v>
      </c>
      <c r="E2934" t="s">
        <v>4481</v>
      </c>
      <c r="F2934" t="s">
        <v>4481</v>
      </c>
      <c r="G2934" t="s">
        <v>7140</v>
      </c>
      <c r="H2934" t="s">
        <v>12058</v>
      </c>
      <c r="I2934" t="s">
        <v>17519</v>
      </c>
    </row>
    <row r="2935" spans="1:9">
      <c r="A2935">
        <v>1</v>
      </c>
      <c r="B2935" t="s">
        <v>0</v>
      </c>
      <c r="C2935" t="s">
        <v>1</v>
      </c>
      <c r="D2935">
        <v>9634</v>
      </c>
      <c r="E2935" t="s">
        <v>4482</v>
      </c>
      <c r="F2935" t="s">
        <v>4482</v>
      </c>
      <c r="I2935" t="s">
        <v>17520</v>
      </c>
    </row>
    <row r="2936" spans="1:9">
      <c r="A2936">
        <v>1</v>
      </c>
      <c r="B2936" t="s">
        <v>0</v>
      </c>
      <c r="C2936" t="s">
        <v>1</v>
      </c>
      <c r="D2936">
        <v>9635</v>
      </c>
      <c r="E2936" t="s">
        <v>4483</v>
      </c>
      <c r="F2936" t="s">
        <v>4483</v>
      </c>
      <c r="I2936" t="s">
        <v>17521</v>
      </c>
    </row>
    <row r="2937" spans="1:9">
      <c r="A2937">
        <v>1</v>
      </c>
      <c r="B2937" t="s">
        <v>0</v>
      </c>
      <c r="C2937" t="s">
        <v>1</v>
      </c>
      <c r="D2937">
        <v>9636</v>
      </c>
      <c r="E2937" t="s">
        <v>4484</v>
      </c>
      <c r="F2937" t="s">
        <v>4484</v>
      </c>
    </row>
    <row r="2938" spans="1:9">
      <c r="A2938">
        <v>1</v>
      </c>
      <c r="B2938" t="s">
        <v>0</v>
      </c>
      <c r="C2938" t="s">
        <v>1</v>
      </c>
      <c r="D2938">
        <v>9637</v>
      </c>
      <c r="E2938" t="s">
        <v>4485</v>
      </c>
      <c r="F2938" t="s">
        <v>4485</v>
      </c>
      <c r="G2938" t="s">
        <v>7140</v>
      </c>
      <c r="H2938" t="s">
        <v>12059</v>
      </c>
      <c r="I2938" t="s">
        <v>17522</v>
      </c>
    </row>
    <row r="2939" spans="1:9">
      <c r="A2939">
        <v>1</v>
      </c>
      <c r="B2939" t="s">
        <v>0</v>
      </c>
      <c r="C2939" t="s">
        <v>1</v>
      </c>
      <c r="D2939">
        <v>9638</v>
      </c>
      <c r="E2939" t="s">
        <v>4486</v>
      </c>
      <c r="F2939" t="s">
        <v>4486</v>
      </c>
      <c r="G2939" t="s">
        <v>7140</v>
      </c>
      <c r="H2939" t="s">
        <v>12060</v>
      </c>
      <c r="I2939" t="s">
        <v>17523</v>
      </c>
    </row>
    <row r="2940" spans="1:9">
      <c r="A2940">
        <v>1</v>
      </c>
      <c r="B2940" t="s">
        <v>0</v>
      </c>
      <c r="C2940" t="s">
        <v>1</v>
      </c>
      <c r="D2940">
        <v>9639</v>
      </c>
      <c r="E2940" t="s">
        <v>4487</v>
      </c>
      <c r="F2940" t="s">
        <v>4487</v>
      </c>
    </row>
    <row r="2941" spans="1:9">
      <c r="A2941">
        <v>1</v>
      </c>
      <c r="B2941" t="s">
        <v>0</v>
      </c>
      <c r="C2941" t="s">
        <v>1</v>
      </c>
      <c r="D2941">
        <v>9640</v>
      </c>
      <c r="E2941" t="s">
        <v>4488</v>
      </c>
      <c r="F2941" t="s">
        <v>4488</v>
      </c>
      <c r="I2941" t="s">
        <v>17524</v>
      </c>
    </row>
    <row r="2942" spans="1:9">
      <c r="A2942">
        <v>1</v>
      </c>
      <c r="B2942" t="s">
        <v>0</v>
      </c>
      <c r="C2942" t="s">
        <v>1</v>
      </c>
      <c r="D2942">
        <v>9641</v>
      </c>
      <c r="E2942" t="s">
        <v>4489</v>
      </c>
      <c r="F2942" t="s">
        <v>4489</v>
      </c>
      <c r="I2942" t="s">
        <v>17525</v>
      </c>
    </row>
    <row r="2943" spans="1:9">
      <c r="A2943">
        <v>1</v>
      </c>
      <c r="B2943" t="s">
        <v>0</v>
      </c>
      <c r="C2943" t="s">
        <v>1</v>
      </c>
      <c r="D2943">
        <v>9642</v>
      </c>
      <c r="E2943" t="s">
        <v>4490</v>
      </c>
      <c r="F2943" t="s">
        <v>4490</v>
      </c>
      <c r="I2943" t="s">
        <v>17526</v>
      </c>
    </row>
    <row r="2944" spans="1:9">
      <c r="A2944">
        <v>1</v>
      </c>
      <c r="B2944" t="s">
        <v>0</v>
      </c>
      <c r="C2944" t="s">
        <v>1</v>
      </c>
      <c r="D2944">
        <v>9643</v>
      </c>
      <c r="E2944" t="s">
        <v>4491</v>
      </c>
      <c r="F2944" t="s">
        <v>4491</v>
      </c>
      <c r="G2944" t="s">
        <v>7140</v>
      </c>
      <c r="H2944" t="s">
        <v>12061</v>
      </c>
      <c r="I2944" t="s">
        <v>17527</v>
      </c>
    </row>
    <row r="2945" spans="1:9">
      <c r="A2945">
        <v>1</v>
      </c>
      <c r="B2945" t="s">
        <v>0</v>
      </c>
      <c r="C2945" t="s">
        <v>1</v>
      </c>
      <c r="D2945">
        <v>9644</v>
      </c>
      <c r="E2945" t="s">
        <v>4492</v>
      </c>
      <c r="F2945" t="s">
        <v>4492</v>
      </c>
      <c r="I2945" t="s">
        <v>17528</v>
      </c>
    </row>
    <row r="2946" spans="1:9">
      <c r="A2946">
        <v>1</v>
      </c>
      <c r="B2946" t="s">
        <v>0</v>
      </c>
      <c r="C2946" t="s">
        <v>1</v>
      </c>
      <c r="D2946">
        <v>9645</v>
      </c>
      <c r="E2946" t="s">
        <v>4493</v>
      </c>
      <c r="F2946" t="s">
        <v>4493</v>
      </c>
      <c r="I2946" t="s">
        <v>17529</v>
      </c>
    </row>
    <row r="2947" spans="1:9">
      <c r="A2947">
        <v>1</v>
      </c>
      <c r="B2947" t="s">
        <v>0</v>
      </c>
      <c r="C2947" t="s">
        <v>1</v>
      </c>
      <c r="D2947">
        <v>9646</v>
      </c>
      <c r="E2947" t="s">
        <v>4494</v>
      </c>
      <c r="F2947" t="s">
        <v>4494</v>
      </c>
      <c r="I2947" t="s">
        <v>17530</v>
      </c>
    </row>
    <row r="2948" spans="1:9">
      <c r="A2948">
        <v>1</v>
      </c>
      <c r="B2948" t="s">
        <v>0</v>
      </c>
      <c r="C2948" t="s">
        <v>1</v>
      </c>
      <c r="D2948">
        <v>9647</v>
      </c>
      <c r="E2948" t="s">
        <v>4495</v>
      </c>
      <c r="F2948" t="s">
        <v>4495</v>
      </c>
      <c r="I2948" t="s">
        <v>17531</v>
      </c>
    </row>
    <row r="2949" spans="1:9">
      <c r="A2949">
        <v>1</v>
      </c>
      <c r="B2949" t="s">
        <v>0</v>
      </c>
      <c r="C2949" t="s">
        <v>1</v>
      </c>
      <c r="D2949">
        <v>9648</v>
      </c>
      <c r="E2949" t="s">
        <v>4496</v>
      </c>
      <c r="F2949" t="s">
        <v>4496</v>
      </c>
      <c r="I2949" t="s">
        <v>17532</v>
      </c>
    </row>
    <row r="2950" spans="1:9">
      <c r="A2950">
        <v>1</v>
      </c>
      <c r="B2950" t="s">
        <v>0</v>
      </c>
      <c r="C2950" t="s">
        <v>1</v>
      </c>
      <c r="D2950">
        <v>9649</v>
      </c>
      <c r="E2950" t="s">
        <v>4497</v>
      </c>
      <c r="F2950" t="s">
        <v>4497</v>
      </c>
      <c r="I2950" t="s">
        <v>17533</v>
      </c>
    </row>
    <row r="2951" spans="1:9">
      <c r="A2951">
        <v>1</v>
      </c>
      <c r="B2951" t="s">
        <v>0</v>
      </c>
      <c r="C2951" t="s">
        <v>1</v>
      </c>
      <c r="D2951">
        <v>9650</v>
      </c>
      <c r="E2951" t="s">
        <v>4498</v>
      </c>
      <c r="F2951" t="s">
        <v>4498</v>
      </c>
      <c r="I2951" t="s">
        <v>17534</v>
      </c>
    </row>
    <row r="2952" spans="1:9">
      <c r="A2952">
        <v>1</v>
      </c>
      <c r="B2952" t="s">
        <v>0</v>
      </c>
      <c r="C2952" t="s">
        <v>1</v>
      </c>
      <c r="D2952">
        <v>9651</v>
      </c>
      <c r="E2952" t="s">
        <v>4499</v>
      </c>
      <c r="F2952" t="s">
        <v>4499</v>
      </c>
      <c r="I2952" t="s">
        <v>17535</v>
      </c>
    </row>
    <row r="2953" spans="1:9">
      <c r="A2953">
        <v>1</v>
      </c>
      <c r="B2953" t="s">
        <v>0</v>
      </c>
      <c r="C2953" t="s">
        <v>1</v>
      </c>
      <c r="D2953">
        <v>9652</v>
      </c>
      <c r="E2953" t="s">
        <v>4500</v>
      </c>
      <c r="F2953" t="s">
        <v>4500</v>
      </c>
    </row>
    <row r="2954" spans="1:9">
      <c r="A2954">
        <v>1</v>
      </c>
      <c r="B2954" t="s">
        <v>0</v>
      </c>
      <c r="C2954" t="s">
        <v>1</v>
      </c>
      <c r="D2954">
        <v>9653</v>
      </c>
      <c r="E2954" t="s">
        <v>4501</v>
      </c>
      <c r="F2954" t="s">
        <v>4501</v>
      </c>
      <c r="I2954" t="s">
        <v>17536</v>
      </c>
    </row>
    <row r="2955" spans="1:9">
      <c r="A2955">
        <v>1</v>
      </c>
      <c r="B2955" t="s">
        <v>0</v>
      </c>
      <c r="C2955" t="s">
        <v>1</v>
      </c>
      <c r="D2955">
        <v>9654</v>
      </c>
      <c r="E2955" t="s">
        <v>4502</v>
      </c>
      <c r="F2955" t="s">
        <v>4502</v>
      </c>
      <c r="G2955" t="s">
        <v>7140</v>
      </c>
      <c r="H2955" t="s">
        <v>12062</v>
      </c>
      <c r="I2955" t="s">
        <v>17537</v>
      </c>
    </row>
    <row r="2956" spans="1:9">
      <c r="A2956">
        <v>1</v>
      </c>
      <c r="B2956" t="s">
        <v>0</v>
      </c>
      <c r="C2956" t="s">
        <v>1</v>
      </c>
      <c r="D2956">
        <v>9655</v>
      </c>
      <c r="E2956" t="s">
        <v>4503</v>
      </c>
      <c r="F2956" t="s">
        <v>4503</v>
      </c>
      <c r="I2956" t="s">
        <v>17538</v>
      </c>
    </row>
    <row r="2957" spans="1:9">
      <c r="A2957">
        <v>1</v>
      </c>
      <c r="B2957" t="s">
        <v>0</v>
      </c>
      <c r="C2957" t="s">
        <v>1</v>
      </c>
      <c r="D2957">
        <v>9656</v>
      </c>
      <c r="E2957" t="s">
        <v>4504</v>
      </c>
      <c r="F2957" t="s">
        <v>4504</v>
      </c>
      <c r="I2957" t="s">
        <v>17539</v>
      </c>
    </row>
    <row r="2958" spans="1:9">
      <c r="A2958">
        <v>1</v>
      </c>
      <c r="B2958" t="s">
        <v>0</v>
      </c>
      <c r="C2958" t="s">
        <v>1</v>
      </c>
      <c r="D2958">
        <v>9657</v>
      </c>
      <c r="E2958" t="s">
        <v>4505</v>
      </c>
      <c r="F2958" t="s">
        <v>4505</v>
      </c>
      <c r="I2958" t="s">
        <v>17540</v>
      </c>
    </row>
    <row r="2959" spans="1:9">
      <c r="A2959">
        <v>1</v>
      </c>
      <c r="B2959" t="s">
        <v>0</v>
      </c>
      <c r="C2959" t="s">
        <v>1</v>
      </c>
      <c r="D2959">
        <v>9658</v>
      </c>
      <c r="E2959" t="s">
        <v>4506</v>
      </c>
      <c r="F2959" t="s">
        <v>4506</v>
      </c>
      <c r="I2959" t="s">
        <v>17541</v>
      </c>
    </row>
    <row r="2960" spans="1:9">
      <c r="A2960">
        <v>1</v>
      </c>
      <c r="B2960" t="s">
        <v>0</v>
      </c>
      <c r="C2960" t="s">
        <v>1</v>
      </c>
      <c r="D2960">
        <v>9659</v>
      </c>
      <c r="E2960" t="s">
        <v>4004</v>
      </c>
      <c r="F2960" t="s">
        <v>4004</v>
      </c>
      <c r="I2960" t="s">
        <v>17195</v>
      </c>
    </row>
    <row r="2961" spans="1:9">
      <c r="A2961">
        <v>1</v>
      </c>
      <c r="B2961" t="s">
        <v>0</v>
      </c>
      <c r="C2961" t="s">
        <v>1</v>
      </c>
      <c r="D2961">
        <v>9660</v>
      </c>
      <c r="E2961" t="s">
        <v>4507</v>
      </c>
      <c r="F2961" t="s">
        <v>4507</v>
      </c>
      <c r="I2961" t="s">
        <v>17542</v>
      </c>
    </row>
    <row r="2962" spans="1:9">
      <c r="A2962">
        <v>1</v>
      </c>
      <c r="B2962" t="s">
        <v>0</v>
      </c>
      <c r="C2962" t="s">
        <v>1</v>
      </c>
      <c r="D2962">
        <v>9661</v>
      </c>
      <c r="E2962" t="s">
        <v>4508</v>
      </c>
      <c r="F2962" t="s">
        <v>4508</v>
      </c>
      <c r="I2962" t="s">
        <v>17543</v>
      </c>
    </row>
    <row r="2963" spans="1:9">
      <c r="A2963">
        <v>1</v>
      </c>
      <c r="B2963" t="s">
        <v>0</v>
      </c>
      <c r="C2963" t="s">
        <v>1</v>
      </c>
      <c r="D2963">
        <v>9662</v>
      </c>
      <c r="E2963" t="s">
        <v>4509</v>
      </c>
      <c r="F2963" t="s">
        <v>4509</v>
      </c>
      <c r="I2963" t="s">
        <v>17544</v>
      </c>
    </row>
    <row r="2964" spans="1:9">
      <c r="A2964">
        <v>1</v>
      </c>
      <c r="B2964" t="s">
        <v>0</v>
      </c>
      <c r="C2964" t="s">
        <v>1</v>
      </c>
      <c r="D2964">
        <v>9663</v>
      </c>
      <c r="E2964" t="s">
        <v>4510</v>
      </c>
      <c r="F2964" t="s">
        <v>4510</v>
      </c>
      <c r="I2964" t="s">
        <v>17545</v>
      </c>
    </row>
    <row r="2965" spans="1:9">
      <c r="A2965">
        <v>1</v>
      </c>
      <c r="B2965" t="s">
        <v>0</v>
      </c>
      <c r="C2965" t="s">
        <v>1</v>
      </c>
      <c r="D2965">
        <v>9664</v>
      </c>
      <c r="E2965" t="s">
        <v>4511</v>
      </c>
      <c r="F2965" t="s">
        <v>4511</v>
      </c>
      <c r="I2965" t="s">
        <v>17546</v>
      </c>
    </row>
    <row r="2966" spans="1:9">
      <c r="A2966">
        <v>1</v>
      </c>
      <c r="B2966" t="s">
        <v>0</v>
      </c>
      <c r="C2966" t="s">
        <v>1</v>
      </c>
      <c r="D2966">
        <v>9665</v>
      </c>
      <c r="E2966" t="s">
        <v>4512</v>
      </c>
      <c r="F2966" t="s">
        <v>4512</v>
      </c>
      <c r="I2966" t="s">
        <v>17547</v>
      </c>
    </row>
    <row r="2967" spans="1:9">
      <c r="A2967">
        <v>1</v>
      </c>
      <c r="B2967" t="s">
        <v>0</v>
      </c>
      <c r="C2967" t="s">
        <v>1</v>
      </c>
      <c r="D2967">
        <v>9666</v>
      </c>
      <c r="E2967" t="s">
        <v>4513</v>
      </c>
      <c r="F2967" t="s">
        <v>4513</v>
      </c>
      <c r="I2967" t="s">
        <v>17548</v>
      </c>
    </row>
    <row r="2968" spans="1:9">
      <c r="A2968">
        <v>1</v>
      </c>
      <c r="B2968" t="s">
        <v>0</v>
      </c>
      <c r="C2968" t="s">
        <v>1</v>
      </c>
      <c r="D2968">
        <v>9667</v>
      </c>
      <c r="E2968" t="s">
        <v>4514</v>
      </c>
      <c r="F2968" t="s">
        <v>4514</v>
      </c>
      <c r="I2968" t="s">
        <v>17549</v>
      </c>
    </row>
    <row r="2969" spans="1:9">
      <c r="A2969">
        <v>1</v>
      </c>
      <c r="B2969" t="s">
        <v>0</v>
      </c>
      <c r="C2969" t="s">
        <v>1</v>
      </c>
      <c r="D2969">
        <v>9668</v>
      </c>
      <c r="E2969" t="s">
        <v>4515</v>
      </c>
      <c r="F2969" t="s">
        <v>4515</v>
      </c>
      <c r="I2969" t="s">
        <v>17550</v>
      </c>
    </row>
    <row r="2970" spans="1:9">
      <c r="A2970">
        <v>1</v>
      </c>
      <c r="B2970" t="s">
        <v>0</v>
      </c>
      <c r="C2970" t="s">
        <v>1</v>
      </c>
      <c r="D2970">
        <v>9669</v>
      </c>
      <c r="E2970" t="s">
        <v>4516</v>
      </c>
      <c r="F2970" t="s">
        <v>4516</v>
      </c>
      <c r="I2970" t="s">
        <v>17551</v>
      </c>
    </row>
    <row r="2971" spans="1:9">
      <c r="A2971">
        <v>1</v>
      </c>
      <c r="B2971" t="s">
        <v>0</v>
      </c>
      <c r="C2971" t="s">
        <v>1</v>
      </c>
      <c r="D2971">
        <v>9670</v>
      </c>
      <c r="E2971" t="s">
        <v>4517</v>
      </c>
      <c r="F2971" t="s">
        <v>4517</v>
      </c>
      <c r="G2971" t="s">
        <v>7140</v>
      </c>
      <c r="H2971" t="s">
        <v>12063</v>
      </c>
      <c r="I2971" t="s">
        <v>17552</v>
      </c>
    </row>
    <row r="2972" spans="1:9">
      <c r="A2972">
        <v>1</v>
      </c>
      <c r="B2972" t="s">
        <v>0</v>
      </c>
      <c r="C2972" t="s">
        <v>1</v>
      </c>
      <c r="D2972">
        <v>9671</v>
      </c>
      <c r="E2972" t="s">
        <v>4518</v>
      </c>
      <c r="F2972" t="s">
        <v>4518</v>
      </c>
      <c r="I2972" t="s">
        <v>17553</v>
      </c>
    </row>
    <row r="2973" spans="1:9">
      <c r="A2973">
        <v>1</v>
      </c>
      <c r="B2973" t="s">
        <v>0</v>
      </c>
      <c r="C2973" t="s">
        <v>1</v>
      </c>
      <c r="D2973">
        <v>9672</v>
      </c>
      <c r="E2973" t="s">
        <v>4519</v>
      </c>
      <c r="F2973" t="s">
        <v>4519</v>
      </c>
      <c r="I2973" t="s">
        <v>17554</v>
      </c>
    </row>
    <row r="2974" spans="1:9">
      <c r="A2974">
        <v>1</v>
      </c>
      <c r="B2974" t="s">
        <v>0</v>
      </c>
      <c r="C2974" t="s">
        <v>1</v>
      </c>
      <c r="D2974">
        <v>9673</v>
      </c>
      <c r="E2974" t="s">
        <v>4520</v>
      </c>
      <c r="F2974" t="s">
        <v>4520</v>
      </c>
      <c r="G2974" t="s">
        <v>7140</v>
      </c>
      <c r="H2974" t="s">
        <v>12064</v>
      </c>
      <c r="I2974" t="s">
        <v>17555</v>
      </c>
    </row>
    <row r="2975" spans="1:9">
      <c r="A2975">
        <v>1</v>
      </c>
      <c r="B2975" t="s">
        <v>0</v>
      </c>
      <c r="C2975" t="s">
        <v>1</v>
      </c>
      <c r="D2975">
        <v>9674</v>
      </c>
      <c r="E2975" t="s">
        <v>4521</v>
      </c>
      <c r="F2975" t="s">
        <v>4521</v>
      </c>
      <c r="I2975" t="s">
        <v>17556</v>
      </c>
    </row>
    <row r="2976" spans="1:9">
      <c r="A2976">
        <v>1</v>
      </c>
      <c r="B2976" t="s">
        <v>0</v>
      </c>
      <c r="C2976" t="s">
        <v>1</v>
      </c>
      <c r="D2976">
        <v>9675</v>
      </c>
      <c r="E2976" t="s">
        <v>4522</v>
      </c>
      <c r="F2976" t="s">
        <v>4522</v>
      </c>
      <c r="I2976" t="s">
        <v>17557</v>
      </c>
    </row>
    <row r="2977" spans="1:9">
      <c r="A2977">
        <v>1</v>
      </c>
      <c r="B2977" t="s">
        <v>0</v>
      </c>
      <c r="C2977" t="s">
        <v>1</v>
      </c>
      <c r="D2977">
        <v>9676</v>
      </c>
      <c r="E2977" t="s">
        <v>4523</v>
      </c>
      <c r="F2977" t="s">
        <v>4523</v>
      </c>
      <c r="G2977" t="s">
        <v>7140</v>
      </c>
      <c r="H2977" t="s">
        <v>12065</v>
      </c>
      <c r="I2977" t="s">
        <v>17558</v>
      </c>
    </row>
    <row r="2978" spans="1:9">
      <c r="A2978">
        <v>1</v>
      </c>
      <c r="B2978" t="s">
        <v>0</v>
      </c>
      <c r="C2978" t="s">
        <v>1</v>
      </c>
      <c r="D2978">
        <v>9677</v>
      </c>
      <c r="E2978" t="s">
        <v>4524</v>
      </c>
      <c r="F2978" t="s">
        <v>4524</v>
      </c>
      <c r="I2978" t="s">
        <v>17559</v>
      </c>
    </row>
    <row r="2979" spans="1:9">
      <c r="A2979">
        <v>1</v>
      </c>
      <c r="B2979" t="s">
        <v>0</v>
      </c>
      <c r="C2979" t="s">
        <v>1</v>
      </c>
      <c r="D2979">
        <v>9678</v>
      </c>
      <c r="E2979" t="s">
        <v>4525</v>
      </c>
      <c r="F2979" t="s">
        <v>4525</v>
      </c>
      <c r="I2979" t="s">
        <v>17560</v>
      </c>
    </row>
    <row r="2980" spans="1:9">
      <c r="A2980">
        <v>1</v>
      </c>
      <c r="B2980" t="s">
        <v>0</v>
      </c>
      <c r="C2980" t="s">
        <v>1</v>
      </c>
      <c r="D2980">
        <v>9679</v>
      </c>
      <c r="E2980" t="s">
        <v>4526</v>
      </c>
      <c r="F2980" t="s">
        <v>4526</v>
      </c>
      <c r="G2980" t="s">
        <v>7140</v>
      </c>
      <c r="H2980" t="s">
        <v>12066</v>
      </c>
      <c r="I2980" t="s">
        <v>17561</v>
      </c>
    </row>
    <row r="2981" spans="1:9">
      <c r="A2981">
        <v>1</v>
      </c>
      <c r="B2981" t="s">
        <v>0</v>
      </c>
      <c r="C2981" t="s">
        <v>1</v>
      </c>
      <c r="D2981">
        <v>9680</v>
      </c>
      <c r="E2981" t="s">
        <v>4527</v>
      </c>
      <c r="F2981" t="s">
        <v>4527</v>
      </c>
      <c r="I2981" t="s">
        <v>17562</v>
      </c>
    </row>
    <row r="2982" spans="1:9">
      <c r="A2982">
        <v>1</v>
      </c>
      <c r="B2982" t="s">
        <v>0</v>
      </c>
      <c r="C2982" t="s">
        <v>1</v>
      </c>
      <c r="D2982">
        <v>9681</v>
      </c>
      <c r="E2982" t="s">
        <v>4528</v>
      </c>
      <c r="F2982" t="s">
        <v>4528</v>
      </c>
      <c r="I2982" t="s">
        <v>17563</v>
      </c>
    </row>
    <row r="2983" spans="1:9">
      <c r="A2983">
        <v>1</v>
      </c>
      <c r="B2983" t="s">
        <v>0</v>
      </c>
      <c r="C2983" t="s">
        <v>1</v>
      </c>
      <c r="D2983">
        <v>9682</v>
      </c>
      <c r="E2983" t="s">
        <v>4529</v>
      </c>
      <c r="F2983" t="s">
        <v>4529</v>
      </c>
      <c r="I2983" t="s">
        <v>17564</v>
      </c>
    </row>
    <row r="2984" spans="1:9">
      <c r="A2984">
        <v>1</v>
      </c>
      <c r="B2984" t="s">
        <v>0</v>
      </c>
      <c r="C2984" t="s">
        <v>1</v>
      </c>
      <c r="D2984">
        <v>9683</v>
      </c>
      <c r="E2984" t="s">
        <v>4530</v>
      </c>
      <c r="F2984" t="s">
        <v>4530</v>
      </c>
      <c r="I2984" t="s">
        <v>17565</v>
      </c>
    </row>
    <row r="2985" spans="1:9">
      <c r="A2985">
        <v>1</v>
      </c>
      <c r="B2985" t="s">
        <v>0</v>
      </c>
      <c r="C2985" t="s">
        <v>1</v>
      </c>
      <c r="D2985">
        <v>9684</v>
      </c>
      <c r="E2985" t="s">
        <v>4531</v>
      </c>
      <c r="F2985" t="s">
        <v>4531</v>
      </c>
    </row>
    <row r="2986" spans="1:9">
      <c r="A2986">
        <v>1</v>
      </c>
      <c r="B2986" t="s">
        <v>0</v>
      </c>
      <c r="C2986" t="s">
        <v>1</v>
      </c>
      <c r="D2986">
        <v>9685</v>
      </c>
      <c r="E2986" t="s">
        <v>4532</v>
      </c>
      <c r="F2986" t="s">
        <v>4532</v>
      </c>
      <c r="I2986" t="s">
        <v>17566</v>
      </c>
    </row>
    <row r="2987" spans="1:9">
      <c r="A2987">
        <v>1</v>
      </c>
      <c r="B2987" t="s">
        <v>0</v>
      </c>
      <c r="C2987" t="s">
        <v>1</v>
      </c>
      <c r="D2987">
        <v>9686</v>
      </c>
      <c r="E2987" t="s">
        <v>4533</v>
      </c>
      <c r="F2987" t="s">
        <v>4533</v>
      </c>
      <c r="I2987" t="s">
        <v>17567</v>
      </c>
    </row>
    <row r="2988" spans="1:9">
      <c r="A2988">
        <v>1</v>
      </c>
      <c r="B2988" t="s">
        <v>0</v>
      </c>
      <c r="C2988" t="s">
        <v>1</v>
      </c>
      <c r="D2988">
        <v>9687</v>
      </c>
      <c r="E2988" t="s">
        <v>4534</v>
      </c>
      <c r="F2988" t="s">
        <v>4534</v>
      </c>
      <c r="I2988" t="s">
        <v>17568</v>
      </c>
    </row>
    <row r="2989" spans="1:9">
      <c r="A2989">
        <v>1</v>
      </c>
      <c r="B2989" t="s">
        <v>0</v>
      </c>
      <c r="C2989" t="s">
        <v>1</v>
      </c>
      <c r="D2989">
        <v>9688</v>
      </c>
      <c r="E2989" t="s">
        <v>4535</v>
      </c>
      <c r="F2989" t="s">
        <v>4535</v>
      </c>
      <c r="I2989" t="s">
        <v>17569</v>
      </c>
    </row>
    <row r="2990" spans="1:9">
      <c r="A2990">
        <v>1</v>
      </c>
      <c r="B2990" t="s">
        <v>0</v>
      </c>
      <c r="C2990" t="s">
        <v>1</v>
      </c>
      <c r="D2990">
        <v>9689</v>
      </c>
      <c r="E2990" t="s">
        <v>4536</v>
      </c>
      <c r="F2990" t="s">
        <v>4536</v>
      </c>
      <c r="I2990" t="s">
        <v>17570</v>
      </c>
    </row>
    <row r="2991" spans="1:9">
      <c r="A2991">
        <v>1</v>
      </c>
      <c r="B2991" t="s">
        <v>0</v>
      </c>
      <c r="C2991" t="s">
        <v>1</v>
      </c>
      <c r="D2991">
        <v>9690</v>
      </c>
      <c r="E2991" t="s">
        <v>4345</v>
      </c>
      <c r="F2991" t="s">
        <v>4345</v>
      </c>
      <c r="I2991" t="s">
        <v>17404</v>
      </c>
    </row>
    <row r="2992" spans="1:9">
      <c r="A2992">
        <v>1</v>
      </c>
      <c r="B2992" t="s">
        <v>0</v>
      </c>
      <c r="C2992" t="s">
        <v>1</v>
      </c>
      <c r="D2992">
        <v>9691</v>
      </c>
      <c r="E2992" t="s">
        <v>4537</v>
      </c>
      <c r="F2992" t="s">
        <v>4537</v>
      </c>
      <c r="I2992" t="s">
        <v>17571</v>
      </c>
    </row>
    <row r="2993" spans="1:9">
      <c r="A2993">
        <v>1</v>
      </c>
      <c r="B2993" t="s">
        <v>0</v>
      </c>
      <c r="C2993" t="s">
        <v>1</v>
      </c>
      <c r="D2993">
        <v>9692</v>
      </c>
      <c r="E2993" t="s">
        <v>4538</v>
      </c>
      <c r="F2993" t="s">
        <v>4538</v>
      </c>
      <c r="I2993" t="s">
        <v>17572</v>
      </c>
    </row>
    <row r="2994" spans="1:9">
      <c r="A2994">
        <v>1</v>
      </c>
      <c r="B2994" t="s">
        <v>0</v>
      </c>
      <c r="C2994" t="s">
        <v>1</v>
      </c>
      <c r="D2994">
        <v>9693</v>
      </c>
      <c r="E2994" t="s">
        <v>4539</v>
      </c>
      <c r="F2994" t="s">
        <v>4539</v>
      </c>
      <c r="I2994" t="s">
        <v>17573</v>
      </c>
    </row>
    <row r="2995" spans="1:9">
      <c r="A2995">
        <v>1</v>
      </c>
      <c r="B2995" t="s">
        <v>0</v>
      </c>
      <c r="C2995" t="s">
        <v>1</v>
      </c>
      <c r="D2995">
        <v>9694</v>
      </c>
      <c r="E2995" t="s">
        <v>4540</v>
      </c>
      <c r="F2995" t="s">
        <v>4540</v>
      </c>
      <c r="I2995" t="s">
        <v>17574</v>
      </c>
    </row>
    <row r="2996" spans="1:9">
      <c r="A2996">
        <v>1</v>
      </c>
      <c r="B2996" t="s">
        <v>0</v>
      </c>
      <c r="C2996" t="s">
        <v>1</v>
      </c>
      <c r="D2996">
        <v>9695</v>
      </c>
      <c r="E2996" t="s">
        <v>4541</v>
      </c>
      <c r="F2996" t="s">
        <v>4541</v>
      </c>
      <c r="I2996" t="s">
        <v>17575</v>
      </c>
    </row>
    <row r="2997" spans="1:9">
      <c r="A2997">
        <v>1</v>
      </c>
      <c r="B2997" t="s">
        <v>0</v>
      </c>
      <c r="C2997" t="s">
        <v>1</v>
      </c>
      <c r="D2997">
        <v>9696</v>
      </c>
      <c r="E2997" t="s">
        <v>4542</v>
      </c>
      <c r="F2997" t="s">
        <v>4542</v>
      </c>
      <c r="I2997" t="s">
        <v>17576</v>
      </c>
    </row>
    <row r="2998" spans="1:9">
      <c r="A2998">
        <v>1</v>
      </c>
      <c r="B2998" t="s">
        <v>0</v>
      </c>
      <c r="C2998" t="s">
        <v>1</v>
      </c>
      <c r="D2998">
        <v>9800</v>
      </c>
      <c r="E2998" t="s">
        <v>4543</v>
      </c>
      <c r="F2998" t="s">
        <v>4543</v>
      </c>
      <c r="I2998" t="s">
        <v>17577</v>
      </c>
    </row>
    <row r="2999" spans="1:9">
      <c r="A2999">
        <v>1</v>
      </c>
      <c r="B2999" t="s">
        <v>0</v>
      </c>
      <c r="C2999" t="s">
        <v>1</v>
      </c>
      <c r="D2999">
        <v>9801</v>
      </c>
      <c r="E2999" t="s">
        <v>4544</v>
      </c>
      <c r="F2999" t="s">
        <v>4544</v>
      </c>
      <c r="I2999" t="s">
        <v>17578</v>
      </c>
    </row>
    <row r="3000" spans="1:9">
      <c r="A3000">
        <v>1</v>
      </c>
      <c r="B3000" t="s">
        <v>0</v>
      </c>
      <c r="C3000" t="s">
        <v>1</v>
      </c>
      <c r="D3000">
        <v>9802</v>
      </c>
      <c r="E3000" t="s">
        <v>4545</v>
      </c>
      <c r="F3000" t="s">
        <v>4545</v>
      </c>
      <c r="I3000" t="s">
        <v>17579</v>
      </c>
    </row>
    <row r="3001" spans="1:9">
      <c r="A3001">
        <v>1</v>
      </c>
      <c r="B3001" t="s">
        <v>0</v>
      </c>
      <c r="C3001" t="s">
        <v>1</v>
      </c>
      <c r="D3001">
        <v>9803</v>
      </c>
      <c r="E3001" t="s">
        <v>4546</v>
      </c>
      <c r="F3001" t="s">
        <v>4546</v>
      </c>
      <c r="I3001" t="s">
        <v>17580</v>
      </c>
    </row>
    <row r="3002" spans="1:9">
      <c r="A3002">
        <v>1</v>
      </c>
      <c r="B3002" t="s">
        <v>0</v>
      </c>
      <c r="C3002" t="s">
        <v>1</v>
      </c>
      <c r="D3002">
        <v>9804</v>
      </c>
      <c r="E3002" t="s">
        <v>4547</v>
      </c>
      <c r="F3002" t="s">
        <v>4547</v>
      </c>
      <c r="I3002" t="s">
        <v>17581</v>
      </c>
    </row>
    <row r="3003" spans="1:9">
      <c r="A3003">
        <v>1</v>
      </c>
      <c r="B3003" t="s">
        <v>0</v>
      </c>
      <c r="C3003" t="s">
        <v>1</v>
      </c>
      <c r="D3003">
        <v>9805</v>
      </c>
      <c r="E3003" t="s">
        <v>4548</v>
      </c>
      <c r="F3003" t="s">
        <v>4548</v>
      </c>
      <c r="G3003" t="s">
        <v>7140</v>
      </c>
      <c r="H3003" t="s">
        <v>12067</v>
      </c>
      <c r="I3003" t="s">
        <v>17582</v>
      </c>
    </row>
    <row r="3004" spans="1:9">
      <c r="A3004">
        <v>1</v>
      </c>
      <c r="B3004" t="s">
        <v>0</v>
      </c>
      <c r="C3004" t="s">
        <v>1</v>
      </c>
      <c r="D3004">
        <v>9806</v>
      </c>
      <c r="E3004" t="s">
        <v>4549</v>
      </c>
      <c r="F3004" t="s">
        <v>4549</v>
      </c>
      <c r="I3004" t="s">
        <v>17583</v>
      </c>
    </row>
    <row r="3005" spans="1:9">
      <c r="A3005">
        <v>1</v>
      </c>
      <c r="B3005" t="s">
        <v>0</v>
      </c>
      <c r="C3005" t="s">
        <v>1</v>
      </c>
      <c r="D3005">
        <v>9807</v>
      </c>
      <c r="E3005" t="s">
        <v>4550</v>
      </c>
      <c r="F3005" t="s">
        <v>4550</v>
      </c>
      <c r="I3005" t="s">
        <v>17584</v>
      </c>
    </row>
    <row r="3006" spans="1:9">
      <c r="A3006">
        <v>1</v>
      </c>
      <c r="B3006" t="s">
        <v>0</v>
      </c>
      <c r="C3006" t="s">
        <v>1</v>
      </c>
      <c r="D3006">
        <v>9808</v>
      </c>
      <c r="E3006" t="s">
        <v>4551</v>
      </c>
      <c r="F3006" t="s">
        <v>4551</v>
      </c>
      <c r="I3006" t="s">
        <v>17585</v>
      </c>
    </row>
    <row r="3007" spans="1:9">
      <c r="A3007">
        <v>1</v>
      </c>
      <c r="B3007" t="s">
        <v>0</v>
      </c>
      <c r="C3007" t="s">
        <v>1</v>
      </c>
      <c r="D3007">
        <v>9809</v>
      </c>
      <c r="E3007" t="s">
        <v>4552</v>
      </c>
      <c r="F3007" t="s">
        <v>4552</v>
      </c>
      <c r="I3007" t="s">
        <v>17586</v>
      </c>
    </row>
    <row r="3008" spans="1:9">
      <c r="A3008">
        <v>1</v>
      </c>
      <c r="B3008" t="s">
        <v>0</v>
      </c>
      <c r="C3008" t="s">
        <v>1</v>
      </c>
      <c r="D3008">
        <v>9810</v>
      </c>
      <c r="E3008" t="s">
        <v>4553</v>
      </c>
      <c r="F3008" t="s">
        <v>4553</v>
      </c>
      <c r="I3008" t="s">
        <v>17587</v>
      </c>
    </row>
    <row r="3009" spans="1:9">
      <c r="A3009">
        <v>1</v>
      </c>
      <c r="B3009" t="s">
        <v>0</v>
      </c>
      <c r="C3009" t="s">
        <v>1</v>
      </c>
      <c r="D3009">
        <v>9811</v>
      </c>
      <c r="E3009" t="s">
        <v>4554</v>
      </c>
      <c r="F3009" t="s">
        <v>4554</v>
      </c>
      <c r="I3009" t="s">
        <v>17588</v>
      </c>
    </row>
    <row r="3010" spans="1:9">
      <c r="A3010">
        <v>1</v>
      </c>
      <c r="B3010" t="s">
        <v>0</v>
      </c>
      <c r="C3010" t="s">
        <v>1</v>
      </c>
      <c r="D3010">
        <v>9812</v>
      </c>
      <c r="E3010" t="s">
        <v>4555</v>
      </c>
      <c r="F3010" t="s">
        <v>4555</v>
      </c>
      <c r="I3010" t="s">
        <v>17589</v>
      </c>
    </row>
    <row r="3011" spans="1:9">
      <c r="A3011">
        <v>1</v>
      </c>
      <c r="B3011" t="s">
        <v>0</v>
      </c>
      <c r="C3011" t="s">
        <v>1</v>
      </c>
      <c r="D3011">
        <v>9813</v>
      </c>
      <c r="E3011" t="s">
        <v>4556</v>
      </c>
      <c r="F3011" t="s">
        <v>4556</v>
      </c>
      <c r="I3011" t="s">
        <v>17590</v>
      </c>
    </row>
    <row r="3012" spans="1:9">
      <c r="A3012">
        <v>1</v>
      </c>
      <c r="B3012" t="s">
        <v>0</v>
      </c>
      <c r="C3012" t="s">
        <v>1</v>
      </c>
      <c r="D3012">
        <v>9814</v>
      </c>
      <c r="E3012" t="s">
        <v>4557</v>
      </c>
      <c r="F3012" t="s">
        <v>4557</v>
      </c>
      <c r="I3012" t="s">
        <v>17591</v>
      </c>
    </row>
    <row r="3013" spans="1:9">
      <c r="A3013">
        <v>1</v>
      </c>
      <c r="B3013" t="s">
        <v>0</v>
      </c>
      <c r="C3013" t="s">
        <v>1</v>
      </c>
      <c r="D3013">
        <v>9815</v>
      </c>
      <c r="E3013" t="s">
        <v>4558</v>
      </c>
      <c r="F3013" t="s">
        <v>4558</v>
      </c>
    </row>
    <row r="3014" spans="1:9">
      <c r="A3014">
        <v>1</v>
      </c>
      <c r="B3014" t="s">
        <v>0</v>
      </c>
      <c r="C3014" t="s">
        <v>1</v>
      </c>
      <c r="D3014">
        <v>9816</v>
      </c>
      <c r="E3014" t="s">
        <v>4559</v>
      </c>
      <c r="F3014" t="s">
        <v>4559</v>
      </c>
      <c r="I3014" t="s">
        <v>17592</v>
      </c>
    </row>
    <row r="3015" spans="1:9">
      <c r="A3015">
        <v>1</v>
      </c>
      <c r="B3015" t="s">
        <v>0</v>
      </c>
      <c r="C3015" t="s">
        <v>1</v>
      </c>
      <c r="D3015">
        <v>9817</v>
      </c>
      <c r="E3015" t="s">
        <v>4560</v>
      </c>
      <c r="F3015" t="s">
        <v>4560</v>
      </c>
    </row>
    <row r="3016" spans="1:9">
      <c r="A3016">
        <v>1</v>
      </c>
      <c r="B3016" t="s">
        <v>0</v>
      </c>
      <c r="C3016" t="s">
        <v>1</v>
      </c>
      <c r="D3016">
        <v>9818</v>
      </c>
      <c r="E3016" t="s">
        <v>4561</v>
      </c>
      <c r="F3016" t="s">
        <v>4561</v>
      </c>
      <c r="G3016" t="s">
        <v>7140</v>
      </c>
      <c r="H3016" t="s">
        <v>12068</v>
      </c>
      <c r="I3016" t="s">
        <v>17593</v>
      </c>
    </row>
    <row r="3017" spans="1:9">
      <c r="A3017">
        <v>1</v>
      </c>
      <c r="B3017" t="s">
        <v>0</v>
      </c>
      <c r="C3017" t="s">
        <v>1</v>
      </c>
      <c r="D3017">
        <v>9819</v>
      </c>
      <c r="E3017" t="s">
        <v>4562</v>
      </c>
      <c r="F3017" t="s">
        <v>4562</v>
      </c>
      <c r="I3017" t="s">
        <v>17594</v>
      </c>
    </row>
    <row r="3018" spans="1:9">
      <c r="A3018">
        <v>1</v>
      </c>
      <c r="B3018" t="s">
        <v>0</v>
      </c>
      <c r="C3018" t="s">
        <v>1</v>
      </c>
      <c r="D3018">
        <v>9820</v>
      </c>
      <c r="E3018" t="s">
        <v>3275</v>
      </c>
      <c r="F3018" t="s">
        <v>3275</v>
      </c>
      <c r="I3018" t="s">
        <v>16836</v>
      </c>
    </row>
    <row r="3019" spans="1:9">
      <c r="A3019">
        <v>1</v>
      </c>
      <c r="B3019" t="s">
        <v>0</v>
      </c>
      <c r="C3019" t="s">
        <v>1</v>
      </c>
      <c r="D3019">
        <v>9821</v>
      </c>
      <c r="E3019" t="s">
        <v>4563</v>
      </c>
      <c r="F3019" t="s">
        <v>4563</v>
      </c>
      <c r="G3019" t="s">
        <v>7140</v>
      </c>
      <c r="H3019" t="s">
        <v>12069</v>
      </c>
      <c r="I3019" t="s">
        <v>17595</v>
      </c>
    </row>
    <row r="3020" spans="1:9">
      <c r="A3020">
        <v>1</v>
      </c>
      <c r="B3020" t="s">
        <v>0</v>
      </c>
      <c r="C3020" t="s">
        <v>1</v>
      </c>
      <c r="D3020">
        <v>9822</v>
      </c>
      <c r="E3020" t="s">
        <v>4564</v>
      </c>
      <c r="F3020" t="s">
        <v>4564</v>
      </c>
      <c r="G3020" t="s">
        <v>7140</v>
      </c>
      <c r="H3020" t="s">
        <v>12070</v>
      </c>
      <c r="I3020" t="s">
        <v>17596</v>
      </c>
    </row>
    <row r="3021" spans="1:9">
      <c r="A3021">
        <v>1</v>
      </c>
      <c r="B3021" t="s">
        <v>0</v>
      </c>
      <c r="C3021" t="s">
        <v>1</v>
      </c>
      <c r="D3021">
        <v>9823</v>
      </c>
      <c r="E3021" t="s">
        <v>4565</v>
      </c>
      <c r="F3021" t="s">
        <v>4565</v>
      </c>
      <c r="I3021" t="s">
        <v>17597</v>
      </c>
    </row>
    <row r="3022" spans="1:9">
      <c r="A3022">
        <v>1</v>
      </c>
      <c r="B3022" t="s">
        <v>0</v>
      </c>
      <c r="C3022" t="s">
        <v>1</v>
      </c>
      <c r="D3022">
        <v>9824</v>
      </c>
      <c r="E3022" t="s">
        <v>4566</v>
      </c>
      <c r="F3022" t="s">
        <v>4566</v>
      </c>
      <c r="I3022" t="s">
        <v>17598</v>
      </c>
    </row>
    <row r="3023" spans="1:9">
      <c r="A3023">
        <v>1</v>
      </c>
      <c r="B3023" t="s">
        <v>0</v>
      </c>
      <c r="C3023" t="s">
        <v>1</v>
      </c>
      <c r="D3023">
        <v>9825</v>
      </c>
      <c r="E3023" t="s">
        <v>4567</v>
      </c>
      <c r="F3023" t="s">
        <v>4567</v>
      </c>
      <c r="I3023" t="s">
        <v>17599</v>
      </c>
    </row>
    <row r="3024" spans="1:9">
      <c r="A3024">
        <v>1</v>
      </c>
      <c r="B3024" t="s">
        <v>0</v>
      </c>
      <c r="C3024" t="s">
        <v>1</v>
      </c>
      <c r="D3024">
        <v>9826</v>
      </c>
      <c r="E3024" t="s">
        <v>4568</v>
      </c>
      <c r="F3024" t="s">
        <v>4568</v>
      </c>
      <c r="G3024" t="s">
        <v>7140</v>
      </c>
      <c r="H3024" t="s">
        <v>12071</v>
      </c>
      <c r="I3024" t="s">
        <v>17600</v>
      </c>
    </row>
    <row r="3025" spans="1:9">
      <c r="A3025">
        <v>1</v>
      </c>
      <c r="B3025" t="s">
        <v>0</v>
      </c>
      <c r="C3025" t="s">
        <v>1</v>
      </c>
      <c r="D3025">
        <v>9827</v>
      </c>
      <c r="E3025" t="s">
        <v>4569</v>
      </c>
      <c r="F3025" t="s">
        <v>4569</v>
      </c>
      <c r="I3025" t="s">
        <v>17601</v>
      </c>
    </row>
    <row r="3026" spans="1:9">
      <c r="A3026">
        <v>1</v>
      </c>
      <c r="B3026" t="s">
        <v>0</v>
      </c>
      <c r="C3026" t="s">
        <v>1</v>
      </c>
      <c r="D3026">
        <v>9828</v>
      </c>
      <c r="E3026" t="s">
        <v>4570</v>
      </c>
      <c r="F3026" t="s">
        <v>4570</v>
      </c>
    </row>
    <row r="3027" spans="1:9">
      <c r="A3027">
        <v>1</v>
      </c>
      <c r="B3027" t="s">
        <v>0</v>
      </c>
      <c r="C3027" t="s">
        <v>1</v>
      </c>
      <c r="D3027">
        <v>9829</v>
      </c>
      <c r="E3027" t="s">
        <v>4571</v>
      </c>
      <c r="F3027" t="s">
        <v>4571</v>
      </c>
      <c r="I3027" t="s">
        <v>17602</v>
      </c>
    </row>
    <row r="3028" spans="1:9">
      <c r="A3028">
        <v>1</v>
      </c>
      <c r="B3028" t="s">
        <v>0</v>
      </c>
      <c r="C3028" t="s">
        <v>1</v>
      </c>
      <c r="D3028">
        <v>9830</v>
      </c>
      <c r="E3028" t="s">
        <v>4572</v>
      </c>
      <c r="F3028" t="s">
        <v>4572</v>
      </c>
      <c r="I3028" t="s">
        <v>17603</v>
      </c>
    </row>
    <row r="3029" spans="1:9">
      <c r="A3029">
        <v>1</v>
      </c>
      <c r="B3029" t="s">
        <v>0</v>
      </c>
      <c r="C3029" t="s">
        <v>1</v>
      </c>
      <c r="D3029">
        <v>9831</v>
      </c>
      <c r="E3029" t="s">
        <v>4573</v>
      </c>
      <c r="F3029" t="s">
        <v>4573</v>
      </c>
      <c r="I3029" t="s">
        <v>17604</v>
      </c>
    </row>
    <row r="3030" spans="1:9">
      <c r="A3030">
        <v>1</v>
      </c>
      <c r="B3030" t="s">
        <v>0</v>
      </c>
      <c r="C3030" t="s">
        <v>1</v>
      </c>
      <c r="D3030">
        <v>9832</v>
      </c>
      <c r="E3030" t="s">
        <v>4574</v>
      </c>
      <c r="F3030" t="s">
        <v>4574</v>
      </c>
      <c r="I3030" t="s">
        <v>17605</v>
      </c>
    </row>
    <row r="3031" spans="1:9">
      <c r="A3031">
        <v>1</v>
      </c>
      <c r="B3031" t="s">
        <v>0</v>
      </c>
      <c r="C3031" t="s">
        <v>1</v>
      </c>
      <c r="D3031">
        <v>9833</v>
      </c>
      <c r="E3031" t="s">
        <v>4575</v>
      </c>
      <c r="F3031" t="s">
        <v>4575</v>
      </c>
      <c r="I3031" t="s">
        <v>17606</v>
      </c>
    </row>
    <row r="3032" spans="1:9">
      <c r="A3032">
        <v>1</v>
      </c>
      <c r="B3032" t="s">
        <v>0</v>
      </c>
      <c r="C3032" t="s">
        <v>1</v>
      </c>
      <c r="D3032">
        <v>9834</v>
      </c>
      <c r="E3032" t="s">
        <v>4576</v>
      </c>
      <c r="F3032" t="s">
        <v>4576</v>
      </c>
      <c r="I3032" t="s">
        <v>17607</v>
      </c>
    </row>
    <row r="3033" spans="1:9">
      <c r="A3033">
        <v>1</v>
      </c>
      <c r="B3033" t="s">
        <v>0</v>
      </c>
      <c r="C3033" t="s">
        <v>1</v>
      </c>
      <c r="D3033">
        <v>9835</v>
      </c>
      <c r="E3033" t="s">
        <v>4577</v>
      </c>
      <c r="F3033" t="s">
        <v>4577</v>
      </c>
      <c r="I3033" t="s">
        <v>17608</v>
      </c>
    </row>
    <row r="3034" spans="1:9">
      <c r="A3034">
        <v>1</v>
      </c>
      <c r="B3034" t="s">
        <v>0</v>
      </c>
      <c r="C3034" t="s">
        <v>1</v>
      </c>
      <c r="D3034">
        <v>9836</v>
      </c>
      <c r="E3034" t="s">
        <v>4578</v>
      </c>
      <c r="F3034" t="s">
        <v>4578</v>
      </c>
      <c r="I3034" t="s">
        <v>17609</v>
      </c>
    </row>
    <row r="3035" spans="1:9">
      <c r="A3035">
        <v>1</v>
      </c>
      <c r="B3035" t="s">
        <v>0</v>
      </c>
      <c r="C3035" t="s">
        <v>1</v>
      </c>
      <c r="D3035">
        <v>9837</v>
      </c>
      <c r="E3035" t="s">
        <v>4579</v>
      </c>
      <c r="F3035" t="s">
        <v>4579</v>
      </c>
    </row>
    <row r="3036" spans="1:9">
      <c r="A3036">
        <v>1</v>
      </c>
      <c r="B3036" t="s">
        <v>0</v>
      </c>
      <c r="C3036" t="s">
        <v>1</v>
      </c>
      <c r="D3036">
        <v>9838</v>
      </c>
      <c r="E3036" t="s">
        <v>4580</v>
      </c>
      <c r="F3036" t="s">
        <v>4580</v>
      </c>
      <c r="I3036" t="s">
        <v>17610</v>
      </c>
    </row>
    <row r="3037" spans="1:9">
      <c r="A3037">
        <v>1</v>
      </c>
      <c r="B3037" t="s">
        <v>0</v>
      </c>
      <c r="C3037" t="s">
        <v>1</v>
      </c>
      <c r="D3037">
        <v>9839</v>
      </c>
      <c r="E3037" t="s">
        <v>4581</v>
      </c>
      <c r="F3037" t="s">
        <v>4581</v>
      </c>
      <c r="I3037" t="s">
        <v>17611</v>
      </c>
    </row>
    <row r="3038" spans="1:9">
      <c r="A3038">
        <v>1</v>
      </c>
      <c r="B3038" t="s">
        <v>0</v>
      </c>
      <c r="C3038" t="s">
        <v>1</v>
      </c>
      <c r="D3038">
        <v>9840</v>
      </c>
      <c r="E3038" t="s">
        <v>4582</v>
      </c>
      <c r="F3038" t="s">
        <v>4582</v>
      </c>
      <c r="I3038" t="s">
        <v>17612</v>
      </c>
    </row>
    <row r="3039" spans="1:9">
      <c r="A3039">
        <v>1</v>
      </c>
      <c r="B3039" t="s">
        <v>0</v>
      </c>
      <c r="C3039" t="s">
        <v>1</v>
      </c>
      <c r="D3039">
        <v>9841</v>
      </c>
      <c r="E3039" t="s">
        <v>4583</v>
      </c>
      <c r="F3039" t="s">
        <v>4583</v>
      </c>
      <c r="G3039" t="s">
        <v>7140</v>
      </c>
      <c r="H3039" t="s">
        <v>12072</v>
      </c>
      <c r="I3039" t="s">
        <v>17613</v>
      </c>
    </row>
    <row r="3040" spans="1:9">
      <c r="A3040">
        <v>1</v>
      </c>
      <c r="B3040" t="s">
        <v>0</v>
      </c>
      <c r="C3040" t="s">
        <v>1</v>
      </c>
      <c r="D3040">
        <v>9842</v>
      </c>
      <c r="E3040" t="s">
        <v>4584</v>
      </c>
      <c r="F3040" t="s">
        <v>4584</v>
      </c>
    </row>
    <row r="3041" spans="1:9">
      <c r="A3041">
        <v>1</v>
      </c>
      <c r="B3041" t="s">
        <v>0</v>
      </c>
      <c r="C3041" t="s">
        <v>1</v>
      </c>
      <c r="D3041">
        <v>9843</v>
      </c>
      <c r="E3041" t="s">
        <v>4585</v>
      </c>
      <c r="F3041" t="s">
        <v>4585</v>
      </c>
      <c r="I3041" t="s">
        <v>17614</v>
      </c>
    </row>
    <row r="3042" spans="1:9">
      <c r="A3042">
        <v>1</v>
      </c>
      <c r="B3042" t="s">
        <v>0</v>
      </c>
      <c r="C3042" t="s">
        <v>1</v>
      </c>
      <c r="D3042">
        <v>9844</v>
      </c>
      <c r="E3042" t="s">
        <v>4586</v>
      </c>
      <c r="F3042" t="s">
        <v>4586</v>
      </c>
      <c r="I3042" t="s">
        <v>17615</v>
      </c>
    </row>
    <row r="3043" spans="1:9">
      <c r="A3043">
        <v>1</v>
      </c>
      <c r="B3043" t="s">
        <v>0</v>
      </c>
      <c r="C3043" t="s">
        <v>1</v>
      </c>
      <c r="D3043">
        <v>9845</v>
      </c>
      <c r="E3043" t="s">
        <v>4587</v>
      </c>
      <c r="F3043" t="s">
        <v>4587</v>
      </c>
      <c r="I3043" t="s">
        <v>17616</v>
      </c>
    </row>
    <row r="3044" spans="1:9">
      <c r="A3044">
        <v>1</v>
      </c>
      <c r="B3044" t="s">
        <v>0</v>
      </c>
      <c r="C3044" t="s">
        <v>1</v>
      </c>
      <c r="D3044">
        <v>9846</v>
      </c>
      <c r="E3044" t="s">
        <v>4588</v>
      </c>
      <c r="F3044" t="s">
        <v>4588</v>
      </c>
      <c r="I3044" t="s">
        <v>17617</v>
      </c>
    </row>
    <row r="3045" spans="1:9">
      <c r="A3045">
        <v>1</v>
      </c>
      <c r="B3045" t="s">
        <v>0</v>
      </c>
      <c r="C3045" t="s">
        <v>1</v>
      </c>
      <c r="D3045">
        <v>9847</v>
      </c>
      <c r="E3045" t="s">
        <v>4589</v>
      </c>
      <c r="F3045" t="s">
        <v>4589</v>
      </c>
    </row>
    <row r="3046" spans="1:9">
      <c r="A3046">
        <v>1</v>
      </c>
      <c r="B3046" t="s">
        <v>0</v>
      </c>
      <c r="C3046" t="s">
        <v>1</v>
      </c>
      <c r="D3046">
        <v>9848</v>
      </c>
      <c r="E3046" t="s">
        <v>4590</v>
      </c>
      <c r="F3046" t="s">
        <v>4590</v>
      </c>
      <c r="G3046" t="s">
        <v>7140</v>
      </c>
      <c r="H3046" t="s">
        <v>12073</v>
      </c>
      <c r="I3046" t="s">
        <v>17618</v>
      </c>
    </row>
    <row r="3047" spans="1:9">
      <c r="A3047">
        <v>1</v>
      </c>
      <c r="B3047" t="s">
        <v>0</v>
      </c>
      <c r="C3047" t="s">
        <v>1</v>
      </c>
      <c r="D3047">
        <v>9849</v>
      </c>
      <c r="E3047" t="s">
        <v>4591</v>
      </c>
      <c r="F3047" t="s">
        <v>4591</v>
      </c>
      <c r="I3047" t="s">
        <v>17619</v>
      </c>
    </row>
    <row r="3048" spans="1:9">
      <c r="A3048">
        <v>1</v>
      </c>
      <c r="B3048" t="s">
        <v>0</v>
      </c>
      <c r="C3048" t="s">
        <v>1</v>
      </c>
      <c r="D3048">
        <v>9850</v>
      </c>
      <c r="E3048" t="s">
        <v>4592</v>
      </c>
      <c r="F3048" t="s">
        <v>4592</v>
      </c>
      <c r="G3048" t="s">
        <v>7140</v>
      </c>
      <c r="H3048" t="s">
        <v>12074</v>
      </c>
      <c r="I3048" t="s">
        <v>17620</v>
      </c>
    </row>
    <row r="3049" spans="1:9">
      <c r="A3049">
        <v>1</v>
      </c>
      <c r="B3049" t="s">
        <v>0</v>
      </c>
      <c r="C3049" t="s">
        <v>1</v>
      </c>
      <c r="D3049">
        <v>9851</v>
      </c>
      <c r="E3049" t="s">
        <v>4593</v>
      </c>
      <c r="F3049" t="s">
        <v>4593</v>
      </c>
      <c r="I3049" t="s">
        <v>17621</v>
      </c>
    </row>
    <row r="3050" spans="1:9">
      <c r="A3050">
        <v>1</v>
      </c>
      <c r="B3050" t="s">
        <v>0</v>
      </c>
      <c r="C3050" t="s">
        <v>1</v>
      </c>
      <c r="D3050">
        <v>9852</v>
      </c>
      <c r="E3050" t="s">
        <v>4594</v>
      </c>
      <c r="F3050" t="s">
        <v>4594</v>
      </c>
    </row>
    <row r="3051" spans="1:9">
      <c r="A3051">
        <v>1</v>
      </c>
      <c r="B3051" t="s">
        <v>0</v>
      </c>
      <c r="C3051" t="s">
        <v>1</v>
      </c>
      <c r="D3051">
        <v>9853</v>
      </c>
      <c r="E3051" t="s">
        <v>4595</v>
      </c>
      <c r="F3051" t="s">
        <v>4595</v>
      </c>
    </row>
    <row r="3052" spans="1:9">
      <c r="A3052">
        <v>1</v>
      </c>
      <c r="B3052" t="s">
        <v>0</v>
      </c>
      <c r="C3052" t="s">
        <v>1</v>
      </c>
      <c r="D3052">
        <v>9854</v>
      </c>
      <c r="E3052" t="s">
        <v>4596</v>
      </c>
      <c r="F3052" t="s">
        <v>4596</v>
      </c>
      <c r="I3052" t="s">
        <v>17622</v>
      </c>
    </row>
    <row r="3053" spans="1:9">
      <c r="A3053">
        <v>1</v>
      </c>
      <c r="B3053" t="s">
        <v>0</v>
      </c>
      <c r="C3053" t="s">
        <v>1</v>
      </c>
      <c r="D3053">
        <v>9855</v>
      </c>
      <c r="E3053" t="s">
        <v>4597</v>
      </c>
      <c r="F3053" t="s">
        <v>4597</v>
      </c>
      <c r="I3053" t="s">
        <v>17623</v>
      </c>
    </row>
    <row r="3054" spans="1:9">
      <c r="A3054">
        <v>1</v>
      </c>
      <c r="B3054" t="s">
        <v>0</v>
      </c>
      <c r="C3054" t="s">
        <v>1</v>
      </c>
      <c r="D3054">
        <v>9856</v>
      </c>
      <c r="E3054" t="s">
        <v>4598</v>
      </c>
      <c r="F3054" t="s">
        <v>4598</v>
      </c>
      <c r="I3054" t="s">
        <v>17624</v>
      </c>
    </row>
    <row r="3055" spans="1:9">
      <c r="A3055">
        <v>1</v>
      </c>
      <c r="B3055" t="s">
        <v>0</v>
      </c>
      <c r="C3055" t="s">
        <v>1</v>
      </c>
      <c r="D3055">
        <v>9857</v>
      </c>
      <c r="E3055" t="s">
        <v>4599</v>
      </c>
      <c r="F3055" t="s">
        <v>4599</v>
      </c>
      <c r="G3055" t="s">
        <v>7140</v>
      </c>
      <c r="H3055" t="s">
        <v>12075</v>
      </c>
      <c r="I3055" t="s">
        <v>17625</v>
      </c>
    </row>
    <row r="3056" spans="1:9">
      <c r="A3056">
        <v>1</v>
      </c>
      <c r="B3056" t="s">
        <v>0</v>
      </c>
      <c r="C3056" t="s">
        <v>1</v>
      </c>
      <c r="D3056">
        <v>9858</v>
      </c>
      <c r="E3056" t="s">
        <v>4600</v>
      </c>
      <c r="F3056" t="s">
        <v>4600</v>
      </c>
      <c r="G3056" t="s">
        <v>7140</v>
      </c>
      <c r="H3056" t="s">
        <v>12076</v>
      </c>
      <c r="I3056" t="s">
        <v>17626</v>
      </c>
    </row>
    <row r="3057" spans="1:9">
      <c r="A3057">
        <v>1</v>
      </c>
      <c r="B3057" t="s">
        <v>0</v>
      </c>
      <c r="C3057" t="s">
        <v>1</v>
      </c>
      <c r="D3057">
        <v>9859</v>
      </c>
      <c r="E3057" t="s">
        <v>4601</v>
      </c>
      <c r="F3057" t="s">
        <v>4601</v>
      </c>
      <c r="I3057" t="s">
        <v>17627</v>
      </c>
    </row>
    <row r="3058" spans="1:9">
      <c r="A3058">
        <v>1</v>
      </c>
      <c r="B3058" t="s">
        <v>0</v>
      </c>
      <c r="C3058" t="s">
        <v>1</v>
      </c>
      <c r="D3058">
        <v>9860</v>
      </c>
      <c r="E3058" t="s">
        <v>4602</v>
      </c>
      <c r="F3058" t="s">
        <v>4602</v>
      </c>
      <c r="I3058" t="s">
        <v>17628</v>
      </c>
    </row>
    <row r="3059" spans="1:9">
      <c r="A3059">
        <v>1</v>
      </c>
      <c r="B3059" t="s">
        <v>0</v>
      </c>
      <c r="C3059" t="s">
        <v>1</v>
      </c>
      <c r="D3059">
        <v>9861</v>
      </c>
      <c r="E3059" t="s">
        <v>4603</v>
      </c>
      <c r="F3059" t="s">
        <v>4603</v>
      </c>
      <c r="I3059" t="s">
        <v>17629</v>
      </c>
    </row>
    <row r="3060" spans="1:9">
      <c r="A3060">
        <v>1</v>
      </c>
      <c r="B3060" t="s">
        <v>0</v>
      </c>
      <c r="C3060" t="s">
        <v>1</v>
      </c>
      <c r="D3060">
        <v>9862</v>
      </c>
      <c r="E3060" t="s">
        <v>4604</v>
      </c>
      <c r="F3060" t="s">
        <v>4604</v>
      </c>
      <c r="G3060" t="s">
        <v>7140</v>
      </c>
      <c r="H3060" t="s">
        <v>12077</v>
      </c>
      <c r="I3060" t="s">
        <v>17630</v>
      </c>
    </row>
    <row r="3061" spans="1:9">
      <c r="A3061">
        <v>1</v>
      </c>
      <c r="B3061" t="s">
        <v>0</v>
      </c>
      <c r="C3061" t="s">
        <v>1</v>
      </c>
      <c r="D3061">
        <v>9863</v>
      </c>
      <c r="E3061" t="s">
        <v>4605</v>
      </c>
      <c r="F3061" t="s">
        <v>4605</v>
      </c>
      <c r="I3061" t="s">
        <v>17631</v>
      </c>
    </row>
    <row r="3062" spans="1:9">
      <c r="A3062">
        <v>1</v>
      </c>
      <c r="B3062" t="s">
        <v>0</v>
      </c>
      <c r="C3062" t="s">
        <v>1</v>
      </c>
      <c r="D3062">
        <v>9864</v>
      </c>
      <c r="E3062" t="s">
        <v>4606</v>
      </c>
      <c r="F3062" t="s">
        <v>4606</v>
      </c>
      <c r="I3062" t="s">
        <v>17632</v>
      </c>
    </row>
    <row r="3063" spans="1:9">
      <c r="A3063">
        <v>1</v>
      </c>
      <c r="B3063" t="s">
        <v>0</v>
      </c>
      <c r="C3063" t="s">
        <v>1</v>
      </c>
      <c r="D3063">
        <v>9865</v>
      </c>
      <c r="E3063" t="s">
        <v>4607</v>
      </c>
      <c r="F3063" t="s">
        <v>4607</v>
      </c>
      <c r="I3063" t="s">
        <v>17633</v>
      </c>
    </row>
    <row r="3064" spans="1:9">
      <c r="A3064">
        <v>1</v>
      </c>
      <c r="B3064" t="s">
        <v>0</v>
      </c>
      <c r="C3064" t="s">
        <v>1</v>
      </c>
      <c r="D3064">
        <v>9866</v>
      </c>
      <c r="E3064" t="s">
        <v>4608</v>
      </c>
      <c r="F3064" t="s">
        <v>4608</v>
      </c>
      <c r="I3064" t="s">
        <v>17634</v>
      </c>
    </row>
    <row r="3065" spans="1:9">
      <c r="A3065">
        <v>1</v>
      </c>
      <c r="B3065" t="s">
        <v>0</v>
      </c>
      <c r="C3065" t="s">
        <v>1</v>
      </c>
      <c r="D3065">
        <v>9867</v>
      </c>
      <c r="E3065" t="s">
        <v>4609</v>
      </c>
      <c r="F3065" t="s">
        <v>4609</v>
      </c>
      <c r="I3065" t="s">
        <v>17635</v>
      </c>
    </row>
    <row r="3066" spans="1:9">
      <c r="A3066">
        <v>1</v>
      </c>
      <c r="B3066" t="s">
        <v>0</v>
      </c>
      <c r="C3066" t="s">
        <v>1</v>
      </c>
      <c r="D3066">
        <v>9868</v>
      </c>
      <c r="E3066" t="s">
        <v>4610</v>
      </c>
      <c r="F3066" t="s">
        <v>4610</v>
      </c>
      <c r="I3066" t="s">
        <v>17636</v>
      </c>
    </row>
    <row r="3067" spans="1:9">
      <c r="A3067">
        <v>1</v>
      </c>
      <c r="B3067" t="s">
        <v>0</v>
      </c>
      <c r="C3067" t="s">
        <v>1</v>
      </c>
      <c r="D3067">
        <v>9869</v>
      </c>
      <c r="E3067" t="s">
        <v>4611</v>
      </c>
      <c r="F3067" t="s">
        <v>4611</v>
      </c>
      <c r="I3067" t="s">
        <v>17637</v>
      </c>
    </row>
    <row r="3068" spans="1:9">
      <c r="A3068">
        <v>1</v>
      </c>
      <c r="B3068" t="s">
        <v>0</v>
      </c>
      <c r="C3068" t="s">
        <v>1</v>
      </c>
      <c r="D3068">
        <v>9870</v>
      </c>
      <c r="E3068" t="s">
        <v>4612</v>
      </c>
      <c r="F3068" t="s">
        <v>4612</v>
      </c>
      <c r="I3068" t="s">
        <v>17638</v>
      </c>
    </row>
    <row r="3069" spans="1:9">
      <c r="A3069">
        <v>1</v>
      </c>
      <c r="B3069" t="s">
        <v>0</v>
      </c>
      <c r="C3069" t="s">
        <v>1</v>
      </c>
      <c r="D3069">
        <v>9871</v>
      </c>
      <c r="E3069" t="s">
        <v>4613</v>
      </c>
      <c r="F3069" t="s">
        <v>4613</v>
      </c>
      <c r="I3069" t="s">
        <v>17639</v>
      </c>
    </row>
    <row r="3070" spans="1:9">
      <c r="A3070">
        <v>1</v>
      </c>
      <c r="B3070" t="s">
        <v>0</v>
      </c>
      <c r="C3070" t="s">
        <v>1</v>
      </c>
      <c r="D3070">
        <v>9872</v>
      </c>
      <c r="E3070" t="s">
        <v>4614</v>
      </c>
      <c r="F3070" t="s">
        <v>4614</v>
      </c>
      <c r="I3070" t="s">
        <v>17640</v>
      </c>
    </row>
    <row r="3071" spans="1:9">
      <c r="A3071">
        <v>1</v>
      </c>
      <c r="B3071" t="s">
        <v>0</v>
      </c>
      <c r="C3071" t="s">
        <v>1</v>
      </c>
      <c r="D3071">
        <v>9873</v>
      </c>
      <c r="E3071" t="s">
        <v>4615</v>
      </c>
      <c r="F3071" t="s">
        <v>4615</v>
      </c>
      <c r="I3071" t="s">
        <v>17641</v>
      </c>
    </row>
    <row r="3072" spans="1:9">
      <c r="A3072">
        <v>1</v>
      </c>
      <c r="B3072" t="s">
        <v>0</v>
      </c>
      <c r="C3072" t="s">
        <v>1</v>
      </c>
      <c r="D3072">
        <v>9874</v>
      </c>
      <c r="E3072" t="s">
        <v>4616</v>
      </c>
      <c r="F3072" t="s">
        <v>4616</v>
      </c>
      <c r="I3072" t="s">
        <v>17642</v>
      </c>
    </row>
    <row r="3073" spans="1:9">
      <c r="A3073">
        <v>1</v>
      </c>
      <c r="B3073" t="s">
        <v>0</v>
      </c>
      <c r="C3073" t="s">
        <v>1</v>
      </c>
      <c r="D3073">
        <v>9875</v>
      </c>
      <c r="E3073" t="s">
        <v>4617</v>
      </c>
      <c r="F3073" t="s">
        <v>4617</v>
      </c>
      <c r="I3073" t="s">
        <v>17643</v>
      </c>
    </row>
    <row r="3074" spans="1:9">
      <c r="A3074">
        <v>1</v>
      </c>
      <c r="B3074" t="s">
        <v>0</v>
      </c>
      <c r="C3074" t="s">
        <v>1</v>
      </c>
      <c r="D3074">
        <v>9876</v>
      </c>
      <c r="E3074" t="s">
        <v>4618</v>
      </c>
      <c r="F3074" t="s">
        <v>4618</v>
      </c>
      <c r="I3074" t="s">
        <v>17644</v>
      </c>
    </row>
    <row r="3075" spans="1:9">
      <c r="A3075">
        <v>1</v>
      </c>
      <c r="B3075" t="s">
        <v>0</v>
      </c>
      <c r="C3075" t="s">
        <v>1</v>
      </c>
      <c r="D3075">
        <v>9877</v>
      </c>
      <c r="E3075" t="s">
        <v>4619</v>
      </c>
      <c r="F3075" t="s">
        <v>4619</v>
      </c>
      <c r="I3075" t="s">
        <v>17645</v>
      </c>
    </row>
    <row r="3076" spans="1:9">
      <c r="A3076">
        <v>1</v>
      </c>
      <c r="B3076" t="s">
        <v>0</v>
      </c>
      <c r="C3076" t="s">
        <v>1</v>
      </c>
      <c r="D3076">
        <v>9878</v>
      </c>
      <c r="E3076" t="s">
        <v>4620</v>
      </c>
      <c r="F3076" t="s">
        <v>4620</v>
      </c>
      <c r="I3076" t="s">
        <v>17646</v>
      </c>
    </row>
    <row r="3077" spans="1:9">
      <c r="A3077">
        <v>1</v>
      </c>
      <c r="B3077" t="s">
        <v>0</v>
      </c>
      <c r="C3077" t="s">
        <v>1</v>
      </c>
      <c r="D3077">
        <v>9879</v>
      </c>
      <c r="E3077" t="s">
        <v>4621</v>
      </c>
      <c r="F3077" t="s">
        <v>4621</v>
      </c>
      <c r="G3077" t="s">
        <v>7140</v>
      </c>
      <c r="H3077" t="s">
        <v>12078</v>
      </c>
      <c r="I3077" t="s">
        <v>17647</v>
      </c>
    </row>
    <row r="3078" spans="1:9">
      <c r="A3078">
        <v>1</v>
      </c>
      <c r="B3078" t="s">
        <v>0</v>
      </c>
      <c r="C3078" t="s">
        <v>1</v>
      </c>
      <c r="D3078">
        <v>9880</v>
      </c>
      <c r="E3078" t="s">
        <v>4622</v>
      </c>
      <c r="F3078" t="s">
        <v>4622</v>
      </c>
      <c r="I3078" t="s">
        <v>17648</v>
      </c>
    </row>
    <row r="3079" spans="1:9">
      <c r="A3079">
        <v>1</v>
      </c>
      <c r="B3079" t="s">
        <v>0</v>
      </c>
      <c r="C3079" t="s">
        <v>1</v>
      </c>
      <c r="D3079">
        <v>9881</v>
      </c>
      <c r="E3079" t="s">
        <v>4623</v>
      </c>
      <c r="F3079" t="s">
        <v>4623</v>
      </c>
      <c r="G3079" t="s">
        <v>7140</v>
      </c>
      <c r="H3079" t="s">
        <v>12079</v>
      </c>
      <c r="I3079" t="s">
        <v>17649</v>
      </c>
    </row>
    <row r="3080" spans="1:9">
      <c r="A3080">
        <v>1</v>
      </c>
      <c r="B3080" t="s">
        <v>0</v>
      </c>
      <c r="C3080" t="s">
        <v>1</v>
      </c>
      <c r="D3080">
        <v>9882</v>
      </c>
      <c r="E3080" t="s">
        <v>4624</v>
      </c>
      <c r="F3080" t="s">
        <v>4624</v>
      </c>
      <c r="I3080" t="s">
        <v>17650</v>
      </c>
    </row>
    <row r="3081" spans="1:9">
      <c r="A3081">
        <v>1</v>
      </c>
      <c r="B3081" t="s">
        <v>0</v>
      </c>
      <c r="C3081" t="s">
        <v>1</v>
      </c>
      <c r="D3081">
        <v>9883</v>
      </c>
      <c r="E3081" t="s">
        <v>4625</v>
      </c>
      <c r="F3081" t="s">
        <v>4625</v>
      </c>
      <c r="I3081" t="s">
        <v>17651</v>
      </c>
    </row>
    <row r="3082" spans="1:9">
      <c r="A3082">
        <v>1</v>
      </c>
      <c r="B3082" t="s">
        <v>0</v>
      </c>
      <c r="C3082" t="s">
        <v>1</v>
      </c>
      <c r="D3082">
        <v>9884</v>
      </c>
      <c r="E3082" t="s">
        <v>4626</v>
      </c>
      <c r="F3082" t="s">
        <v>4626</v>
      </c>
      <c r="I3082" t="s">
        <v>17652</v>
      </c>
    </row>
    <row r="3083" spans="1:9">
      <c r="A3083">
        <v>1</v>
      </c>
      <c r="B3083" t="s">
        <v>0</v>
      </c>
      <c r="C3083" t="s">
        <v>1</v>
      </c>
      <c r="D3083">
        <v>9885</v>
      </c>
      <c r="E3083" t="s">
        <v>4627</v>
      </c>
      <c r="F3083" t="s">
        <v>4627</v>
      </c>
      <c r="I3083" t="s">
        <v>17653</v>
      </c>
    </row>
    <row r="3084" spans="1:9">
      <c r="A3084">
        <v>1</v>
      </c>
      <c r="B3084" t="s">
        <v>0</v>
      </c>
      <c r="C3084" t="s">
        <v>1</v>
      </c>
      <c r="D3084">
        <v>9886</v>
      </c>
      <c r="E3084" t="s">
        <v>4628</v>
      </c>
      <c r="F3084" t="s">
        <v>4628</v>
      </c>
      <c r="G3084" t="s">
        <v>7140</v>
      </c>
      <c r="H3084" t="s">
        <v>12080</v>
      </c>
      <c r="I3084" t="s">
        <v>17654</v>
      </c>
    </row>
    <row r="3085" spans="1:9">
      <c r="A3085">
        <v>1</v>
      </c>
      <c r="B3085" t="s">
        <v>0</v>
      </c>
      <c r="C3085" t="s">
        <v>1</v>
      </c>
      <c r="D3085">
        <v>9887</v>
      </c>
      <c r="E3085" t="s">
        <v>4629</v>
      </c>
      <c r="F3085" t="s">
        <v>4629</v>
      </c>
      <c r="I3085" t="s">
        <v>17655</v>
      </c>
    </row>
    <row r="3086" spans="1:9">
      <c r="A3086">
        <v>1</v>
      </c>
      <c r="B3086" t="s">
        <v>0</v>
      </c>
      <c r="C3086" t="s">
        <v>1</v>
      </c>
      <c r="D3086">
        <v>9888</v>
      </c>
      <c r="E3086" t="s">
        <v>4630</v>
      </c>
      <c r="F3086" t="s">
        <v>4630</v>
      </c>
    </row>
    <row r="3087" spans="1:9">
      <c r="A3087">
        <v>1</v>
      </c>
      <c r="B3087" t="s">
        <v>0</v>
      </c>
      <c r="C3087" t="s">
        <v>1</v>
      </c>
      <c r="D3087">
        <v>9889</v>
      </c>
      <c r="E3087" t="s">
        <v>4631</v>
      </c>
      <c r="F3087" t="s">
        <v>4631</v>
      </c>
      <c r="I3087" t="s">
        <v>17656</v>
      </c>
    </row>
    <row r="3088" spans="1:9">
      <c r="A3088">
        <v>1</v>
      </c>
      <c r="B3088" t="s">
        <v>0</v>
      </c>
      <c r="C3088" t="s">
        <v>1</v>
      </c>
      <c r="D3088">
        <v>9890</v>
      </c>
      <c r="E3088" t="s">
        <v>4632</v>
      </c>
      <c r="F3088" t="s">
        <v>4632</v>
      </c>
      <c r="I3088" t="s">
        <v>17657</v>
      </c>
    </row>
    <row r="3089" spans="1:9">
      <c r="A3089">
        <v>1</v>
      </c>
      <c r="B3089" t="s">
        <v>0</v>
      </c>
      <c r="C3089" t="s">
        <v>1</v>
      </c>
      <c r="D3089">
        <v>9891</v>
      </c>
      <c r="E3089" t="s">
        <v>4633</v>
      </c>
      <c r="F3089" t="s">
        <v>4633</v>
      </c>
      <c r="I3089" t="s">
        <v>17658</v>
      </c>
    </row>
    <row r="3090" spans="1:9">
      <c r="A3090">
        <v>1</v>
      </c>
      <c r="B3090" t="s">
        <v>0</v>
      </c>
      <c r="C3090" t="s">
        <v>1</v>
      </c>
      <c r="D3090">
        <v>9892</v>
      </c>
      <c r="E3090" t="s">
        <v>3352</v>
      </c>
      <c r="F3090" t="s">
        <v>3352</v>
      </c>
      <c r="G3090" t="s">
        <v>7140</v>
      </c>
      <c r="H3090" t="s">
        <v>11869</v>
      </c>
      <c r="I3090" t="s">
        <v>16882</v>
      </c>
    </row>
    <row r="3091" spans="1:9">
      <c r="A3091">
        <v>1</v>
      </c>
      <c r="B3091" t="s">
        <v>0</v>
      </c>
      <c r="C3091" t="s">
        <v>1</v>
      </c>
      <c r="D3091">
        <v>9893</v>
      </c>
      <c r="E3091" t="s">
        <v>4634</v>
      </c>
      <c r="F3091" t="s">
        <v>4634</v>
      </c>
      <c r="I3091" t="s">
        <v>17659</v>
      </c>
    </row>
    <row r="3092" spans="1:9">
      <c r="A3092">
        <v>1</v>
      </c>
      <c r="B3092" t="s">
        <v>0</v>
      </c>
      <c r="C3092" t="s">
        <v>1</v>
      </c>
      <c r="D3092">
        <v>9894</v>
      </c>
      <c r="E3092" t="s">
        <v>4635</v>
      </c>
      <c r="F3092" t="s">
        <v>4635</v>
      </c>
      <c r="I3092" t="s">
        <v>17660</v>
      </c>
    </row>
    <row r="3093" spans="1:9">
      <c r="A3093">
        <v>1</v>
      </c>
      <c r="B3093" t="s">
        <v>0</v>
      </c>
      <c r="C3093" t="s">
        <v>1</v>
      </c>
      <c r="D3093">
        <v>9895</v>
      </c>
      <c r="E3093" t="s">
        <v>4636</v>
      </c>
      <c r="F3093" t="s">
        <v>4636</v>
      </c>
      <c r="I3093" t="s">
        <v>17661</v>
      </c>
    </row>
    <row r="3094" spans="1:9">
      <c r="A3094">
        <v>1</v>
      </c>
      <c r="B3094" t="s">
        <v>0</v>
      </c>
      <c r="C3094" t="s">
        <v>1</v>
      </c>
      <c r="D3094">
        <v>9896</v>
      </c>
      <c r="E3094" t="s">
        <v>4637</v>
      </c>
      <c r="F3094" t="s">
        <v>4637</v>
      </c>
      <c r="I3094" t="s">
        <v>17662</v>
      </c>
    </row>
    <row r="3095" spans="1:9">
      <c r="A3095">
        <v>1</v>
      </c>
      <c r="B3095" t="s">
        <v>0</v>
      </c>
      <c r="C3095" t="s">
        <v>1</v>
      </c>
      <c r="D3095">
        <v>9897</v>
      </c>
      <c r="E3095" t="s">
        <v>4638</v>
      </c>
      <c r="F3095" t="s">
        <v>4638</v>
      </c>
      <c r="I3095" t="s">
        <v>17663</v>
      </c>
    </row>
    <row r="3096" spans="1:9">
      <c r="A3096">
        <v>1</v>
      </c>
      <c r="B3096" t="s">
        <v>0</v>
      </c>
      <c r="C3096" t="s">
        <v>1</v>
      </c>
      <c r="D3096">
        <v>9898</v>
      </c>
      <c r="E3096" t="s">
        <v>4639</v>
      </c>
      <c r="F3096" t="s">
        <v>4639</v>
      </c>
      <c r="I3096" t="s">
        <v>17664</v>
      </c>
    </row>
    <row r="3097" spans="1:9">
      <c r="A3097">
        <v>1</v>
      </c>
      <c r="B3097" t="s">
        <v>0</v>
      </c>
      <c r="C3097" t="s">
        <v>1</v>
      </c>
      <c r="D3097">
        <v>9899</v>
      </c>
      <c r="E3097" t="s">
        <v>4640</v>
      </c>
      <c r="F3097" t="s">
        <v>4640</v>
      </c>
      <c r="I3097" t="s">
        <v>17665</v>
      </c>
    </row>
    <row r="3098" spans="1:9">
      <c r="A3098">
        <v>1</v>
      </c>
      <c r="B3098" t="s">
        <v>0</v>
      </c>
      <c r="C3098" t="s">
        <v>1</v>
      </c>
      <c r="D3098">
        <v>9900</v>
      </c>
      <c r="E3098" t="s">
        <v>4641</v>
      </c>
      <c r="F3098" t="s">
        <v>4642</v>
      </c>
      <c r="I3098" t="s">
        <v>17666</v>
      </c>
    </row>
    <row r="3099" spans="1:9">
      <c r="A3099">
        <v>1</v>
      </c>
      <c r="B3099" t="s">
        <v>0</v>
      </c>
      <c r="C3099" t="s">
        <v>1</v>
      </c>
      <c r="D3099">
        <v>9901</v>
      </c>
      <c r="E3099" t="s">
        <v>4643</v>
      </c>
      <c r="F3099" t="s">
        <v>4644</v>
      </c>
      <c r="I3099" t="s">
        <v>17667</v>
      </c>
    </row>
    <row r="3100" spans="1:9">
      <c r="A3100">
        <v>1</v>
      </c>
      <c r="B3100" t="s">
        <v>0</v>
      </c>
      <c r="C3100" t="s">
        <v>1</v>
      </c>
      <c r="D3100">
        <v>9902</v>
      </c>
      <c r="E3100" t="s">
        <v>4645</v>
      </c>
      <c r="F3100" t="s">
        <v>4646</v>
      </c>
      <c r="I3100" t="s">
        <v>17668</v>
      </c>
    </row>
    <row r="3101" spans="1:9">
      <c r="A3101">
        <v>1</v>
      </c>
      <c r="B3101" t="s">
        <v>0</v>
      </c>
      <c r="C3101" t="s">
        <v>1</v>
      </c>
      <c r="D3101">
        <v>9903</v>
      </c>
      <c r="E3101" t="s">
        <v>4647</v>
      </c>
      <c r="F3101" t="s">
        <v>4647</v>
      </c>
      <c r="I3101" t="s">
        <v>17669</v>
      </c>
    </row>
    <row r="3102" spans="1:9">
      <c r="A3102">
        <v>1</v>
      </c>
      <c r="B3102" t="s">
        <v>0</v>
      </c>
      <c r="C3102" t="s">
        <v>1</v>
      </c>
      <c r="D3102">
        <v>9904</v>
      </c>
      <c r="E3102" t="s">
        <v>4648</v>
      </c>
      <c r="F3102" t="s">
        <v>4649</v>
      </c>
      <c r="I3102" t="s">
        <v>17670</v>
      </c>
    </row>
    <row r="3103" spans="1:9">
      <c r="A3103">
        <v>1</v>
      </c>
      <c r="B3103" t="s">
        <v>0</v>
      </c>
      <c r="C3103" t="s">
        <v>1</v>
      </c>
      <c r="D3103">
        <v>9905</v>
      </c>
      <c r="E3103" t="s">
        <v>4650</v>
      </c>
      <c r="F3103" t="s">
        <v>4650</v>
      </c>
      <c r="I3103" t="s">
        <v>17671</v>
      </c>
    </row>
    <row r="3104" spans="1:9">
      <c r="A3104">
        <v>1</v>
      </c>
      <c r="B3104" t="s">
        <v>0</v>
      </c>
      <c r="C3104" t="s">
        <v>1</v>
      </c>
      <c r="D3104">
        <v>9906</v>
      </c>
      <c r="E3104" t="s">
        <v>4651</v>
      </c>
      <c r="F3104" t="s">
        <v>4651</v>
      </c>
      <c r="I3104" t="s">
        <v>17672</v>
      </c>
    </row>
    <row r="3105" spans="1:9">
      <c r="A3105">
        <v>1</v>
      </c>
      <c r="B3105" t="s">
        <v>0</v>
      </c>
      <c r="C3105" t="s">
        <v>1</v>
      </c>
      <c r="D3105">
        <v>9907</v>
      </c>
      <c r="E3105" t="s">
        <v>4652</v>
      </c>
      <c r="F3105" t="s">
        <v>4652</v>
      </c>
      <c r="I3105" t="s">
        <v>17673</v>
      </c>
    </row>
    <row r="3106" spans="1:9">
      <c r="A3106">
        <v>1</v>
      </c>
      <c r="B3106" t="s">
        <v>0</v>
      </c>
      <c r="C3106" t="s">
        <v>1</v>
      </c>
      <c r="D3106">
        <v>9908</v>
      </c>
      <c r="E3106" t="s">
        <v>4653</v>
      </c>
      <c r="F3106" t="s">
        <v>4653</v>
      </c>
    </row>
    <row r="3107" spans="1:9">
      <c r="A3107">
        <v>1</v>
      </c>
      <c r="B3107" t="s">
        <v>0</v>
      </c>
      <c r="C3107" t="s">
        <v>1</v>
      </c>
      <c r="D3107">
        <v>9909</v>
      </c>
      <c r="E3107" t="s">
        <v>4654</v>
      </c>
      <c r="F3107" t="s">
        <v>4654</v>
      </c>
      <c r="I3107" t="s">
        <v>17674</v>
      </c>
    </row>
    <row r="3108" spans="1:9">
      <c r="A3108">
        <v>1</v>
      </c>
      <c r="B3108" t="s">
        <v>0</v>
      </c>
      <c r="C3108" t="s">
        <v>1</v>
      </c>
      <c r="D3108">
        <v>9910</v>
      </c>
      <c r="E3108" t="s">
        <v>4655</v>
      </c>
      <c r="F3108" t="s">
        <v>4655</v>
      </c>
      <c r="I3108" t="s">
        <v>17675</v>
      </c>
    </row>
    <row r="3109" spans="1:9">
      <c r="A3109">
        <v>1</v>
      </c>
      <c r="B3109" t="s">
        <v>0</v>
      </c>
      <c r="C3109" t="s">
        <v>1</v>
      </c>
      <c r="D3109">
        <v>9911</v>
      </c>
      <c r="E3109" t="s">
        <v>4656</v>
      </c>
      <c r="F3109" t="s">
        <v>4656</v>
      </c>
      <c r="G3109" t="s">
        <v>7140</v>
      </c>
      <c r="H3109" t="s">
        <v>12081</v>
      </c>
      <c r="I3109" t="s">
        <v>17676</v>
      </c>
    </row>
    <row r="3110" spans="1:9">
      <c r="A3110">
        <v>1</v>
      </c>
      <c r="B3110" t="s">
        <v>0</v>
      </c>
      <c r="C3110" t="s">
        <v>1</v>
      </c>
      <c r="D3110">
        <v>9912</v>
      </c>
      <c r="E3110" t="s">
        <v>4657</v>
      </c>
      <c r="F3110" t="s">
        <v>4657</v>
      </c>
      <c r="I3110" t="s">
        <v>17677</v>
      </c>
    </row>
    <row r="3111" spans="1:9">
      <c r="A3111">
        <v>1</v>
      </c>
      <c r="B3111" t="s">
        <v>0</v>
      </c>
      <c r="C3111" t="s">
        <v>1</v>
      </c>
      <c r="D3111">
        <v>9913</v>
      </c>
      <c r="E3111" t="s">
        <v>4658</v>
      </c>
      <c r="F3111" t="s">
        <v>4658</v>
      </c>
      <c r="I3111" t="s">
        <v>17678</v>
      </c>
    </row>
    <row r="3112" spans="1:9">
      <c r="A3112">
        <v>1</v>
      </c>
      <c r="B3112" t="s">
        <v>0</v>
      </c>
      <c r="C3112" t="s">
        <v>1</v>
      </c>
      <c r="D3112">
        <v>9914</v>
      </c>
      <c r="E3112" t="s">
        <v>4659</v>
      </c>
      <c r="F3112" t="s">
        <v>4659</v>
      </c>
      <c r="I3112" t="s">
        <v>17679</v>
      </c>
    </row>
    <row r="3113" spans="1:9">
      <c r="A3113">
        <v>1</v>
      </c>
      <c r="B3113" t="s">
        <v>0</v>
      </c>
      <c r="C3113" t="s">
        <v>1</v>
      </c>
      <c r="D3113">
        <v>9915</v>
      </c>
      <c r="E3113" t="s">
        <v>4660</v>
      </c>
      <c r="F3113" t="s">
        <v>4660</v>
      </c>
      <c r="I3113" t="s">
        <v>17680</v>
      </c>
    </row>
    <row r="3114" spans="1:9">
      <c r="A3114">
        <v>1</v>
      </c>
      <c r="B3114" t="s">
        <v>0</v>
      </c>
      <c r="C3114" t="s">
        <v>1</v>
      </c>
      <c r="D3114">
        <v>9916</v>
      </c>
      <c r="E3114" t="s">
        <v>4661</v>
      </c>
      <c r="F3114" t="s">
        <v>4661</v>
      </c>
      <c r="G3114" t="s">
        <v>7140</v>
      </c>
      <c r="H3114" t="s">
        <v>12082</v>
      </c>
      <c r="I3114" t="s">
        <v>17681</v>
      </c>
    </row>
    <row r="3115" spans="1:9">
      <c r="A3115">
        <v>1</v>
      </c>
      <c r="B3115" t="s">
        <v>0</v>
      </c>
      <c r="C3115" t="s">
        <v>1</v>
      </c>
      <c r="D3115">
        <v>9917</v>
      </c>
      <c r="E3115" t="s">
        <v>4662</v>
      </c>
      <c r="F3115" t="s">
        <v>4662</v>
      </c>
      <c r="I3115" t="s">
        <v>17682</v>
      </c>
    </row>
    <row r="3116" spans="1:9">
      <c r="A3116">
        <v>1</v>
      </c>
      <c r="B3116" t="s">
        <v>0</v>
      </c>
      <c r="C3116" t="s">
        <v>1</v>
      </c>
      <c r="D3116">
        <v>9918</v>
      </c>
      <c r="E3116" t="s">
        <v>4663</v>
      </c>
      <c r="F3116" t="s">
        <v>4663</v>
      </c>
      <c r="I3116" t="s">
        <v>17683</v>
      </c>
    </row>
    <row r="3117" spans="1:9">
      <c r="A3117">
        <v>1</v>
      </c>
      <c r="B3117" t="s">
        <v>0</v>
      </c>
      <c r="C3117" t="s">
        <v>1</v>
      </c>
      <c r="D3117">
        <v>9919</v>
      </c>
      <c r="E3117" t="s">
        <v>4664</v>
      </c>
      <c r="F3117" t="s">
        <v>4664</v>
      </c>
      <c r="I3117" t="s">
        <v>17684</v>
      </c>
    </row>
    <row r="3118" spans="1:9">
      <c r="A3118">
        <v>1</v>
      </c>
      <c r="B3118" t="s">
        <v>0</v>
      </c>
      <c r="C3118" t="s">
        <v>1</v>
      </c>
      <c r="D3118">
        <v>9920</v>
      </c>
      <c r="E3118" t="s">
        <v>4665</v>
      </c>
      <c r="F3118" t="s">
        <v>4665</v>
      </c>
      <c r="I3118" t="s">
        <v>17685</v>
      </c>
    </row>
    <row r="3119" spans="1:9">
      <c r="A3119">
        <v>1</v>
      </c>
      <c r="B3119" t="s">
        <v>0</v>
      </c>
      <c r="C3119" t="s">
        <v>1</v>
      </c>
      <c r="D3119">
        <v>9921</v>
      </c>
      <c r="E3119" t="s">
        <v>4666</v>
      </c>
      <c r="F3119" t="s">
        <v>4666</v>
      </c>
      <c r="G3119" t="s">
        <v>7140</v>
      </c>
      <c r="H3119" t="s">
        <v>12083</v>
      </c>
      <c r="I3119" t="s">
        <v>17686</v>
      </c>
    </row>
    <row r="3120" spans="1:9">
      <c r="A3120">
        <v>1</v>
      </c>
      <c r="B3120" t="s">
        <v>0</v>
      </c>
      <c r="C3120" t="s">
        <v>1</v>
      </c>
      <c r="D3120">
        <v>9922</v>
      </c>
      <c r="E3120" t="s">
        <v>4667</v>
      </c>
      <c r="F3120" t="s">
        <v>4667</v>
      </c>
      <c r="I3120" t="s">
        <v>17687</v>
      </c>
    </row>
    <row r="3121" spans="1:9">
      <c r="A3121">
        <v>1</v>
      </c>
      <c r="B3121" t="s">
        <v>0</v>
      </c>
      <c r="C3121" t="s">
        <v>1</v>
      </c>
      <c r="D3121">
        <v>9923</v>
      </c>
      <c r="E3121" t="s">
        <v>4668</v>
      </c>
      <c r="F3121" t="s">
        <v>4668</v>
      </c>
      <c r="I3121" t="s">
        <v>17688</v>
      </c>
    </row>
    <row r="3122" spans="1:9">
      <c r="A3122">
        <v>1</v>
      </c>
      <c r="B3122" t="s">
        <v>0</v>
      </c>
      <c r="C3122" t="s">
        <v>1</v>
      </c>
      <c r="D3122">
        <v>9924</v>
      </c>
      <c r="E3122" t="s">
        <v>4669</v>
      </c>
      <c r="F3122" t="s">
        <v>4669</v>
      </c>
      <c r="G3122" t="s">
        <v>7140</v>
      </c>
      <c r="H3122" t="s">
        <v>12084</v>
      </c>
      <c r="I3122" t="s">
        <v>17689</v>
      </c>
    </row>
    <row r="3123" spans="1:9">
      <c r="A3123">
        <v>1</v>
      </c>
      <c r="B3123" t="s">
        <v>0</v>
      </c>
      <c r="C3123" t="s">
        <v>1</v>
      </c>
      <c r="D3123">
        <v>9925</v>
      </c>
      <c r="E3123" t="s">
        <v>4670</v>
      </c>
      <c r="F3123" t="s">
        <v>4670</v>
      </c>
      <c r="I3123" t="s">
        <v>17690</v>
      </c>
    </row>
    <row r="3124" spans="1:9">
      <c r="A3124">
        <v>1</v>
      </c>
      <c r="B3124" t="s">
        <v>0</v>
      </c>
      <c r="C3124" t="s">
        <v>1</v>
      </c>
      <c r="D3124">
        <v>9926</v>
      </c>
      <c r="E3124" t="s">
        <v>4671</v>
      </c>
      <c r="F3124" t="s">
        <v>4671</v>
      </c>
    </row>
    <row r="3125" spans="1:9">
      <c r="A3125">
        <v>1</v>
      </c>
      <c r="B3125" t="s">
        <v>0</v>
      </c>
      <c r="C3125" t="s">
        <v>1</v>
      </c>
      <c r="D3125">
        <v>9927</v>
      </c>
      <c r="E3125" t="s">
        <v>4672</v>
      </c>
      <c r="F3125" t="s">
        <v>4672</v>
      </c>
      <c r="I3125" t="s">
        <v>17691</v>
      </c>
    </row>
    <row r="3126" spans="1:9">
      <c r="A3126">
        <v>1</v>
      </c>
      <c r="B3126" t="s">
        <v>0</v>
      </c>
      <c r="C3126" t="s">
        <v>1</v>
      </c>
      <c r="D3126">
        <v>9928</v>
      </c>
      <c r="E3126" t="s">
        <v>4673</v>
      </c>
      <c r="F3126" t="s">
        <v>4673</v>
      </c>
      <c r="G3126" t="s">
        <v>7140</v>
      </c>
      <c r="H3126" t="s">
        <v>12085</v>
      </c>
      <c r="I3126" t="s">
        <v>17692</v>
      </c>
    </row>
    <row r="3127" spans="1:9">
      <c r="A3127">
        <v>1</v>
      </c>
      <c r="B3127" t="s">
        <v>0</v>
      </c>
      <c r="C3127" t="s">
        <v>1</v>
      </c>
      <c r="D3127">
        <v>9929</v>
      </c>
      <c r="E3127" t="s">
        <v>4674</v>
      </c>
      <c r="F3127" t="s">
        <v>4674</v>
      </c>
    </row>
    <row r="3128" spans="1:9">
      <c r="A3128">
        <v>1</v>
      </c>
      <c r="B3128" t="s">
        <v>0</v>
      </c>
      <c r="C3128" t="s">
        <v>1</v>
      </c>
      <c r="D3128">
        <v>9930</v>
      </c>
      <c r="E3128" t="s">
        <v>4675</v>
      </c>
      <c r="F3128" t="s">
        <v>4675</v>
      </c>
      <c r="G3128" t="s">
        <v>7140</v>
      </c>
      <c r="H3128" t="s">
        <v>12086</v>
      </c>
      <c r="I3128" t="s">
        <v>17693</v>
      </c>
    </row>
    <row r="3129" spans="1:9">
      <c r="A3129">
        <v>1</v>
      </c>
      <c r="B3129" t="s">
        <v>0</v>
      </c>
      <c r="C3129" t="s">
        <v>1</v>
      </c>
      <c r="D3129">
        <v>9931</v>
      </c>
      <c r="E3129" t="s">
        <v>4676</v>
      </c>
      <c r="F3129" t="s">
        <v>4676</v>
      </c>
      <c r="I3129" t="s">
        <v>17694</v>
      </c>
    </row>
    <row r="3130" spans="1:9">
      <c r="A3130">
        <v>1</v>
      </c>
      <c r="B3130" t="s">
        <v>0</v>
      </c>
      <c r="C3130" t="s">
        <v>1</v>
      </c>
      <c r="D3130">
        <v>9932</v>
      </c>
      <c r="E3130" t="s">
        <v>4677</v>
      </c>
      <c r="F3130" t="s">
        <v>4677</v>
      </c>
      <c r="I3130" t="s">
        <v>17695</v>
      </c>
    </row>
    <row r="3131" spans="1:9">
      <c r="A3131">
        <v>1</v>
      </c>
      <c r="B3131" t="s">
        <v>0</v>
      </c>
      <c r="C3131" t="s">
        <v>1</v>
      </c>
      <c r="D3131">
        <v>9933</v>
      </c>
      <c r="E3131" t="s">
        <v>4678</v>
      </c>
      <c r="F3131" t="s">
        <v>4678</v>
      </c>
      <c r="I3131" t="s">
        <v>17696</v>
      </c>
    </row>
    <row r="3132" spans="1:9">
      <c r="A3132">
        <v>1</v>
      </c>
      <c r="B3132" t="s">
        <v>0</v>
      </c>
      <c r="C3132" t="s">
        <v>1</v>
      </c>
      <c r="D3132">
        <v>9934</v>
      </c>
      <c r="E3132" t="s">
        <v>4679</v>
      </c>
      <c r="F3132" t="s">
        <v>4679</v>
      </c>
      <c r="I3132" t="s">
        <v>17697</v>
      </c>
    </row>
    <row r="3133" spans="1:9">
      <c r="A3133">
        <v>1</v>
      </c>
      <c r="B3133" t="s">
        <v>0</v>
      </c>
      <c r="C3133" t="s">
        <v>1</v>
      </c>
      <c r="D3133">
        <v>9935</v>
      </c>
      <c r="E3133" t="s">
        <v>4680</v>
      </c>
      <c r="F3133" t="s">
        <v>4680</v>
      </c>
      <c r="I3133" t="s">
        <v>17698</v>
      </c>
    </row>
    <row r="3134" spans="1:9">
      <c r="A3134">
        <v>1</v>
      </c>
      <c r="B3134" t="s">
        <v>0</v>
      </c>
      <c r="C3134" t="s">
        <v>1</v>
      </c>
      <c r="D3134">
        <v>9936</v>
      </c>
      <c r="E3134" t="s">
        <v>4681</v>
      </c>
      <c r="F3134" t="s">
        <v>4681</v>
      </c>
      <c r="I3134" t="s">
        <v>17699</v>
      </c>
    </row>
    <row r="3135" spans="1:9">
      <c r="A3135">
        <v>1</v>
      </c>
      <c r="B3135" t="s">
        <v>0</v>
      </c>
      <c r="C3135" t="s">
        <v>1</v>
      </c>
      <c r="D3135">
        <v>9937</v>
      </c>
      <c r="E3135" t="s">
        <v>4682</v>
      </c>
      <c r="F3135" t="s">
        <v>4682</v>
      </c>
      <c r="I3135" t="s">
        <v>17700</v>
      </c>
    </row>
    <row r="3136" spans="1:9">
      <c r="A3136">
        <v>1</v>
      </c>
      <c r="B3136" t="s">
        <v>0</v>
      </c>
      <c r="C3136" t="s">
        <v>1</v>
      </c>
      <c r="D3136">
        <v>9938</v>
      </c>
      <c r="E3136" t="s">
        <v>4683</v>
      </c>
      <c r="F3136" t="s">
        <v>4683</v>
      </c>
      <c r="G3136" t="s">
        <v>7140</v>
      </c>
      <c r="H3136" t="s">
        <v>12087</v>
      </c>
      <c r="I3136" t="s">
        <v>17701</v>
      </c>
    </row>
    <row r="3137" spans="1:9">
      <c r="A3137">
        <v>1</v>
      </c>
      <c r="B3137" t="s">
        <v>0</v>
      </c>
      <c r="C3137" t="s">
        <v>1</v>
      </c>
      <c r="D3137">
        <v>9939</v>
      </c>
      <c r="E3137" t="s">
        <v>4684</v>
      </c>
      <c r="F3137" t="s">
        <v>4684</v>
      </c>
      <c r="G3137" t="s">
        <v>7140</v>
      </c>
      <c r="H3137" t="s">
        <v>14026</v>
      </c>
      <c r="I3137" t="s">
        <v>17702</v>
      </c>
    </row>
    <row r="3138" spans="1:9">
      <c r="A3138">
        <v>1</v>
      </c>
      <c r="B3138" t="s">
        <v>0</v>
      </c>
      <c r="C3138" t="s">
        <v>1</v>
      </c>
      <c r="D3138">
        <v>9940</v>
      </c>
      <c r="E3138" t="s">
        <v>4685</v>
      </c>
      <c r="F3138" t="s">
        <v>4685</v>
      </c>
      <c r="I3138" t="s">
        <v>17703</v>
      </c>
    </row>
    <row r="3139" spans="1:9">
      <c r="A3139">
        <v>1</v>
      </c>
      <c r="B3139" t="s">
        <v>0</v>
      </c>
      <c r="C3139" t="s">
        <v>1</v>
      </c>
      <c r="D3139">
        <v>9941</v>
      </c>
      <c r="E3139" t="s">
        <v>4686</v>
      </c>
      <c r="F3139" t="s">
        <v>4686</v>
      </c>
      <c r="I3139" t="s">
        <v>17704</v>
      </c>
    </row>
    <row r="3140" spans="1:9">
      <c r="A3140">
        <v>1</v>
      </c>
      <c r="B3140" t="s">
        <v>0</v>
      </c>
      <c r="C3140" t="s">
        <v>1</v>
      </c>
      <c r="D3140">
        <v>9942</v>
      </c>
      <c r="E3140" t="s">
        <v>4687</v>
      </c>
      <c r="F3140" t="s">
        <v>4687</v>
      </c>
      <c r="I3140" t="s">
        <v>17705</v>
      </c>
    </row>
    <row r="3141" spans="1:9">
      <c r="A3141">
        <v>1</v>
      </c>
      <c r="B3141" t="s">
        <v>0</v>
      </c>
      <c r="C3141" t="s">
        <v>1</v>
      </c>
      <c r="D3141">
        <v>9943</v>
      </c>
      <c r="E3141" t="s">
        <v>4688</v>
      </c>
      <c r="F3141" t="s">
        <v>4688</v>
      </c>
      <c r="I3141" t="s">
        <v>17706</v>
      </c>
    </row>
    <row r="3142" spans="1:9">
      <c r="A3142">
        <v>1</v>
      </c>
      <c r="B3142" t="s">
        <v>0</v>
      </c>
      <c r="C3142" t="s">
        <v>1</v>
      </c>
      <c r="D3142">
        <v>9944</v>
      </c>
      <c r="E3142" t="s">
        <v>4689</v>
      </c>
      <c r="F3142" t="s">
        <v>4689</v>
      </c>
      <c r="I3142" t="s">
        <v>17707</v>
      </c>
    </row>
    <row r="3143" spans="1:9">
      <c r="A3143">
        <v>1</v>
      </c>
      <c r="B3143" t="s">
        <v>0</v>
      </c>
      <c r="C3143" t="s">
        <v>1</v>
      </c>
      <c r="D3143">
        <v>9945</v>
      </c>
      <c r="E3143" t="s">
        <v>4690</v>
      </c>
      <c r="F3143" t="s">
        <v>4690</v>
      </c>
      <c r="I3143" t="s">
        <v>17708</v>
      </c>
    </row>
    <row r="3144" spans="1:9">
      <c r="A3144">
        <v>1</v>
      </c>
      <c r="B3144" t="s">
        <v>0</v>
      </c>
      <c r="C3144" t="s">
        <v>1</v>
      </c>
      <c r="D3144">
        <v>9946</v>
      </c>
      <c r="E3144" t="s">
        <v>4691</v>
      </c>
      <c r="F3144" t="s">
        <v>4691</v>
      </c>
      <c r="I3144" t="s">
        <v>17709</v>
      </c>
    </row>
    <row r="3145" spans="1:9">
      <c r="A3145">
        <v>1</v>
      </c>
      <c r="B3145" t="s">
        <v>0</v>
      </c>
      <c r="C3145" t="s">
        <v>1</v>
      </c>
      <c r="D3145">
        <v>9947</v>
      </c>
      <c r="E3145" t="s">
        <v>4692</v>
      </c>
      <c r="F3145" t="s">
        <v>4692</v>
      </c>
      <c r="I3145" t="s">
        <v>17710</v>
      </c>
    </row>
    <row r="3146" spans="1:9">
      <c r="A3146">
        <v>1</v>
      </c>
      <c r="B3146" t="s">
        <v>0</v>
      </c>
      <c r="C3146" t="s">
        <v>1</v>
      </c>
      <c r="D3146">
        <v>9948</v>
      </c>
      <c r="E3146" t="s">
        <v>4693</v>
      </c>
      <c r="F3146" t="s">
        <v>4693</v>
      </c>
      <c r="I3146" t="s">
        <v>17711</v>
      </c>
    </row>
    <row r="3147" spans="1:9">
      <c r="A3147">
        <v>1</v>
      </c>
      <c r="B3147" t="s">
        <v>0</v>
      </c>
      <c r="C3147" t="s">
        <v>1</v>
      </c>
      <c r="D3147">
        <v>9949</v>
      </c>
      <c r="E3147" t="s">
        <v>4694</v>
      </c>
      <c r="F3147" t="s">
        <v>4694</v>
      </c>
      <c r="G3147" t="s">
        <v>7140</v>
      </c>
      <c r="H3147" t="s">
        <v>12088</v>
      </c>
      <c r="I3147" t="s">
        <v>17712</v>
      </c>
    </row>
    <row r="3148" spans="1:9">
      <c r="A3148">
        <v>1</v>
      </c>
      <c r="B3148" t="s">
        <v>0</v>
      </c>
      <c r="C3148" t="s">
        <v>1</v>
      </c>
      <c r="D3148">
        <v>9950</v>
      </c>
      <c r="E3148" t="s">
        <v>4695</v>
      </c>
      <c r="F3148" t="s">
        <v>4695</v>
      </c>
      <c r="I3148" t="s">
        <v>17713</v>
      </c>
    </row>
    <row r="3149" spans="1:9">
      <c r="A3149">
        <v>1</v>
      </c>
      <c r="B3149" t="s">
        <v>0</v>
      </c>
      <c r="C3149" t="s">
        <v>1</v>
      </c>
      <c r="D3149">
        <v>9951</v>
      </c>
      <c r="E3149" t="s">
        <v>4696</v>
      </c>
      <c r="F3149" t="s">
        <v>4696</v>
      </c>
      <c r="I3149" t="s">
        <v>17714</v>
      </c>
    </row>
    <row r="3150" spans="1:9">
      <c r="A3150">
        <v>1</v>
      </c>
      <c r="B3150" t="s">
        <v>0</v>
      </c>
      <c r="C3150" t="s">
        <v>1</v>
      </c>
      <c r="D3150">
        <v>9952</v>
      </c>
      <c r="E3150" t="s">
        <v>4697</v>
      </c>
      <c r="F3150" t="s">
        <v>4697</v>
      </c>
      <c r="I3150" t="s">
        <v>17715</v>
      </c>
    </row>
    <row r="3151" spans="1:9">
      <c r="A3151">
        <v>1</v>
      </c>
      <c r="B3151" t="s">
        <v>0</v>
      </c>
      <c r="C3151" t="s">
        <v>1</v>
      </c>
      <c r="D3151">
        <v>9953</v>
      </c>
      <c r="E3151" t="s">
        <v>4698</v>
      </c>
      <c r="F3151" t="s">
        <v>4698</v>
      </c>
    </row>
    <row r="3152" spans="1:9">
      <c r="A3152">
        <v>1</v>
      </c>
      <c r="B3152" t="s">
        <v>0</v>
      </c>
      <c r="C3152" t="s">
        <v>1</v>
      </c>
      <c r="D3152">
        <v>9954</v>
      </c>
      <c r="E3152" t="s">
        <v>4699</v>
      </c>
      <c r="F3152" t="s">
        <v>4699</v>
      </c>
      <c r="I3152" t="s">
        <v>17716</v>
      </c>
    </row>
    <row r="3153" spans="1:9">
      <c r="A3153">
        <v>1</v>
      </c>
      <c r="B3153" t="s">
        <v>0</v>
      </c>
      <c r="C3153" t="s">
        <v>1</v>
      </c>
      <c r="D3153">
        <v>9955</v>
      </c>
      <c r="E3153" t="s">
        <v>4700</v>
      </c>
      <c r="F3153" t="s">
        <v>4700</v>
      </c>
      <c r="G3153" t="s">
        <v>7140</v>
      </c>
      <c r="H3153" t="s">
        <v>12089</v>
      </c>
      <c r="I3153" t="s">
        <v>17717</v>
      </c>
    </row>
    <row r="3154" spans="1:9">
      <c r="A3154">
        <v>1</v>
      </c>
      <c r="B3154" t="s">
        <v>0</v>
      </c>
      <c r="C3154" t="s">
        <v>1</v>
      </c>
      <c r="D3154">
        <v>9956</v>
      </c>
      <c r="E3154" t="s">
        <v>4701</v>
      </c>
      <c r="F3154" t="s">
        <v>4701</v>
      </c>
      <c r="G3154" t="s">
        <v>7140</v>
      </c>
      <c r="H3154" t="s">
        <v>12090</v>
      </c>
      <c r="I3154" t="s">
        <v>17718</v>
      </c>
    </row>
    <row r="3155" spans="1:9">
      <c r="A3155">
        <v>1</v>
      </c>
      <c r="B3155" t="s">
        <v>0</v>
      </c>
      <c r="C3155" t="s">
        <v>1</v>
      </c>
      <c r="D3155">
        <v>9957</v>
      </c>
      <c r="E3155" t="s">
        <v>4702</v>
      </c>
      <c r="F3155" t="s">
        <v>4702</v>
      </c>
      <c r="I3155" t="s">
        <v>17719</v>
      </c>
    </row>
    <row r="3156" spans="1:9">
      <c r="A3156">
        <v>1</v>
      </c>
      <c r="B3156" t="s">
        <v>0</v>
      </c>
      <c r="C3156" t="s">
        <v>1</v>
      </c>
      <c r="D3156">
        <v>9958</v>
      </c>
      <c r="E3156" t="s">
        <v>4703</v>
      </c>
      <c r="F3156" t="s">
        <v>4703</v>
      </c>
      <c r="I3156" t="s">
        <v>17720</v>
      </c>
    </row>
    <row r="3157" spans="1:9">
      <c r="A3157">
        <v>1</v>
      </c>
      <c r="B3157" t="s">
        <v>0</v>
      </c>
      <c r="C3157" t="s">
        <v>1</v>
      </c>
      <c r="D3157">
        <v>9959</v>
      </c>
      <c r="E3157" t="s">
        <v>4704</v>
      </c>
      <c r="F3157" t="s">
        <v>4704</v>
      </c>
    </row>
    <row r="3158" spans="1:9">
      <c r="A3158">
        <v>1</v>
      </c>
      <c r="B3158" t="s">
        <v>0</v>
      </c>
      <c r="C3158" t="s">
        <v>1</v>
      </c>
      <c r="D3158">
        <v>9960</v>
      </c>
      <c r="E3158" t="s">
        <v>4705</v>
      </c>
      <c r="F3158" t="s">
        <v>4705</v>
      </c>
      <c r="I3158" t="s">
        <v>17721</v>
      </c>
    </row>
    <row r="3159" spans="1:9">
      <c r="A3159">
        <v>1</v>
      </c>
      <c r="B3159" t="s">
        <v>0</v>
      </c>
      <c r="C3159" t="s">
        <v>1</v>
      </c>
      <c r="D3159">
        <v>9961</v>
      </c>
      <c r="E3159" t="s">
        <v>4706</v>
      </c>
      <c r="F3159" t="s">
        <v>4706</v>
      </c>
    </row>
    <row r="3160" spans="1:9">
      <c r="A3160">
        <v>1</v>
      </c>
      <c r="B3160" t="s">
        <v>0</v>
      </c>
      <c r="C3160" t="s">
        <v>1</v>
      </c>
      <c r="D3160">
        <v>9962</v>
      </c>
      <c r="E3160" t="s">
        <v>4707</v>
      </c>
      <c r="F3160" t="s">
        <v>4707</v>
      </c>
    </row>
    <row r="3161" spans="1:9">
      <c r="A3161">
        <v>1</v>
      </c>
      <c r="B3161" t="s">
        <v>0</v>
      </c>
      <c r="C3161" t="s">
        <v>1</v>
      </c>
      <c r="D3161">
        <v>9963</v>
      </c>
      <c r="E3161" t="s">
        <v>4708</v>
      </c>
      <c r="F3161" t="s">
        <v>4708</v>
      </c>
      <c r="I3161" t="s">
        <v>17722</v>
      </c>
    </row>
    <row r="3162" spans="1:9">
      <c r="A3162">
        <v>1</v>
      </c>
      <c r="B3162" t="s">
        <v>0</v>
      </c>
      <c r="C3162" t="s">
        <v>1</v>
      </c>
      <c r="D3162">
        <v>9964</v>
      </c>
      <c r="E3162" t="s">
        <v>4709</v>
      </c>
      <c r="F3162" t="s">
        <v>4709</v>
      </c>
      <c r="I3162" t="s">
        <v>17723</v>
      </c>
    </row>
    <row r="3163" spans="1:9">
      <c r="A3163">
        <v>1</v>
      </c>
      <c r="B3163" t="s">
        <v>0</v>
      </c>
      <c r="C3163" t="s">
        <v>1</v>
      </c>
      <c r="D3163">
        <v>9965</v>
      </c>
      <c r="E3163" t="s">
        <v>4710</v>
      </c>
      <c r="F3163" t="s">
        <v>4710</v>
      </c>
      <c r="I3163" t="s">
        <v>17724</v>
      </c>
    </row>
    <row r="3164" spans="1:9">
      <c r="A3164">
        <v>1</v>
      </c>
      <c r="B3164" t="s">
        <v>0</v>
      </c>
      <c r="C3164" t="s">
        <v>1</v>
      </c>
      <c r="D3164">
        <v>9966</v>
      </c>
      <c r="E3164" t="s">
        <v>4711</v>
      </c>
      <c r="F3164" t="s">
        <v>4711</v>
      </c>
      <c r="I3164" t="s">
        <v>17725</v>
      </c>
    </row>
    <row r="3165" spans="1:9">
      <c r="A3165">
        <v>1</v>
      </c>
      <c r="B3165" t="s">
        <v>0</v>
      </c>
      <c r="C3165" t="s">
        <v>1</v>
      </c>
      <c r="D3165">
        <v>9967</v>
      </c>
      <c r="E3165" t="s">
        <v>4712</v>
      </c>
      <c r="F3165" t="s">
        <v>4712</v>
      </c>
      <c r="I3165" t="s">
        <v>17726</v>
      </c>
    </row>
    <row r="3166" spans="1:9">
      <c r="A3166">
        <v>1</v>
      </c>
      <c r="B3166" t="s">
        <v>0</v>
      </c>
      <c r="C3166" t="s">
        <v>1</v>
      </c>
      <c r="D3166">
        <v>9968</v>
      </c>
      <c r="E3166" t="s">
        <v>4713</v>
      </c>
      <c r="F3166" t="s">
        <v>4713</v>
      </c>
      <c r="I3166" t="s">
        <v>17727</v>
      </c>
    </row>
    <row r="3167" spans="1:9">
      <c r="A3167">
        <v>1</v>
      </c>
      <c r="B3167" t="s">
        <v>0</v>
      </c>
      <c r="C3167" t="s">
        <v>1</v>
      </c>
      <c r="D3167">
        <v>9969</v>
      </c>
      <c r="E3167" t="s">
        <v>4714</v>
      </c>
      <c r="F3167" t="s">
        <v>4714</v>
      </c>
      <c r="I3167" t="s">
        <v>17728</v>
      </c>
    </row>
    <row r="3168" spans="1:9">
      <c r="A3168">
        <v>1</v>
      </c>
      <c r="B3168" t="s">
        <v>0</v>
      </c>
      <c r="C3168" t="s">
        <v>1</v>
      </c>
      <c r="D3168">
        <v>9970</v>
      </c>
      <c r="E3168" t="s">
        <v>4715</v>
      </c>
      <c r="F3168" t="s">
        <v>4715</v>
      </c>
      <c r="I3168" t="s">
        <v>17729</v>
      </c>
    </row>
    <row r="3169" spans="1:9">
      <c r="A3169">
        <v>1</v>
      </c>
      <c r="B3169" t="s">
        <v>0</v>
      </c>
      <c r="C3169" t="s">
        <v>1</v>
      </c>
      <c r="D3169">
        <v>9971</v>
      </c>
      <c r="E3169" t="s">
        <v>4716</v>
      </c>
      <c r="F3169" t="s">
        <v>4716</v>
      </c>
    </row>
    <row r="3170" spans="1:9">
      <c r="A3170">
        <v>1</v>
      </c>
      <c r="B3170" t="s">
        <v>0</v>
      </c>
      <c r="C3170" t="s">
        <v>1</v>
      </c>
      <c r="D3170">
        <v>9972</v>
      </c>
      <c r="E3170" t="s">
        <v>4717</v>
      </c>
      <c r="F3170" t="s">
        <v>4717</v>
      </c>
      <c r="I3170" t="s">
        <v>17730</v>
      </c>
    </row>
    <row r="3171" spans="1:9">
      <c r="A3171">
        <v>1</v>
      </c>
      <c r="B3171" t="s">
        <v>0</v>
      </c>
      <c r="C3171" t="s">
        <v>1</v>
      </c>
      <c r="D3171">
        <v>9973</v>
      </c>
      <c r="E3171" t="s">
        <v>4718</v>
      </c>
      <c r="F3171" t="s">
        <v>4718</v>
      </c>
      <c r="I3171" t="s">
        <v>17731</v>
      </c>
    </row>
    <row r="3172" spans="1:9">
      <c r="A3172">
        <v>1</v>
      </c>
      <c r="B3172" t="s">
        <v>0</v>
      </c>
      <c r="C3172" t="s">
        <v>1</v>
      </c>
      <c r="D3172">
        <v>9974</v>
      </c>
      <c r="E3172" t="s">
        <v>4719</v>
      </c>
      <c r="F3172" t="s">
        <v>4719</v>
      </c>
      <c r="G3172" t="s">
        <v>7140</v>
      </c>
      <c r="H3172" t="s">
        <v>12091</v>
      </c>
      <c r="I3172" t="s">
        <v>17732</v>
      </c>
    </row>
    <row r="3173" spans="1:9">
      <c r="A3173">
        <v>1</v>
      </c>
      <c r="B3173" t="s">
        <v>0</v>
      </c>
      <c r="C3173" t="s">
        <v>1</v>
      </c>
      <c r="D3173">
        <v>9975</v>
      </c>
      <c r="E3173" t="s">
        <v>4720</v>
      </c>
      <c r="F3173" t="s">
        <v>4720</v>
      </c>
    </row>
    <row r="3174" spans="1:9">
      <c r="A3174">
        <v>577</v>
      </c>
      <c r="B3174" t="s">
        <v>4721</v>
      </c>
      <c r="C3174" t="s">
        <v>17984</v>
      </c>
      <c r="D3174">
        <v>10001</v>
      </c>
      <c r="E3174" t="s">
        <v>4722</v>
      </c>
      <c r="F3174" t="s">
        <v>4723</v>
      </c>
      <c r="G3174" t="s">
        <v>4724</v>
      </c>
    </row>
    <row r="3175" spans="1:9">
      <c r="A3175">
        <v>577</v>
      </c>
      <c r="B3175" t="s">
        <v>4721</v>
      </c>
      <c r="C3175" t="s">
        <v>17984</v>
      </c>
      <c r="D3175">
        <v>10002</v>
      </c>
      <c r="E3175" t="s">
        <v>156</v>
      </c>
      <c r="F3175" t="s">
        <v>157</v>
      </c>
      <c r="G3175" t="s">
        <v>158</v>
      </c>
    </row>
    <row r="3176" spans="1:9">
      <c r="A3176">
        <v>577</v>
      </c>
      <c r="B3176" t="s">
        <v>4721</v>
      </c>
      <c r="C3176" t="s">
        <v>17984</v>
      </c>
      <c r="D3176">
        <v>10003</v>
      </c>
      <c r="E3176" t="s">
        <v>4725</v>
      </c>
      <c r="F3176" t="s">
        <v>4726</v>
      </c>
      <c r="G3176" t="s">
        <v>18115</v>
      </c>
    </row>
    <row r="3177" spans="1:9">
      <c r="A3177">
        <v>577</v>
      </c>
      <c r="B3177" t="s">
        <v>4721</v>
      </c>
      <c r="C3177" t="s">
        <v>17984</v>
      </c>
      <c r="D3177">
        <v>10004</v>
      </c>
      <c r="E3177" t="s">
        <v>4727</v>
      </c>
      <c r="F3177" t="s">
        <v>4728</v>
      </c>
      <c r="G3177" t="s">
        <v>4729</v>
      </c>
    </row>
    <row r="3178" spans="1:9">
      <c r="A3178">
        <v>577</v>
      </c>
      <c r="B3178" t="s">
        <v>4721</v>
      </c>
      <c r="C3178" t="s">
        <v>17984</v>
      </c>
      <c r="D3178">
        <v>10005</v>
      </c>
      <c r="E3178" t="s">
        <v>4730</v>
      </c>
      <c r="F3178" t="s">
        <v>4731</v>
      </c>
      <c r="G3178" t="s">
        <v>18116</v>
      </c>
    </row>
    <row r="3179" spans="1:9">
      <c r="A3179">
        <v>577</v>
      </c>
      <c r="B3179" t="s">
        <v>4721</v>
      </c>
      <c r="C3179" t="s">
        <v>17984</v>
      </c>
      <c r="D3179">
        <v>10006</v>
      </c>
      <c r="E3179" t="s">
        <v>4732</v>
      </c>
      <c r="F3179" t="s">
        <v>4733</v>
      </c>
      <c r="G3179" t="s">
        <v>18117</v>
      </c>
    </row>
    <row r="3180" spans="1:9">
      <c r="A3180">
        <v>577</v>
      </c>
      <c r="B3180" t="s">
        <v>4721</v>
      </c>
      <c r="C3180" t="s">
        <v>17984</v>
      </c>
      <c r="D3180">
        <v>10007</v>
      </c>
      <c r="E3180" t="s">
        <v>4734</v>
      </c>
      <c r="F3180" t="s">
        <v>4735</v>
      </c>
      <c r="G3180" t="s">
        <v>4736</v>
      </c>
    </row>
    <row r="3181" spans="1:9">
      <c r="A3181">
        <v>577</v>
      </c>
      <c r="B3181" t="s">
        <v>4721</v>
      </c>
      <c r="C3181" t="s">
        <v>17984</v>
      </c>
      <c r="D3181">
        <v>10008</v>
      </c>
      <c r="E3181" t="s">
        <v>4737</v>
      </c>
      <c r="F3181" t="s">
        <v>4738</v>
      </c>
      <c r="G3181" t="s">
        <v>18118</v>
      </c>
    </row>
    <row r="3182" spans="1:9">
      <c r="A3182">
        <v>577</v>
      </c>
      <c r="B3182" t="s">
        <v>4721</v>
      </c>
      <c r="C3182" t="s">
        <v>17984</v>
      </c>
      <c r="D3182">
        <v>10009</v>
      </c>
      <c r="E3182" t="s">
        <v>4739</v>
      </c>
      <c r="F3182" t="s">
        <v>4740</v>
      </c>
      <c r="G3182" t="s">
        <v>18119</v>
      </c>
    </row>
    <row r="3183" spans="1:9">
      <c r="A3183">
        <v>577</v>
      </c>
      <c r="B3183" t="s">
        <v>4721</v>
      </c>
      <c r="C3183" t="s">
        <v>17984</v>
      </c>
      <c r="D3183">
        <v>10010</v>
      </c>
      <c r="E3183" t="s">
        <v>4741</v>
      </c>
      <c r="F3183" t="s">
        <v>4742</v>
      </c>
      <c r="G3183" t="s">
        <v>4743</v>
      </c>
    </row>
    <row r="3184" spans="1:9">
      <c r="A3184">
        <v>577</v>
      </c>
      <c r="B3184" t="s">
        <v>4721</v>
      </c>
      <c r="C3184" t="s">
        <v>17984</v>
      </c>
      <c r="D3184">
        <v>10011</v>
      </c>
      <c r="E3184" t="s">
        <v>4744</v>
      </c>
      <c r="F3184" t="s">
        <v>4745</v>
      </c>
      <c r="G3184" t="s">
        <v>18120</v>
      </c>
    </row>
    <row r="3185" spans="1:7">
      <c r="A3185">
        <v>577</v>
      </c>
      <c r="B3185" t="s">
        <v>4721</v>
      </c>
      <c r="C3185" t="s">
        <v>17984</v>
      </c>
      <c r="D3185">
        <v>10012</v>
      </c>
      <c r="E3185" t="s">
        <v>4746</v>
      </c>
      <c r="F3185" t="s">
        <v>4747</v>
      </c>
      <c r="G3185" t="s">
        <v>4748</v>
      </c>
    </row>
    <row r="3186" spans="1:7">
      <c r="A3186">
        <v>577</v>
      </c>
      <c r="B3186" t="s">
        <v>4721</v>
      </c>
      <c r="C3186" t="s">
        <v>17984</v>
      </c>
      <c r="D3186">
        <v>10013</v>
      </c>
      <c r="E3186" t="s">
        <v>4749</v>
      </c>
      <c r="F3186" t="s">
        <v>4750</v>
      </c>
      <c r="G3186" t="s">
        <v>18121</v>
      </c>
    </row>
    <row r="3187" spans="1:7">
      <c r="A3187">
        <v>577</v>
      </c>
      <c r="B3187" t="s">
        <v>4721</v>
      </c>
      <c r="C3187" t="s">
        <v>17984</v>
      </c>
      <c r="D3187">
        <v>10014</v>
      </c>
      <c r="E3187" t="s">
        <v>4751</v>
      </c>
      <c r="F3187" t="s">
        <v>4752</v>
      </c>
      <c r="G3187" t="s">
        <v>4753</v>
      </c>
    </row>
    <row r="3188" spans="1:7">
      <c r="A3188">
        <v>577</v>
      </c>
      <c r="B3188" t="s">
        <v>4721</v>
      </c>
      <c r="C3188" t="s">
        <v>17984</v>
      </c>
      <c r="D3188">
        <v>10015</v>
      </c>
      <c r="E3188" t="s">
        <v>9978</v>
      </c>
      <c r="F3188" t="s">
        <v>9979</v>
      </c>
      <c r="G3188" t="s">
        <v>18122</v>
      </c>
    </row>
    <row r="3189" spans="1:7">
      <c r="A3189">
        <v>577</v>
      </c>
      <c r="B3189" t="s">
        <v>4721</v>
      </c>
      <c r="C3189" t="s">
        <v>17984</v>
      </c>
      <c r="D3189">
        <v>10016</v>
      </c>
      <c r="E3189" t="s">
        <v>9980</v>
      </c>
      <c r="F3189" t="s">
        <v>9981</v>
      </c>
      <c r="G3189" t="s">
        <v>18123</v>
      </c>
    </row>
    <row r="3190" spans="1:7">
      <c r="A3190">
        <v>577</v>
      </c>
      <c r="B3190" t="s">
        <v>4721</v>
      </c>
      <c r="C3190" t="s">
        <v>17984</v>
      </c>
      <c r="D3190">
        <v>10017</v>
      </c>
      <c r="E3190" t="s">
        <v>9982</v>
      </c>
      <c r="F3190" t="s">
        <v>9983</v>
      </c>
      <c r="G3190" t="s">
        <v>9984</v>
      </c>
    </row>
    <row r="3191" spans="1:7">
      <c r="A3191">
        <v>577</v>
      </c>
      <c r="B3191" t="s">
        <v>4721</v>
      </c>
      <c r="C3191" t="s">
        <v>17984</v>
      </c>
      <c r="D3191">
        <v>10018</v>
      </c>
      <c r="E3191" t="s">
        <v>9985</v>
      </c>
      <c r="F3191" t="s">
        <v>4754</v>
      </c>
      <c r="G3191" t="s">
        <v>18124</v>
      </c>
    </row>
    <row r="3192" spans="1:7">
      <c r="A3192">
        <v>577</v>
      </c>
      <c r="B3192" t="s">
        <v>4721</v>
      </c>
      <c r="C3192" t="s">
        <v>17984</v>
      </c>
      <c r="D3192">
        <v>10019</v>
      </c>
      <c r="E3192" t="s">
        <v>4755</v>
      </c>
      <c r="F3192" t="s">
        <v>4756</v>
      </c>
      <c r="G3192" t="s">
        <v>4757</v>
      </c>
    </row>
    <row r="3193" spans="1:7">
      <c r="A3193">
        <v>577</v>
      </c>
      <c r="B3193" t="s">
        <v>4721</v>
      </c>
      <c r="C3193" t="s">
        <v>17984</v>
      </c>
      <c r="D3193">
        <v>10020</v>
      </c>
      <c r="E3193" t="s">
        <v>4758</v>
      </c>
      <c r="F3193" t="s">
        <v>4759</v>
      </c>
      <c r="G3193" t="s">
        <v>18125</v>
      </c>
    </row>
    <row r="3194" spans="1:7">
      <c r="A3194">
        <v>577</v>
      </c>
      <c r="B3194" t="s">
        <v>4721</v>
      </c>
      <c r="C3194" t="s">
        <v>17984</v>
      </c>
      <c r="D3194">
        <v>10021</v>
      </c>
      <c r="E3194" t="s">
        <v>9986</v>
      </c>
      <c r="F3194" t="s">
        <v>9987</v>
      </c>
      <c r="G3194" t="s">
        <v>4760</v>
      </c>
    </row>
    <row r="3195" spans="1:7">
      <c r="A3195">
        <v>577</v>
      </c>
      <c r="B3195" t="s">
        <v>4721</v>
      </c>
      <c r="C3195" t="s">
        <v>17984</v>
      </c>
      <c r="D3195">
        <v>10022</v>
      </c>
      <c r="E3195" t="s">
        <v>9988</v>
      </c>
      <c r="F3195" t="s">
        <v>9989</v>
      </c>
      <c r="G3195" t="s">
        <v>9990</v>
      </c>
    </row>
    <row r="3196" spans="1:7">
      <c r="A3196">
        <v>577</v>
      </c>
      <c r="B3196" t="s">
        <v>4721</v>
      </c>
      <c r="C3196" t="s">
        <v>17984</v>
      </c>
      <c r="D3196">
        <v>10023</v>
      </c>
      <c r="E3196" t="s">
        <v>4761</v>
      </c>
      <c r="F3196" t="s">
        <v>4762</v>
      </c>
      <c r="G3196" t="s">
        <v>18126</v>
      </c>
    </row>
    <row r="3197" spans="1:7">
      <c r="A3197">
        <v>577</v>
      </c>
      <c r="B3197" t="s">
        <v>4721</v>
      </c>
      <c r="C3197" t="s">
        <v>17984</v>
      </c>
      <c r="D3197">
        <v>10024</v>
      </c>
      <c r="E3197" t="s">
        <v>4764</v>
      </c>
      <c r="F3197" t="s">
        <v>4765</v>
      </c>
      <c r="G3197" t="s">
        <v>18127</v>
      </c>
    </row>
    <row r="3198" spans="1:7">
      <c r="A3198">
        <v>577</v>
      </c>
      <c r="B3198" t="s">
        <v>4721</v>
      </c>
      <c r="C3198" t="s">
        <v>17984</v>
      </c>
      <c r="D3198">
        <v>10025</v>
      </c>
      <c r="E3198" t="s">
        <v>4766</v>
      </c>
      <c r="F3198" t="s">
        <v>4767</v>
      </c>
      <c r="G3198" t="s">
        <v>18128</v>
      </c>
    </row>
    <row r="3199" spans="1:7">
      <c r="A3199">
        <v>577</v>
      </c>
      <c r="B3199" t="s">
        <v>4721</v>
      </c>
      <c r="C3199" t="s">
        <v>17984</v>
      </c>
      <c r="D3199">
        <v>10026</v>
      </c>
      <c r="E3199" t="s">
        <v>4768</v>
      </c>
      <c r="F3199" t="s">
        <v>4769</v>
      </c>
      <c r="G3199" t="s">
        <v>18129</v>
      </c>
    </row>
    <row r="3200" spans="1:7">
      <c r="A3200">
        <v>577</v>
      </c>
      <c r="B3200" t="s">
        <v>4721</v>
      </c>
      <c r="C3200" t="s">
        <v>17984</v>
      </c>
      <c r="D3200">
        <v>10027</v>
      </c>
      <c r="E3200" t="s">
        <v>4770</v>
      </c>
      <c r="F3200" t="s">
        <v>4771</v>
      </c>
      <c r="G3200" t="s">
        <v>18130</v>
      </c>
    </row>
    <row r="3201" spans="1:7">
      <c r="A3201">
        <v>577</v>
      </c>
      <c r="B3201" t="s">
        <v>4721</v>
      </c>
      <c r="C3201" t="s">
        <v>17984</v>
      </c>
      <c r="D3201">
        <v>10028</v>
      </c>
      <c r="E3201" t="s">
        <v>4772</v>
      </c>
      <c r="F3201" t="s">
        <v>4773</v>
      </c>
      <c r="G3201" t="s">
        <v>18131</v>
      </c>
    </row>
    <row r="3202" spans="1:7">
      <c r="A3202">
        <v>577</v>
      </c>
      <c r="B3202" t="s">
        <v>4721</v>
      </c>
      <c r="C3202" t="s">
        <v>17984</v>
      </c>
      <c r="D3202">
        <v>10029</v>
      </c>
      <c r="E3202" t="s">
        <v>4774</v>
      </c>
      <c r="F3202" t="s">
        <v>4775</v>
      </c>
      <c r="G3202" t="s">
        <v>18132</v>
      </c>
    </row>
    <row r="3203" spans="1:7">
      <c r="A3203">
        <v>577</v>
      </c>
      <c r="B3203" t="s">
        <v>4721</v>
      </c>
      <c r="C3203" t="s">
        <v>17984</v>
      </c>
      <c r="D3203">
        <v>10030</v>
      </c>
      <c r="E3203" t="s">
        <v>4776</v>
      </c>
      <c r="F3203" t="s">
        <v>4777</v>
      </c>
      <c r="G3203" t="s">
        <v>18133</v>
      </c>
    </row>
    <row r="3204" spans="1:7">
      <c r="A3204">
        <v>577</v>
      </c>
      <c r="B3204" t="s">
        <v>4721</v>
      </c>
      <c r="C3204" t="s">
        <v>17984</v>
      </c>
      <c r="D3204">
        <v>10031</v>
      </c>
      <c r="E3204" t="s">
        <v>4778</v>
      </c>
      <c r="F3204" t="s">
        <v>4779</v>
      </c>
      <c r="G3204" t="s">
        <v>18134</v>
      </c>
    </row>
    <row r="3205" spans="1:7">
      <c r="A3205">
        <v>577</v>
      </c>
      <c r="B3205" t="s">
        <v>4721</v>
      </c>
      <c r="C3205" t="s">
        <v>17984</v>
      </c>
      <c r="D3205">
        <v>10032</v>
      </c>
      <c r="E3205" t="s">
        <v>4780</v>
      </c>
      <c r="F3205" t="s">
        <v>4781</v>
      </c>
      <c r="G3205" t="s">
        <v>18135</v>
      </c>
    </row>
    <row r="3206" spans="1:7">
      <c r="A3206">
        <v>577</v>
      </c>
      <c r="B3206" t="s">
        <v>4721</v>
      </c>
      <c r="C3206" t="s">
        <v>17984</v>
      </c>
      <c r="D3206">
        <v>10033</v>
      </c>
      <c r="E3206" t="s">
        <v>4782</v>
      </c>
      <c r="F3206" t="s">
        <v>4783</v>
      </c>
      <c r="G3206" t="s">
        <v>18136</v>
      </c>
    </row>
    <row r="3207" spans="1:7">
      <c r="A3207">
        <v>577</v>
      </c>
      <c r="B3207" t="s">
        <v>4721</v>
      </c>
      <c r="C3207" t="s">
        <v>17984</v>
      </c>
      <c r="D3207">
        <v>10034</v>
      </c>
      <c r="E3207" t="s">
        <v>4784</v>
      </c>
      <c r="F3207" t="s">
        <v>4785</v>
      </c>
      <c r="G3207" t="s">
        <v>18137</v>
      </c>
    </row>
    <row r="3208" spans="1:7">
      <c r="A3208">
        <v>577</v>
      </c>
      <c r="B3208" t="s">
        <v>4721</v>
      </c>
      <c r="C3208" t="s">
        <v>17984</v>
      </c>
      <c r="D3208">
        <v>10035</v>
      </c>
      <c r="E3208" t="s">
        <v>4786</v>
      </c>
      <c r="F3208" t="s">
        <v>4787</v>
      </c>
      <c r="G3208" t="s">
        <v>4788</v>
      </c>
    </row>
    <row r="3209" spans="1:7">
      <c r="A3209">
        <v>577</v>
      </c>
      <c r="B3209" t="s">
        <v>4721</v>
      </c>
      <c r="C3209" t="s">
        <v>17984</v>
      </c>
      <c r="D3209">
        <v>10036</v>
      </c>
      <c r="E3209" t="s">
        <v>4789</v>
      </c>
      <c r="F3209" t="s">
        <v>4790</v>
      </c>
      <c r="G3209" t="s">
        <v>12895</v>
      </c>
    </row>
    <row r="3210" spans="1:7">
      <c r="A3210">
        <v>577</v>
      </c>
      <c r="B3210" t="s">
        <v>4721</v>
      </c>
      <c r="C3210" t="s">
        <v>17984</v>
      </c>
      <c r="D3210">
        <v>10037</v>
      </c>
      <c r="E3210" t="s">
        <v>4791</v>
      </c>
      <c r="F3210" t="s">
        <v>4792</v>
      </c>
      <c r="G3210" t="s">
        <v>18138</v>
      </c>
    </row>
    <row r="3211" spans="1:7">
      <c r="A3211">
        <v>577</v>
      </c>
      <c r="B3211" t="s">
        <v>4721</v>
      </c>
      <c r="C3211" t="s">
        <v>17984</v>
      </c>
      <c r="D3211">
        <v>10038</v>
      </c>
      <c r="E3211" t="s">
        <v>4793</v>
      </c>
      <c r="F3211" t="s">
        <v>4794</v>
      </c>
      <c r="G3211" t="s">
        <v>18139</v>
      </c>
    </row>
    <row r="3212" spans="1:7">
      <c r="A3212">
        <v>577</v>
      </c>
      <c r="B3212" t="s">
        <v>4721</v>
      </c>
      <c r="C3212" t="s">
        <v>17984</v>
      </c>
      <c r="D3212">
        <v>10039</v>
      </c>
      <c r="E3212" t="s">
        <v>4795</v>
      </c>
      <c r="F3212" t="s">
        <v>11080</v>
      </c>
      <c r="G3212" t="s">
        <v>18140</v>
      </c>
    </row>
    <row r="3213" spans="1:7">
      <c r="A3213">
        <v>577</v>
      </c>
      <c r="B3213" t="s">
        <v>4721</v>
      </c>
      <c r="C3213" t="s">
        <v>17984</v>
      </c>
      <c r="D3213">
        <v>10040</v>
      </c>
      <c r="E3213" t="s">
        <v>4796</v>
      </c>
      <c r="F3213" t="s">
        <v>4797</v>
      </c>
      <c r="G3213" t="s">
        <v>18141</v>
      </c>
    </row>
    <row r="3214" spans="1:7">
      <c r="A3214">
        <v>577</v>
      </c>
      <c r="B3214" t="s">
        <v>4721</v>
      </c>
      <c r="C3214" t="s">
        <v>17984</v>
      </c>
      <c r="D3214">
        <v>10041</v>
      </c>
      <c r="E3214" t="s">
        <v>4798</v>
      </c>
      <c r="F3214" t="s">
        <v>4799</v>
      </c>
      <c r="G3214" t="s">
        <v>18142</v>
      </c>
    </row>
    <row r="3215" spans="1:7">
      <c r="A3215">
        <v>577</v>
      </c>
      <c r="B3215" t="s">
        <v>4721</v>
      </c>
      <c r="C3215" t="s">
        <v>17984</v>
      </c>
      <c r="D3215">
        <v>10042</v>
      </c>
      <c r="E3215" t="s">
        <v>4800</v>
      </c>
      <c r="F3215" t="s">
        <v>4801</v>
      </c>
      <c r="G3215" t="s">
        <v>12865</v>
      </c>
    </row>
    <row r="3216" spans="1:7">
      <c r="A3216">
        <v>577</v>
      </c>
      <c r="B3216" t="s">
        <v>4721</v>
      </c>
      <c r="C3216" t="s">
        <v>17984</v>
      </c>
      <c r="D3216">
        <v>10043</v>
      </c>
      <c r="E3216" t="s">
        <v>4802</v>
      </c>
      <c r="F3216" t="s">
        <v>4803</v>
      </c>
      <c r="G3216" t="s">
        <v>18143</v>
      </c>
    </row>
    <row r="3217" spans="1:7">
      <c r="A3217">
        <v>577</v>
      </c>
      <c r="B3217" t="s">
        <v>4721</v>
      </c>
      <c r="C3217" t="s">
        <v>17984</v>
      </c>
      <c r="D3217">
        <v>10044</v>
      </c>
      <c r="E3217" t="s">
        <v>4804</v>
      </c>
      <c r="F3217" t="s">
        <v>4805</v>
      </c>
      <c r="G3217" t="s">
        <v>4806</v>
      </c>
    </row>
    <row r="3218" spans="1:7">
      <c r="A3218">
        <v>577</v>
      </c>
      <c r="B3218" t="s">
        <v>4721</v>
      </c>
      <c r="C3218" t="s">
        <v>17984</v>
      </c>
      <c r="D3218">
        <v>10045</v>
      </c>
      <c r="E3218" t="s">
        <v>4807</v>
      </c>
      <c r="F3218" t="s">
        <v>4808</v>
      </c>
      <c r="G3218" t="s">
        <v>18144</v>
      </c>
    </row>
    <row r="3219" spans="1:7">
      <c r="A3219">
        <v>577</v>
      </c>
      <c r="B3219" t="s">
        <v>4721</v>
      </c>
      <c r="C3219" t="s">
        <v>17984</v>
      </c>
      <c r="D3219">
        <v>10046</v>
      </c>
      <c r="E3219" t="s">
        <v>4809</v>
      </c>
      <c r="F3219" t="s">
        <v>4810</v>
      </c>
      <c r="G3219" t="s">
        <v>4811</v>
      </c>
    </row>
    <row r="3220" spans="1:7">
      <c r="A3220">
        <v>577</v>
      </c>
      <c r="B3220" t="s">
        <v>4721</v>
      </c>
      <c r="C3220" t="s">
        <v>17984</v>
      </c>
      <c r="D3220">
        <v>10047</v>
      </c>
      <c r="E3220" t="s">
        <v>4812</v>
      </c>
      <c r="F3220" t="s">
        <v>4813</v>
      </c>
      <c r="G3220" t="s">
        <v>4814</v>
      </c>
    </row>
    <row r="3221" spans="1:7">
      <c r="A3221">
        <v>577</v>
      </c>
      <c r="B3221" t="s">
        <v>4721</v>
      </c>
      <c r="C3221" t="s">
        <v>17984</v>
      </c>
      <c r="D3221">
        <v>10048</v>
      </c>
      <c r="E3221" t="s">
        <v>4815</v>
      </c>
      <c r="F3221" t="s">
        <v>4816</v>
      </c>
      <c r="G3221" t="s">
        <v>18145</v>
      </c>
    </row>
    <row r="3222" spans="1:7">
      <c r="A3222">
        <v>577</v>
      </c>
      <c r="B3222" t="s">
        <v>4721</v>
      </c>
      <c r="C3222" t="s">
        <v>17984</v>
      </c>
      <c r="D3222">
        <v>10049</v>
      </c>
      <c r="E3222" t="s">
        <v>4817</v>
      </c>
      <c r="F3222" t="s">
        <v>4818</v>
      </c>
      <c r="G3222" t="s">
        <v>18146</v>
      </c>
    </row>
    <row r="3223" spans="1:7">
      <c r="A3223">
        <v>577</v>
      </c>
      <c r="B3223" t="s">
        <v>4721</v>
      </c>
      <c r="C3223" t="s">
        <v>17984</v>
      </c>
      <c r="D3223">
        <v>10050</v>
      </c>
      <c r="E3223" t="s">
        <v>4819</v>
      </c>
      <c r="F3223" t="s">
        <v>4820</v>
      </c>
      <c r="G3223" t="s">
        <v>18147</v>
      </c>
    </row>
    <row r="3224" spans="1:7">
      <c r="A3224">
        <v>577</v>
      </c>
      <c r="B3224" t="s">
        <v>4721</v>
      </c>
      <c r="C3224" t="s">
        <v>17984</v>
      </c>
      <c r="D3224">
        <v>10051</v>
      </c>
      <c r="E3224" t="s">
        <v>4821</v>
      </c>
      <c r="F3224" t="s">
        <v>4822</v>
      </c>
      <c r="G3224" t="s">
        <v>18148</v>
      </c>
    </row>
    <row r="3225" spans="1:7">
      <c r="A3225">
        <v>577</v>
      </c>
      <c r="B3225" t="s">
        <v>4721</v>
      </c>
      <c r="C3225" t="s">
        <v>17984</v>
      </c>
      <c r="D3225">
        <v>10052</v>
      </c>
      <c r="E3225" t="s">
        <v>9991</v>
      </c>
      <c r="F3225" t="s">
        <v>4823</v>
      </c>
      <c r="G3225" t="s">
        <v>9992</v>
      </c>
    </row>
    <row r="3226" spans="1:7">
      <c r="A3226">
        <v>577</v>
      </c>
      <c r="B3226" t="s">
        <v>4721</v>
      </c>
      <c r="C3226" t="s">
        <v>17984</v>
      </c>
      <c r="D3226">
        <v>10053</v>
      </c>
      <c r="E3226" t="s">
        <v>9993</v>
      </c>
      <c r="F3226" t="s">
        <v>4824</v>
      </c>
      <c r="G3226" t="s">
        <v>9994</v>
      </c>
    </row>
    <row r="3227" spans="1:7">
      <c r="A3227">
        <v>577</v>
      </c>
      <c r="B3227" t="s">
        <v>4721</v>
      </c>
      <c r="C3227" t="s">
        <v>17984</v>
      </c>
      <c r="D3227">
        <v>10054</v>
      </c>
      <c r="E3227" t="s">
        <v>4825</v>
      </c>
      <c r="F3227" t="s">
        <v>4826</v>
      </c>
      <c r="G3227" t="s">
        <v>4827</v>
      </c>
    </row>
    <row r="3228" spans="1:7">
      <c r="A3228">
        <v>577</v>
      </c>
      <c r="B3228" t="s">
        <v>4721</v>
      </c>
      <c r="C3228" t="s">
        <v>17984</v>
      </c>
      <c r="D3228">
        <v>10055</v>
      </c>
      <c r="E3228" t="s">
        <v>4828</v>
      </c>
      <c r="F3228" t="s">
        <v>4829</v>
      </c>
      <c r="G3228" t="s">
        <v>4830</v>
      </c>
    </row>
    <row r="3229" spans="1:7">
      <c r="A3229">
        <v>577</v>
      </c>
      <c r="B3229" t="s">
        <v>4721</v>
      </c>
      <c r="C3229" t="s">
        <v>17984</v>
      </c>
      <c r="D3229">
        <v>10056</v>
      </c>
      <c r="E3229" t="s">
        <v>4831</v>
      </c>
      <c r="F3229" t="s">
        <v>11081</v>
      </c>
      <c r="G3229" t="s">
        <v>18149</v>
      </c>
    </row>
    <row r="3230" spans="1:7">
      <c r="A3230">
        <v>577</v>
      </c>
      <c r="B3230" t="s">
        <v>4721</v>
      </c>
      <c r="C3230" t="s">
        <v>17984</v>
      </c>
      <c r="D3230">
        <v>10057</v>
      </c>
      <c r="E3230" t="s">
        <v>9995</v>
      </c>
      <c r="F3230" t="s">
        <v>11082</v>
      </c>
      <c r="G3230" t="s">
        <v>18150</v>
      </c>
    </row>
    <row r="3231" spans="1:7">
      <c r="A3231">
        <v>577</v>
      </c>
      <c r="B3231" t="s">
        <v>4721</v>
      </c>
      <c r="C3231" t="s">
        <v>17984</v>
      </c>
      <c r="D3231">
        <v>10058</v>
      </c>
      <c r="E3231" t="s">
        <v>9996</v>
      </c>
      <c r="F3231" t="s">
        <v>11083</v>
      </c>
      <c r="G3231" t="s">
        <v>18151</v>
      </c>
    </row>
    <row r="3232" spans="1:7">
      <c r="A3232">
        <v>577</v>
      </c>
      <c r="B3232" t="s">
        <v>4721</v>
      </c>
      <c r="C3232" t="s">
        <v>17984</v>
      </c>
      <c r="D3232">
        <v>10059</v>
      </c>
      <c r="E3232" t="s">
        <v>9997</v>
      </c>
      <c r="F3232" t="s">
        <v>11084</v>
      </c>
      <c r="G3232" t="s">
        <v>18152</v>
      </c>
    </row>
    <row r="3233" spans="1:7">
      <c r="A3233">
        <v>577</v>
      </c>
      <c r="B3233" t="s">
        <v>4721</v>
      </c>
      <c r="C3233" t="s">
        <v>17984</v>
      </c>
      <c r="D3233">
        <v>10060</v>
      </c>
      <c r="E3233" t="s">
        <v>4832</v>
      </c>
      <c r="F3233" t="s">
        <v>11085</v>
      </c>
      <c r="G3233" t="s">
        <v>18153</v>
      </c>
    </row>
    <row r="3234" spans="1:7">
      <c r="A3234">
        <v>577</v>
      </c>
      <c r="B3234" t="s">
        <v>4721</v>
      </c>
      <c r="C3234" t="s">
        <v>17984</v>
      </c>
      <c r="D3234">
        <v>10061</v>
      </c>
      <c r="E3234" t="s">
        <v>9998</v>
      </c>
      <c r="F3234" t="s">
        <v>11086</v>
      </c>
      <c r="G3234" t="s">
        <v>7140</v>
      </c>
    </row>
    <row r="3235" spans="1:7">
      <c r="A3235">
        <v>577</v>
      </c>
      <c r="B3235" t="s">
        <v>4721</v>
      </c>
      <c r="C3235" t="s">
        <v>17984</v>
      </c>
      <c r="D3235">
        <v>10062</v>
      </c>
      <c r="E3235" t="s">
        <v>9976</v>
      </c>
      <c r="F3235" t="s">
        <v>11087</v>
      </c>
      <c r="G3235" t="s">
        <v>18154</v>
      </c>
    </row>
    <row r="3236" spans="1:7">
      <c r="A3236">
        <v>577</v>
      </c>
      <c r="B3236" t="s">
        <v>4721</v>
      </c>
      <c r="C3236" t="s">
        <v>17984</v>
      </c>
      <c r="D3236">
        <v>10063</v>
      </c>
      <c r="E3236" t="s">
        <v>9999</v>
      </c>
      <c r="F3236" t="s">
        <v>11088</v>
      </c>
      <c r="G3236" t="s">
        <v>18155</v>
      </c>
    </row>
    <row r="3237" spans="1:7">
      <c r="A3237">
        <v>577</v>
      </c>
      <c r="B3237" t="s">
        <v>4721</v>
      </c>
      <c r="C3237" t="s">
        <v>17984</v>
      </c>
      <c r="D3237">
        <v>10064</v>
      </c>
      <c r="E3237" t="s">
        <v>9864</v>
      </c>
      <c r="F3237" t="s">
        <v>11089</v>
      </c>
      <c r="G3237" t="s">
        <v>7140</v>
      </c>
    </row>
    <row r="3238" spans="1:7">
      <c r="A3238">
        <v>577</v>
      </c>
      <c r="B3238" t="s">
        <v>4721</v>
      </c>
      <c r="C3238" t="s">
        <v>17984</v>
      </c>
      <c r="D3238">
        <v>10065</v>
      </c>
      <c r="E3238" t="s">
        <v>9865</v>
      </c>
      <c r="F3238" t="s">
        <v>11090</v>
      </c>
      <c r="G3238" t="s">
        <v>7140</v>
      </c>
    </row>
    <row r="3239" spans="1:7">
      <c r="A3239">
        <v>577</v>
      </c>
      <c r="B3239" t="s">
        <v>4721</v>
      </c>
      <c r="C3239" t="s">
        <v>17984</v>
      </c>
      <c r="D3239">
        <v>10066</v>
      </c>
      <c r="E3239" t="s">
        <v>4833</v>
      </c>
      <c r="F3239" t="s">
        <v>11091</v>
      </c>
      <c r="G3239" t="s">
        <v>18156</v>
      </c>
    </row>
    <row r="3240" spans="1:7">
      <c r="A3240">
        <v>577</v>
      </c>
      <c r="B3240" t="s">
        <v>4721</v>
      </c>
      <c r="C3240" t="s">
        <v>17984</v>
      </c>
      <c r="D3240">
        <v>10067</v>
      </c>
      <c r="E3240" t="s">
        <v>264</v>
      </c>
      <c r="F3240" t="s">
        <v>265</v>
      </c>
      <c r="G3240" t="s">
        <v>18087</v>
      </c>
    </row>
    <row r="3241" spans="1:7">
      <c r="A3241">
        <v>577</v>
      </c>
      <c r="B3241" t="s">
        <v>4721</v>
      </c>
      <c r="C3241" t="s">
        <v>17984</v>
      </c>
      <c r="D3241">
        <v>10068</v>
      </c>
      <c r="E3241" t="s">
        <v>11092</v>
      </c>
      <c r="F3241" t="s">
        <v>11093</v>
      </c>
      <c r="G3241" t="s">
        <v>18157</v>
      </c>
    </row>
    <row r="3242" spans="1:7">
      <c r="A3242">
        <v>577</v>
      </c>
      <c r="B3242" t="s">
        <v>4721</v>
      </c>
      <c r="C3242" t="s">
        <v>17984</v>
      </c>
      <c r="D3242">
        <v>10069</v>
      </c>
      <c r="E3242" t="s">
        <v>4834</v>
      </c>
      <c r="F3242" t="s">
        <v>11094</v>
      </c>
      <c r="G3242" t="s">
        <v>18158</v>
      </c>
    </row>
    <row r="3243" spans="1:7">
      <c r="A3243">
        <v>577</v>
      </c>
      <c r="B3243" t="s">
        <v>4721</v>
      </c>
      <c r="C3243" t="s">
        <v>17984</v>
      </c>
      <c r="D3243">
        <v>10070</v>
      </c>
      <c r="E3243" t="s">
        <v>4835</v>
      </c>
      <c r="F3243" t="s">
        <v>11095</v>
      </c>
      <c r="G3243" t="s">
        <v>7140</v>
      </c>
    </row>
    <row r="3244" spans="1:7">
      <c r="A3244">
        <v>577</v>
      </c>
      <c r="B3244" t="s">
        <v>4721</v>
      </c>
      <c r="C3244" t="s">
        <v>17984</v>
      </c>
      <c r="D3244">
        <v>10071</v>
      </c>
      <c r="E3244" t="s">
        <v>4836</v>
      </c>
      <c r="F3244" t="s">
        <v>11096</v>
      </c>
      <c r="G3244" t="s">
        <v>7140</v>
      </c>
    </row>
    <row r="3245" spans="1:7">
      <c r="A3245">
        <v>577</v>
      </c>
      <c r="B3245" t="s">
        <v>4721</v>
      </c>
      <c r="C3245" t="s">
        <v>17984</v>
      </c>
      <c r="D3245">
        <v>10072</v>
      </c>
      <c r="E3245" t="s">
        <v>4837</v>
      </c>
      <c r="F3245" t="s">
        <v>11097</v>
      </c>
      <c r="G3245" t="s">
        <v>7140</v>
      </c>
    </row>
    <row r="3246" spans="1:7">
      <c r="A3246">
        <v>577</v>
      </c>
      <c r="B3246" t="s">
        <v>4721</v>
      </c>
      <c r="C3246" t="s">
        <v>17984</v>
      </c>
      <c r="D3246">
        <v>10073</v>
      </c>
      <c r="E3246" t="s">
        <v>4838</v>
      </c>
      <c r="F3246" t="s">
        <v>11098</v>
      </c>
      <c r="G3246" t="s">
        <v>7140</v>
      </c>
    </row>
    <row r="3247" spans="1:7">
      <c r="A3247">
        <v>577</v>
      </c>
      <c r="B3247" t="s">
        <v>4721</v>
      </c>
      <c r="C3247" t="s">
        <v>17984</v>
      </c>
      <c r="D3247">
        <v>10074</v>
      </c>
      <c r="E3247" t="s">
        <v>4839</v>
      </c>
      <c r="F3247" t="s">
        <v>11099</v>
      </c>
      <c r="G3247" t="s">
        <v>7140</v>
      </c>
    </row>
    <row r="3248" spans="1:7">
      <c r="A3248">
        <v>577</v>
      </c>
      <c r="B3248" t="s">
        <v>4721</v>
      </c>
      <c r="C3248" t="s">
        <v>17984</v>
      </c>
      <c r="D3248">
        <v>10075</v>
      </c>
      <c r="E3248" t="s">
        <v>4840</v>
      </c>
      <c r="F3248" t="s">
        <v>11100</v>
      </c>
      <c r="G3248" t="s">
        <v>7140</v>
      </c>
    </row>
    <row r="3249" spans="1:7">
      <c r="A3249">
        <v>577</v>
      </c>
      <c r="B3249" t="s">
        <v>4721</v>
      </c>
      <c r="C3249" t="s">
        <v>17984</v>
      </c>
      <c r="D3249">
        <v>10076</v>
      </c>
      <c r="E3249" t="s">
        <v>1030</v>
      </c>
      <c r="F3249" t="s">
        <v>11101</v>
      </c>
      <c r="G3249" t="s">
        <v>18159</v>
      </c>
    </row>
    <row r="3250" spans="1:7">
      <c r="A3250">
        <v>577</v>
      </c>
      <c r="B3250" t="s">
        <v>4721</v>
      </c>
      <c r="C3250" t="s">
        <v>17984</v>
      </c>
      <c r="D3250">
        <v>10077</v>
      </c>
      <c r="E3250" t="s">
        <v>149</v>
      </c>
      <c r="F3250" t="s">
        <v>150</v>
      </c>
      <c r="G3250" t="s">
        <v>18160</v>
      </c>
    </row>
    <row r="3251" spans="1:7">
      <c r="A3251">
        <v>577</v>
      </c>
      <c r="B3251" t="s">
        <v>4721</v>
      </c>
      <c r="C3251" t="s">
        <v>17984</v>
      </c>
      <c r="D3251">
        <v>10078</v>
      </c>
      <c r="E3251" t="s">
        <v>4841</v>
      </c>
      <c r="F3251" t="s">
        <v>11102</v>
      </c>
      <c r="G3251" t="s">
        <v>7140</v>
      </c>
    </row>
    <row r="3252" spans="1:7">
      <c r="A3252">
        <v>577</v>
      </c>
      <c r="B3252" t="s">
        <v>4721</v>
      </c>
      <c r="C3252" t="s">
        <v>17984</v>
      </c>
      <c r="D3252">
        <v>10079</v>
      </c>
      <c r="E3252" t="s">
        <v>9866</v>
      </c>
      <c r="F3252" t="s">
        <v>11103</v>
      </c>
      <c r="G3252" t="s">
        <v>18161</v>
      </c>
    </row>
    <row r="3253" spans="1:7">
      <c r="A3253">
        <v>577</v>
      </c>
      <c r="B3253" t="s">
        <v>4721</v>
      </c>
      <c r="C3253" t="s">
        <v>17984</v>
      </c>
      <c r="D3253">
        <v>10080</v>
      </c>
      <c r="E3253" t="s">
        <v>5985</v>
      </c>
      <c r="F3253" t="s">
        <v>7443</v>
      </c>
      <c r="G3253" t="s">
        <v>7140</v>
      </c>
    </row>
    <row r="3254" spans="1:7">
      <c r="A3254">
        <v>577</v>
      </c>
      <c r="B3254" t="s">
        <v>4721</v>
      </c>
      <c r="C3254" t="s">
        <v>17984</v>
      </c>
      <c r="D3254">
        <v>10081</v>
      </c>
      <c r="E3254" t="s">
        <v>11104</v>
      </c>
      <c r="F3254" t="s">
        <v>11105</v>
      </c>
      <c r="G3254" t="s">
        <v>7140</v>
      </c>
    </row>
    <row r="3255" spans="1:7">
      <c r="A3255">
        <v>577</v>
      </c>
      <c r="B3255" t="s">
        <v>4721</v>
      </c>
      <c r="C3255" t="s">
        <v>17984</v>
      </c>
      <c r="D3255">
        <v>10082</v>
      </c>
      <c r="E3255" t="s">
        <v>10000</v>
      </c>
      <c r="F3255" t="s">
        <v>11106</v>
      </c>
      <c r="G3255" t="s">
        <v>7140</v>
      </c>
    </row>
    <row r="3256" spans="1:7">
      <c r="A3256">
        <v>577</v>
      </c>
      <c r="B3256" t="s">
        <v>4721</v>
      </c>
      <c r="C3256" t="s">
        <v>17984</v>
      </c>
      <c r="D3256">
        <v>10083</v>
      </c>
      <c r="E3256" t="s">
        <v>9867</v>
      </c>
      <c r="F3256" t="s">
        <v>11107</v>
      </c>
      <c r="G3256" t="s">
        <v>7140</v>
      </c>
    </row>
    <row r="3257" spans="1:7">
      <c r="A3257">
        <v>577</v>
      </c>
      <c r="B3257" t="s">
        <v>4721</v>
      </c>
      <c r="C3257" t="s">
        <v>17984</v>
      </c>
      <c r="D3257">
        <v>10084</v>
      </c>
      <c r="E3257" t="s">
        <v>9868</v>
      </c>
      <c r="F3257" t="s">
        <v>11108</v>
      </c>
      <c r="G3257" t="s">
        <v>7140</v>
      </c>
    </row>
    <row r="3258" spans="1:7">
      <c r="A3258">
        <v>577</v>
      </c>
      <c r="B3258" t="s">
        <v>4721</v>
      </c>
      <c r="C3258" t="s">
        <v>17984</v>
      </c>
      <c r="D3258">
        <v>10085</v>
      </c>
      <c r="E3258" t="s">
        <v>9869</v>
      </c>
      <c r="F3258" t="s">
        <v>11109</v>
      </c>
      <c r="G3258" t="s">
        <v>7140</v>
      </c>
    </row>
    <row r="3259" spans="1:7">
      <c r="A3259">
        <v>577</v>
      </c>
      <c r="B3259" t="s">
        <v>4721</v>
      </c>
      <c r="C3259" t="s">
        <v>17984</v>
      </c>
      <c r="D3259">
        <v>10086</v>
      </c>
      <c r="E3259" t="s">
        <v>9870</v>
      </c>
      <c r="F3259" t="s">
        <v>11110</v>
      </c>
      <c r="G3259" t="s">
        <v>7140</v>
      </c>
    </row>
    <row r="3260" spans="1:7">
      <c r="A3260">
        <v>577</v>
      </c>
      <c r="B3260" t="s">
        <v>4721</v>
      </c>
      <c r="C3260" t="s">
        <v>17984</v>
      </c>
      <c r="D3260">
        <v>10087</v>
      </c>
      <c r="E3260" t="s">
        <v>9871</v>
      </c>
      <c r="F3260" t="s">
        <v>11111</v>
      </c>
      <c r="G3260" t="s">
        <v>18162</v>
      </c>
    </row>
    <row r="3261" spans="1:7">
      <c r="A3261">
        <v>577</v>
      </c>
      <c r="B3261" t="s">
        <v>4721</v>
      </c>
      <c r="C3261" t="s">
        <v>17984</v>
      </c>
      <c r="D3261">
        <v>10088</v>
      </c>
      <c r="E3261" t="s">
        <v>9872</v>
      </c>
      <c r="F3261" t="s">
        <v>11112</v>
      </c>
      <c r="G3261" t="s">
        <v>7140</v>
      </c>
    </row>
    <row r="3262" spans="1:7">
      <c r="A3262">
        <v>577</v>
      </c>
      <c r="B3262" t="s">
        <v>4721</v>
      </c>
      <c r="C3262" t="s">
        <v>17984</v>
      </c>
      <c r="D3262">
        <v>10089</v>
      </c>
      <c r="E3262" t="s">
        <v>7618</v>
      </c>
      <c r="F3262" t="s">
        <v>11113</v>
      </c>
      <c r="G3262" t="s">
        <v>7140</v>
      </c>
    </row>
    <row r="3263" spans="1:7">
      <c r="A3263">
        <v>577</v>
      </c>
      <c r="B3263" t="s">
        <v>4721</v>
      </c>
      <c r="C3263" t="s">
        <v>17984</v>
      </c>
      <c r="D3263">
        <v>10090</v>
      </c>
      <c r="E3263" t="s">
        <v>7619</v>
      </c>
      <c r="F3263" t="s">
        <v>11114</v>
      </c>
      <c r="G3263" t="s">
        <v>7140</v>
      </c>
    </row>
    <row r="3264" spans="1:7">
      <c r="A3264">
        <v>577</v>
      </c>
      <c r="B3264" t="s">
        <v>4721</v>
      </c>
      <c r="C3264" t="s">
        <v>17984</v>
      </c>
      <c r="D3264">
        <v>10091</v>
      </c>
      <c r="E3264" t="s">
        <v>9873</v>
      </c>
      <c r="F3264" t="s">
        <v>11115</v>
      </c>
      <c r="G3264" t="s">
        <v>7140</v>
      </c>
    </row>
    <row r="3265" spans="1:7">
      <c r="A3265">
        <v>577</v>
      </c>
      <c r="B3265" t="s">
        <v>4721</v>
      </c>
      <c r="C3265" t="s">
        <v>17984</v>
      </c>
      <c r="D3265">
        <v>10092</v>
      </c>
      <c r="E3265" t="s">
        <v>9874</v>
      </c>
      <c r="F3265" t="s">
        <v>11116</v>
      </c>
      <c r="G3265" t="s">
        <v>7140</v>
      </c>
    </row>
    <row r="3266" spans="1:7">
      <c r="A3266">
        <v>577</v>
      </c>
      <c r="B3266" t="s">
        <v>4721</v>
      </c>
      <c r="C3266" t="s">
        <v>17984</v>
      </c>
      <c r="D3266">
        <v>10093</v>
      </c>
      <c r="E3266" t="s">
        <v>9875</v>
      </c>
      <c r="F3266" t="s">
        <v>11117</v>
      </c>
      <c r="G3266" t="s">
        <v>7140</v>
      </c>
    </row>
    <row r="3267" spans="1:7">
      <c r="A3267">
        <v>577</v>
      </c>
      <c r="B3267" t="s">
        <v>4721</v>
      </c>
      <c r="C3267" t="s">
        <v>17984</v>
      </c>
      <c r="D3267">
        <v>10094</v>
      </c>
      <c r="E3267" t="s">
        <v>9876</v>
      </c>
      <c r="F3267" t="s">
        <v>11118</v>
      </c>
      <c r="G3267" t="s">
        <v>7140</v>
      </c>
    </row>
    <row r="3268" spans="1:7">
      <c r="A3268">
        <v>577</v>
      </c>
      <c r="B3268" t="s">
        <v>4721</v>
      </c>
      <c r="C3268" t="s">
        <v>17984</v>
      </c>
      <c r="D3268">
        <v>10095</v>
      </c>
      <c r="E3268" t="s">
        <v>9877</v>
      </c>
      <c r="F3268" t="s">
        <v>11119</v>
      </c>
      <c r="G3268" t="s">
        <v>18163</v>
      </c>
    </row>
    <row r="3269" spans="1:7">
      <c r="A3269">
        <v>577</v>
      </c>
      <c r="B3269" t="s">
        <v>4721</v>
      </c>
      <c r="C3269" t="s">
        <v>17984</v>
      </c>
      <c r="D3269">
        <v>10096</v>
      </c>
      <c r="E3269" t="s">
        <v>7620</v>
      </c>
      <c r="F3269" t="s">
        <v>11120</v>
      </c>
      <c r="G3269" t="s">
        <v>18164</v>
      </c>
    </row>
    <row r="3270" spans="1:7">
      <c r="A3270">
        <v>577</v>
      </c>
      <c r="B3270" t="s">
        <v>4721</v>
      </c>
      <c r="C3270" t="s">
        <v>17984</v>
      </c>
      <c r="D3270">
        <v>10097</v>
      </c>
      <c r="E3270" t="s">
        <v>9878</v>
      </c>
      <c r="F3270" t="s">
        <v>11121</v>
      </c>
      <c r="G3270" t="s">
        <v>7140</v>
      </c>
    </row>
    <row r="3271" spans="1:7">
      <c r="A3271">
        <v>577</v>
      </c>
      <c r="B3271" t="s">
        <v>4721</v>
      </c>
      <c r="C3271" t="s">
        <v>17984</v>
      </c>
      <c r="D3271">
        <v>10098</v>
      </c>
      <c r="E3271" t="s">
        <v>9879</v>
      </c>
      <c r="F3271" t="s">
        <v>71</v>
      </c>
      <c r="G3271" t="s">
        <v>7140</v>
      </c>
    </row>
    <row r="3272" spans="1:7">
      <c r="A3272">
        <v>577</v>
      </c>
      <c r="B3272" t="s">
        <v>4721</v>
      </c>
      <c r="C3272" t="s">
        <v>17984</v>
      </c>
      <c r="D3272">
        <v>10099</v>
      </c>
      <c r="E3272" t="s">
        <v>9880</v>
      </c>
      <c r="F3272" t="s">
        <v>11122</v>
      </c>
      <c r="G3272" t="s">
        <v>7140</v>
      </c>
    </row>
    <row r="3273" spans="1:7">
      <c r="A3273">
        <v>577</v>
      </c>
      <c r="B3273" t="s">
        <v>4721</v>
      </c>
      <c r="C3273" t="s">
        <v>17984</v>
      </c>
      <c r="D3273">
        <v>10100</v>
      </c>
      <c r="E3273" t="s">
        <v>9881</v>
      </c>
      <c r="F3273" t="s">
        <v>11123</v>
      </c>
      <c r="G3273" t="s">
        <v>7140</v>
      </c>
    </row>
    <row r="3274" spans="1:7">
      <c r="A3274">
        <v>577</v>
      </c>
      <c r="B3274" t="s">
        <v>4721</v>
      </c>
      <c r="C3274" t="s">
        <v>17984</v>
      </c>
      <c r="D3274">
        <v>10101</v>
      </c>
      <c r="E3274" t="s">
        <v>9882</v>
      </c>
      <c r="F3274" t="s">
        <v>11124</v>
      </c>
      <c r="G3274" t="s">
        <v>7140</v>
      </c>
    </row>
    <row r="3275" spans="1:7">
      <c r="A3275">
        <v>577</v>
      </c>
      <c r="B3275" t="s">
        <v>4721</v>
      </c>
      <c r="C3275" t="s">
        <v>17984</v>
      </c>
      <c r="D3275">
        <v>10102</v>
      </c>
      <c r="E3275" t="s">
        <v>9883</v>
      </c>
      <c r="F3275" t="s">
        <v>11125</v>
      </c>
      <c r="G3275" t="s">
        <v>7140</v>
      </c>
    </row>
    <row r="3276" spans="1:7">
      <c r="A3276">
        <v>577</v>
      </c>
      <c r="B3276" t="s">
        <v>4721</v>
      </c>
      <c r="C3276" t="s">
        <v>17984</v>
      </c>
      <c r="D3276">
        <v>10103</v>
      </c>
      <c r="E3276" t="s">
        <v>9884</v>
      </c>
      <c r="F3276" t="s">
        <v>11126</v>
      </c>
      <c r="G3276" t="s">
        <v>7140</v>
      </c>
    </row>
    <row r="3277" spans="1:7">
      <c r="A3277">
        <v>577</v>
      </c>
      <c r="B3277" t="s">
        <v>4721</v>
      </c>
      <c r="C3277" t="s">
        <v>17984</v>
      </c>
      <c r="D3277">
        <v>10104</v>
      </c>
      <c r="E3277" t="s">
        <v>9885</v>
      </c>
      <c r="F3277" t="s">
        <v>11127</v>
      </c>
      <c r="G3277" t="s">
        <v>7140</v>
      </c>
    </row>
    <row r="3278" spans="1:7">
      <c r="A3278">
        <v>577</v>
      </c>
      <c r="B3278" t="s">
        <v>4721</v>
      </c>
      <c r="C3278" t="s">
        <v>17984</v>
      </c>
      <c r="D3278">
        <v>10105</v>
      </c>
      <c r="E3278" t="s">
        <v>9886</v>
      </c>
      <c r="F3278" t="s">
        <v>11128</v>
      </c>
      <c r="G3278" t="s">
        <v>7140</v>
      </c>
    </row>
    <row r="3279" spans="1:7">
      <c r="A3279">
        <v>577</v>
      </c>
      <c r="B3279" t="s">
        <v>4721</v>
      </c>
      <c r="C3279" t="s">
        <v>17984</v>
      </c>
      <c r="D3279">
        <v>10106</v>
      </c>
      <c r="E3279" t="s">
        <v>9887</v>
      </c>
      <c r="F3279" t="s">
        <v>11129</v>
      </c>
      <c r="G3279" t="s">
        <v>7140</v>
      </c>
    </row>
    <row r="3280" spans="1:7">
      <c r="A3280">
        <v>577</v>
      </c>
      <c r="B3280" t="s">
        <v>4721</v>
      </c>
      <c r="C3280" t="s">
        <v>17984</v>
      </c>
      <c r="D3280">
        <v>10107</v>
      </c>
      <c r="E3280" t="s">
        <v>9888</v>
      </c>
      <c r="F3280" t="s">
        <v>11130</v>
      </c>
      <c r="G3280" t="s">
        <v>7140</v>
      </c>
    </row>
    <row r="3281" spans="1:7">
      <c r="A3281">
        <v>577</v>
      </c>
      <c r="B3281" t="s">
        <v>4721</v>
      </c>
      <c r="C3281" t="s">
        <v>17984</v>
      </c>
      <c r="D3281">
        <v>10108</v>
      </c>
      <c r="E3281" t="s">
        <v>9889</v>
      </c>
      <c r="F3281" t="s">
        <v>11131</v>
      </c>
      <c r="G3281" t="s">
        <v>7140</v>
      </c>
    </row>
    <row r="3282" spans="1:7">
      <c r="A3282">
        <v>577</v>
      </c>
      <c r="B3282" t="s">
        <v>4721</v>
      </c>
      <c r="C3282" t="s">
        <v>17984</v>
      </c>
      <c r="D3282">
        <v>10109</v>
      </c>
      <c r="E3282" t="s">
        <v>7544</v>
      </c>
      <c r="F3282" t="s">
        <v>11132</v>
      </c>
      <c r="G3282" t="s">
        <v>7140</v>
      </c>
    </row>
    <row r="3283" spans="1:7">
      <c r="A3283">
        <v>577</v>
      </c>
      <c r="B3283" t="s">
        <v>4721</v>
      </c>
      <c r="C3283" t="s">
        <v>17984</v>
      </c>
      <c r="D3283">
        <v>10110</v>
      </c>
      <c r="E3283" t="s">
        <v>9890</v>
      </c>
      <c r="F3283" t="s">
        <v>11133</v>
      </c>
      <c r="G3283" t="s">
        <v>7140</v>
      </c>
    </row>
    <row r="3284" spans="1:7">
      <c r="A3284">
        <v>577</v>
      </c>
      <c r="B3284" t="s">
        <v>4721</v>
      </c>
      <c r="C3284" t="s">
        <v>17984</v>
      </c>
      <c r="D3284">
        <v>10111</v>
      </c>
      <c r="E3284" t="s">
        <v>9891</v>
      </c>
      <c r="F3284" t="s">
        <v>11134</v>
      </c>
      <c r="G3284" t="s">
        <v>7140</v>
      </c>
    </row>
    <row r="3285" spans="1:7">
      <c r="A3285">
        <v>577</v>
      </c>
      <c r="B3285" t="s">
        <v>4721</v>
      </c>
      <c r="C3285" t="s">
        <v>17984</v>
      </c>
      <c r="D3285">
        <v>10112</v>
      </c>
      <c r="E3285" t="s">
        <v>9892</v>
      </c>
      <c r="F3285" t="s">
        <v>11135</v>
      </c>
      <c r="G3285" t="s">
        <v>7140</v>
      </c>
    </row>
    <row r="3286" spans="1:7">
      <c r="A3286">
        <v>577</v>
      </c>
      <c r="B3286" t="s">
        <v>4721</v>
      </c>
      <c r="C3286" t="s">
        <v>17984</v>
      </c>
      <c r="D3286">
        <v>10113</v>
      </c>
      <c r="E3286" t="s">
        <v>9893</v>
      </c>
      <c r="F3286" t="s">
        <v>11136</v>
      </c>
      <c r="G3286" t="s">
        <v>7140</v>
      </c>
    </row>
    <row r="3287" spans="1:7">
      <c r="A3287">
        <v>577</v>
      </c>
      <c r="B3287" t="s">
        <v>4721</v>
      </c>
      <c r="C3287" t="s">
        <v>17984</v>
      </c>
      <c r="D3287">
        <v>10114</v>
      </c>
      <c r="E3287" t="s">
        <v>9894</v>
      </c>
      <c r="F3287" t="s">
        <v>11137</v>
      </c>
      <c r="G3287" t="s">
        <v>23150</v>
      </c>
    </row>
    <row r="3288" spans="1:7">
      <c r="A3288">
        <v>577</v>
      </c>
      <c r="B3288" t="s">
        <v>4721</v>
      </c>
      <c r="C3288" t="s">
        <v>17984</v>
      </c>
      <c r="D3288">
        <v>10115</v>
      </c>
      <c r="E3288" t="s">
        <v>12092</v>
      </c>
      <c r="F3288" t="s">
        <v>7140</v>
      </c>
      <c r="G3288" t="s">
        <v>7140</v>
      </c>
    </row>
    <row r="3289" spans="1:7">
      <c r="A3289">
        <v>577</v>
      </c>
      <c r="B3289" t="s">
        <v>4721</v>
      </c>
      <c r="C3289" t="s">
        <v>17984</v>
      </c>
      <c r="D3289">
        <v>10116</v>
      </c>
      <c r="E3289" t="s">
        <v>12093</v>
      </c>
      <c r="F3289" t="s">
        <v>12094</v>
      </c>
      <c r="G3289" t="s">
        <v>12095</v>
      </c>
    </row>
    <row r="3290" spans="1:7">
      <c r="A3290">
        <v>577</v>
      </c>
      <c r="B3290" t="s">
        <v>4721</v>
      </c>
      <c r="C3290" t="s">
        <v>17984</v>
      </c>
      <c r="D3290">
        <v>10117</v>
      </c>
      <c r="E3290" t="s">
        <v>12096</v>
      </c>
      <c r="F3290" t="s">
        <v>12097</v>
      </c>
      <c r="G3290" t="s">
        <v>12098</v>
      </c>
    </row>
    <row r="3291" spans="1:7">
      <c r="A3291">
        <v>577</v>
      </c>
      <c r="B3291" t="s">
        <v>4721</v>
      </c>
      <c r="C3291" t="s">
        <v>17984</v>
      </c>
      <c r="D3291">
        <v>10118</v>
      </c>
      <c r="E3291" t="s">
        <v>12662</v>
      </c>
      <c r="F3291" t="s">
        <v>7140</v>
      </c>
      <c r="G3291" t="s">
        <v>7140</v>
      </c>
    </row>
    <row r="3292" spans="1:7">
      <c r="A3292">
        <v>577</v>
      </c>
      <c r="B3292" t="s">
        <v>4721</v>
      </c>
      <c r="C3292" t="s">
        <v>17984</v>
      </c>
      <c r="D3292">
        <v>10119</v>
      </c>
      <c r="E3292" t="s">
        <v>13074</v>
      </c>
      <c r="F3292" t="s">
        <v>7140</v>
      </c>
      <c r="G3292" t="s">
        <v>13075</v>
      </c>
    </row>
    <row r="3293" spans="1:7">
      <c r="A3293">
        <v>577</v>
      </c>
      <c r="B3293" t="s">
        <v>4721</v>
      </c>
      <c r="C3293" t="s">
        <v>17984</v>
      </c>
      <c r="D3293">
        <v>10120</v>
      </c>
      <c r="E3293" t="s">
        <v>13076</v>
      </c>
      <c r="F3293" t="s">
        <v>7140</v>
      </c>
      <c r="G3293" t="s">
        <v>18165</v>
      </c>
    </row>
    <row r="3294" spans="1:7">
      <c r="A3294">
        <v>577</v>
      </c>
      <c r="B3294" t="s">
        <v>4721</v>
      </c>
      <c r="C3294" t="s">
        <v>17984</v>
      </c>
      <c r="D3294">
        <v>10121</v>
      </c>
      <c r="E3294" t="s">
        <v>7573</v>
      </c>
      <c r="F3294" t="s">
        <v>7574</v>
      </c>
      <c r="G3294" t="s">
        <v>12871</v>
      </c>
    </row>
    <row r="3295" spans="1:7">
      <c r="A3295">
        <v>577</v>
      </c>
      <c r="B3295" t="s">
        <v>4721</v>
      </c>
      <c r="C3295" t="s">
        <v>17984</v>
      </c>
      <c r="D3295">
        <v>10122</v>
      </c>
      <c r="E3295" t="s">
        <v>13298</v>
      </c>
      <c r="F3295" t="s">
        <v>7140</v>
      </c>
      <c r="G3295" t="s">
        <v>18166</v>
      </c>
    </row>
    <row r="3296" spans="1:7">
      <c r="A3296">
        <v>577</v>
      </c>
      <c r="B3296" t="s">
        <v>4721</v>
      </c>
      <c r="C3296" t="s">
        <v>17984</v>
      </c>
      <c r="D3296">
        <v>10123</v>
      </c>
      <c r="E3296" t="s">
        <v>23151</v>
      </c>
      <c r="G3296" t="s">
        <v>23152</v>
      </c>
    </row>
    <row r="3297" spans="1:7">
      <c r="A3297">
        <v>577</v>
      </c>
      <c r="B3297" t="s">
        <v>4721</v>
      </c>
      <c r="C3297" t="s">
        <v>17984</v>
      </c>
      <c r="D3297">
        <v>10124</v>
      </c>
      <c r="E3297" t="s">
        <v>23330</v>
      </c>
      <c r="G3297" t="s">
        <v>23331</v>
      </c>
    </row>
    <row r="3298" spans="1:7">
      <c r="A3298">
        <v>577</v>
      </c>
      <c r="B3298" t="s">
        <v>4721</v>
      </c>
      <c r="C3298" t="s">
        <v>17984</v>
      </c>
      <c r="D3298">
        <v>11001</v>
      </c>
      <c r="E3298" t="s">
        <v>9895</v>
      </c>
      <c r="F3298" t="s">
        <v>11138</v>
      </c>
      <c r="G3298" t="s">
        <v>18167</v>
      </c>
    </row>
    <row r="3299" spans="1:7">
      <c r="A3299">
        <v>577</v>
      </c>
      <c r="B3299" t="s">
        <v>4721</v>
      </c>
      <c r="C3299" t="s">
        <v>17984</v>
      </c>
      <c r="D3299">
        <v>11002</v>
      </c>
      <c r="E3299" t="s">
        <v>9896</v>
      </c>
      <c r="F3299" t="s">
        <v>11139</v>
      </c>
      <c r="G3299" t="s">
        <v>7140</v>
      </c>
    </row>
    <row r="3300" spans="1:7">
      <c r="A3300">
        <v>577</v>
      </c>
      <c r="B3300" t="s">
        <v>4721</v>
      </c>
      <c r="C3300" t="s">
        <v>17984</v>
      </c>
      <c r="D3300">
        <v>11003</v>
      </c>
      <c r="E3300" t="s">
        <v>9897</v>
      </c>
      <c r="F3300" t="s">
        <v>11140</v>
      </c>
      <c r="G3300" t="s">
        <v>7140</v>
      </c>
    </row>
    <row r="3301" spans="1:7">
      <c r="A3301">
        <v>577</v>
      </c>
      <c r="B3301" t="s">
        <v>4721</v>
      </c>
      <c r="C3301" t="s">
        <v>17984</v>
      </c>
      <c r="D3301">
        <v>11004</v>
      </c>
      <c r="E3301" t="s">
        <v>9898</v>
      </c>
      <c r="F3301" t="s">
        <v>11141</v>
      </c>
      <c r="G3301" t="s">
        <v>7140</v>
      </c>
    </row>
    <row r="3302" spans="1:7">
      <c r="A3302">
        <v>577</v>
      </c>
      <c r="B3302" t="s">
        <v>4721</v>
      </c>
      <c r="C3302" t="s">
        <v>17984</v>
      </c>
      <c r="D3302">
        <v>11005</v>
      </c>
      <c r="E3302" t="s">
        <v>9899</v>
      </c>
      <c r="F3302" t="s">
        <v>11142</v>
      </c>
      <c r="G3302" t="s">
        <v>7140</v>
      </c>
    </row>
    <row r="3303" spans="1:7">
      <c r="A3303">
        <v>577</v>
      </c>
      <c r="B3303" t="s">
        <v>4721</v>
      </c>
      <c r="C3303" t="s">
        <v>17984</v>
      </c>
      <c r="D3303">
        <v>11006</v>
      </c>
      <c r="E3303" t="s">
        <v>9900</v>
      </c>
      <c r="F3303" t="s">
        <v>11143</v>
      </c>
      <c r="G3303" t="s">
        <v>7140</v>
      </c>
    </row>
    <row r="3304" spans="1:7">
      <c r="A3304">
        <v>577</v>
      </c>
      <c r="B3304" t="s">
        <v>4721</v>
      </c>
      <c r="C3304" t="s">
        <v>17984</v>
      </c>
      <c r="D3304">
        <v>11007</v>
      </c>
      <c r="E3304" t="s">
        <v>9901</v>
      </c>
      <c r="F3304" t="s">
        <v>11144</v>
      </c>
      <c r="G3304" t="s">
        <v>7140</v>
      </c>
    </row>
    <row r="3305" spans="1:7">
      <c r="A3305">
        <v>577</v>
      </c>
      <c r="B3305" t="s">
        <v>4721</v>
      </c>
      <c r="C3305" t="s">
        <v>17984</v>
      </c>
      <c r="D3305">
        <v>11008</v>
      </c>
      <c r="E3305" t="s">
        <v>9902</v>
      </c>
      <c r="F3305" t="s">
        <v>11145</v>
      </c>
      <c r="G3305" t="s">
        <v>7140</v>
      </c>
    </row>
    <row r="3306" spans="1:7">
      <c r="A3306">
        <v>577</v>
      </c>
      <c r="B3306" t="s">
        <v>4721</v>
      </c>
      <c r="C3306" t="s">
        <v>17984</v>
      </c>
      <c r="D3306">
        <v>11009</v>
      </c>
      <c r="E3306" t="s">
        <v>9903</v>
      </c>
      <c r="F3306" t="s">
        <v>11146</v>
      </c>
      <c r="G3306" t="s">
        <v>7140</v>
      </c>
    </row>
    <row r="3307" spans="1:7">
      <c r="A3307">
        <v>577</v>
      </c>
      <c r="B3307" t="s">
        <v>4721</v>
      </c>
      <c r="C3307" t="s">
        <v>17984</v>
      </c>
      <c r="D3307">
        <v>11010</v>
      </c>
      <c r="E3307" t="s">
        <v>11147</v>
      </c>
      <c r="F3307" t="s">
        <v>11148</v>
      </c>
      <c r="G3307" t="s">
        <v>7140</v>
      </c>
    </row>
    <row r="3308" spans="1:7">
      <c r="A3308">
        <v>577</v>
      </c>
      <c r="B3308" t="s">
        <v>4721</v>
      </c>
      <c r="C3308" t="s">
        <v>17984</v>
      </c>
      <c r="D3308">
        <v>11011</v>
      </c>
      <c r="E3308" t="s">
        <v>9904</v>
      </c>
      <c r="F3308" t="s">
        <v>11149</v>
      </c>
      <c r="G3308" t="s">
        <v>7140</v>
      </c>
    </row>
    <row r="3309" spans="1:7">
      <c r="A3309">
        <v>577</v>
      </c>
      <c r="B3309" t="s">
        <v>4721</v>
      </c>
      <c r="C3309" t="s">
        <v>17984</v>
      </c>
      <c r="D3309">
        <v>11012</v>
      </c>
      <c r="E3309" t="s">
        <v>13299</v>
      </c>
      <c r="F3309" t="s">
        <v>13300</v>
      </c>
      <c r="G3309" t="s">
        <v>13301</v>
      </c>
    </row>
    <row r="3310" spans="1:7">
      <c r="A3310">
        <v>577</v>
      </c>
      <c r="B3310" t="s">
        <v>4721</v>
      </c>
      <c r="C3310" t="s">
        <v>17984</v>
      </c>
      <c r="D3310">
        <v>11013</v>
      </c>
      <c r="E3310" t="s">
        <v>13302</v>
      </c>
      <c r="F3310" t="s">
        <v>13303</v>
      </c>
      <c r="G3310" t="s">
        <v>13304</v>
      </c>
    </row>
    <row r="3311" spans="1:7">
      <c r="A3311">
        <v>577</v>
      </c>
      <c r="B3311" t="s">
        <v>4721</v>
      </c>
      <c r="C3311" t="s">
        <v>17984</v>
      </c>
      <c r="D3311">
        <v>11014</v>
      </c>
      <c r="E3311" t="s">
        <v>13305</v>
      </c>
      <c r="F3311" t="s">
        <v>13306</v>
      </c>
      <c r="G3311" t="s">
        <v>13307</v>
      </c>
    </row>
    <row r="3312" spans="1:7">
      <c r="A3312">
        <v>577</v>
      </c>
      <c r="B3312" t="s">
        <v>4721</v>
      </c>
      <c r="C3312" t="s">
        <v>17984</v>
      </c>
      <c r="D3312">
        <v>11015</v>
      </c>
      <c r="E3312" t="s">
        <v>13308</v>
      </c>
      <c r="F3312" t="s">
        <v>13309</v>
      </c>
      <c r="G3312" t="s">
        <v>13310</v>
      </c>
    </row>
    <row r="3313" spans="1:7">
      <c r="A3313">
        <v>577</v>
      </c>
      <c r="B3313" t="s">
        <v>4721</v>
      </c>
      <c r="C3313" t="s">
        <v>17984</v>
      </c>
      <c r="D3313">
        <v>11016</v>
      </c>
      <c r="E3313" t="s">
        <v>13311</v>
      </c>
      <c r="F3313" t="s">
        <v>13312</v>
      </c>
      <c r="G3313" t="s">
        <v>13313</v>
      </c>
    </row>
    <row r="3314" spans="1:7">
      <c r="A3314">
        <v>577</v>
      </c>
      <c r="B3314" t="s">
        <v>4721</v>
      </c>
      <c r="C3314" t="s">
        <v>17984</v>
      </c>
      <c r="D3314">
        <v>11017</v>
      </c>
      <c r="E3314" t="s">
        <v>13314</v>
      </c>
      <c r="F3314" t="s">
        <v>13315</v>
      </c>
      <c r="G3314" t="s">
        <v>13316</v>
      </c>
    </row>
    <row r="3315" spans="1:7">
      <c r="A3315">
        <v>577</v>
      </c>
      <c r="B3315" t="s">
        <v>4721</v>
      </c>
      <c r="C3315" t="s">
        <v>17984</v>
      </c>
      <c r="D3315">
        <v>11018</v>
      </c>
      <c r="E3315" t="s">
        <v>13317</v>
      </c>
      <c r="F3315" t="s">
        <v>13318</v>
      </c>
      <c r="G3315" t="s">
        <v>13319</v>
      </c>
    </row>
    <row r="3316" spans="1:7">
      <c r="A3316">
        <v>577</v>
      </c>
      <c r="B3316" t="s">
        <v>4721</v>
      </c>
      <c r="C3316" t="s">
        <v>17984</v>
      </c>
      <c r="D3316">
        <v>11019</v>
      </c>
      <c r="E3316" t="s">
        <v>13320</v>
      </c>
      <c r="F3316" t="s">
        <v>13321</v>
      </c>
      <c r="G3316" t="s">
        <v>13322</v>
      </c>
    </row>
    <row r="3317" spans="1:7">
      <c r="A3317">
        <v>577</v>
      </c>
      <c r="B3317" t="s">
        <v>4721</v>
      </c>
      <c r="C3317" t="s">
        <v>17984</v>
      </c>
      <c r="D3317">
        <v>11020</v>
      </c>
      <c r="E3317" t="s">
        <v>13323</v>
      </c>
      <c r="F3317" t="s">
        <v>4890</v>
      </c>
      <c r="G3317" t="s">
        <v>13324</v>
      </c>
    </row>
    <row r="3318" spans="1:7">
      <c r="A3318">
        <v>577</v>
      </c>
      <c r="B3318" t="s">
        <v>4721</v>
      </c>
      <c r="C3318" t="s">
        <v>17984</v>
      </c>
      <c r="D3318">
        <v>11021</v>
      </c>
      <c r="E3318" t="s">
        <v>7500</v>
      </c>
      <c r="F3318" t="s">
        <v>7501</v>
      </c>
      <c r="G3318" t="s">
        <v>13325</v>
      </c>
    </row>
    <row r="3319" spans="1:7">
      <c r="A3319">
        <v>577</v>
      </c>
      <c r="B3319" t="s">
        <v>4721</v>
      </c>
      <c r="C3319" t="s">
        <v>17984</v>
      </c>
      <c r="D3319">
        <v>11022</v>
      </c>
      <c r="E3319" t="s">
        <v>13326</v>
      </c>
      <c r="F3319" t="s">
        <v>13327</v>
      </c>
      <c r="G3319" t="s">
        <v>13328</v>
      </c>
    </row>
    <row r="3320" spans="1:7">
      <c r="A3320">
        <v>577</v>
      </c>
      <c r="B3320" t="s">
        <v>4721</v>
      </c>
      <c r="C3320" t="s">
        <v>17984</v>
      </c>
      <c r="D3320">
        <v>11501</v>
      </c>
      <c r="E3320" t="s">
        <v>23332</v>
      </c>
      <c r="G3320" t="s">
        <v>23333</v>
      </c>
    </row>
    <row r="3321" spans="1:7">
      <c r="A3321">
        <v>577</v>
      </c>
      <c r="B3321" t="s">
        <v>4721</v>
      </c>
      <c r="C3321" t="s">
        <v>17984</v>
      </c>
      <c r="D3321">
        <v>11502</v>
      </c>
      <c r="E3321" t="s">
        <v>23334</v>
      </c>
      <c r="G3321" t="s">
        <v>23335</v>
      </c>
    </row>
    <row r="3322" spans="1:7">
      <c r="A3322">
        <v>577</v>
      </c>
      <c r="B3322" t="s">
        <v>4721</v>
      </c>
      <c r="C3322" t="s">
        <v>17984</v>
      </c>
      <c r="D3322">
        <v>11503</v>
      </c>
      <c r="E3322" t="s">
        <v>23336</v>
      </c>
      <c r="G3322" t="s">
        <v>23337</v>
      </c>
    </row>
    <row r="3323" spans="1:7">
      <c r="A3323">
        <v>577</v>
      </c>
      <c r="B3323" t="s">
        <v>4721</v>
      </c>
      <c r="C3323" t="s">
        <v>17984</v>
      </c>
      <c r="D3323">
        <v>11504</v>
      </c>
      <c r="E3323" t="s">
        <v>23338</v>
      </c>
      <c r="G3323" t="s">
        <v>23339</v>
      </c>
    </row>
    <row r="3324" spans="1:7">
      <c r="A3324">
        <v>577</v>
      </c>
      <c r="B3324" t="s">
        <v>4721</v>
      </c>
      <c r="C3324" t="s">
        <v>17984</v>
      </c>
      <c r="D3324">
        <v>11505</v>
      </c>
      <c r="E3324" t="s">
        <v>6956</v>
      </c>
      <c r="G3324" t="s">
        <v>23340</v>
      </c>
    </row>
    <row r="3325" spans="1:7">
      <c r="A3325">
        <v>577</v>
      </c>
      <c r="B3325" t="s">
        <v>4721</v>
      </c>
      <c r="C3325" t="s">
        <v>17984</v>
      </c>
      <c r="D3325">
        <v>11506</v>
      </c>
      <c r="E3325" t="s">
        <v>23341</v>
      </c>
      <c r="G3325" t="s">
        <v>23342</v>
      </c>
    </row>
    <row r="3326" spans="1:7">
      <c r="A3326">
        <v>577</v>
      </c>
      <c r="B3326" t="s">
        <v>4721</v>
      </c>
      <c r="C3326" t="s">
        <v>17984</v>
      </c>
      <c r="D3326">
        <v>11507</v>
      </c>
      <c r="E3326" t="s">
        <v>23343</v>
      </c>
      <c r="G3326" t="s">
        <v>23344</v>
      </c>
    </row>
    <row r="3327" spans="1:7">
      <c r="A3327">
        <v>577</v>
      </c>
      <c r="B3327" t="s">
        <v>4721</v>
      </c>
      <c r="C3327" t="s">
        <v>17984</v>
      </c>
      <c r="D3327">
        <v>11508</v>
      </c>
      <c r="E3327" t="s">
        <v>23345</v>
      </c>
      <c r="G3327" t="s">
        <v>23346</v>
      </c>
    </row>
    <row r="3328" spans="1:7">
      <c r="A3328">
        <v>577</v>
      </c>
      <c r="B3328" t="s">
        <v>4721</v>
      </c>
      <c r="C3328" t="s">
        <v>17984</v>
      </c>
      <c r="D3328">
        <v>12001</v>
      </c>
      <c r="E3328" t="s">
        <v>13107</v>
      </c>
      <c r="F3328" t="s">
        <v>7140</v>
      </c>
      <c r="G3328" t="s">
        <v>7140</v>
      </c>
    </row>
    <row r="3329" spans="1:7">
      <c r="A3329">
        <v>577</v>
      </c>
      <c r="B3329" t="s">
        <v>4721</v>
      </c>
      <c r="C3329" t="s">
        <v>17984</v>
      </c>
      <c r="D3329">
        <v>13001</v>
      </c>
      <c r="E3329" t="s">
        <v>13108</v>
      </c>
      <c r="F3329" t="s">
        <v>7140</v>
      </c>
      <c r="G3329" t="s">
        <v>7140</v>
      </c>
    </row>
    <row r="3330" spans="1:7">
      <c r="A3330">
        <v>577</v>
      </c>
      <c r="B3330" t="s">
        <v>4721</v>
      </c>
      <c r="C3330" t="s">
        <v>17984</v>
      </c>
      <c r="D3330">
        <v>14001</v>
      </c>
      <c r="E3330" t="s">
        <v>18168</v>
      </c>
    </row>
    <row r="3331" spans="1:7">
      <c r="A3331">
        <v>577</v>
      </c>
      <c r="B3331" t="s">
        <v>4721</v>
      </c>
      <c r="C3331" t="s">
        <v>17984</v>
      </c>
      <c r="D3331">
        <v>14002</v>
      </c>
      <c r="E3331" t="s">
        <v>18169</v>
      </c>
    </row>
    <row r="3332" spans="1:7">
      <c r="A3332">
        <v>577</v>
      </c>
      <c r="B3332" t="s">
        <v>4721</v>
      </c>
      <c r="C3332" t="s">
        <v>17984</v>
      </c>
      <c r="D3332">
        <v>14003</v>
      </c>
      <c r="E3332" t="s">
        <v>18170</v>
      </c>
    </row>
    <row r="3333" spans="1:7">
      <c r="A3333">
        <v>577</v>
      </c>
      <c r="B3333" t="s">
        <v>4721</v>
      </c>
      <c r="C3333" t="s">
        <v>17984</v>
      </c>
      <c r="D3333">
        <v>14004</v>
      </c>
      <c r="E3333" t="s">
        <v>18171</v>
      </c>
    </row>
    <row r="3334" spans="1:7">
      <c r="A3334">
        <v>577</v>
      </c>
      <c r="B3334" t="s">
        <v>4721</v>
      </c>
      <c r="C3334" t="s">
        <v>17984</v>
      </c>
      <c r="D3334">
        <v>14005</v>
      </c>
      <c r="E3334" t="s">
        <v>18172</v>
      </c>
    </row>
    <row r="3335" spans="1:7">
      <c r="A3335">
        <v>577</v>
      </c>
      <c r="B3335" t="s">
        <v>4721</v>
      </c>
      <c r="C3335" t="s">
        <v>17984</v>
      </c>
      <c r="D3335">
        <v>14006</v>
      </c>
      <c r="E3335" t="s">
        <v>18173</v>
      </c>
    </row>
    <row r="3336" spans="1:7">
      <c r="A3336">
        <v>577</v>
      </c>
      <c r="B3336" t="s">
        <v>4721</v>
      </c>
      <c r="C3336" t="s">
        <v>17984</v>
      </c>
      <c r="D3336">
        <v>14007</v>
      </c>
      <c r="E3336" t="s">
        <v>18174</v>
      </c>
    </row>
    <row r="3337" spans="1:7">
      <c r="A3337">
        <v>577</v>
      </c>
      <c r="B3337" t="s">
        <v>4721</v>
      </c>
      <c r="C3337" t="s">
        <v>17984</v>
      </c>
      <c r="D3337">
        <v>14008</v>
      </c>
      <c r="E3337" t="s">
        <v>18175</v>
      </c>
    </row>
    <row r="3338" spans="1:7">
      <c r="A3338">
        <v>577</v>
      </c>
      <c r="B3338" t="s">
        <v>4721</v>
      </c>
      <c r="C3338" t="s">
        <v>17984</v>
      </c>
      <c r="D3338">
        <v>14009</v>
      </c>
      <c r="E3338" t="s">
        <v>18176</v>
      </c>
    </row>
    <row r="3339" spans="1:7">
      <c r="A3339">
        <v>577</v>
      </c>
      <c r="B3339" t="s">
        <v>4721</v>
      </c>
      <c r="C3339" t="s">
        <v>17984</v>
      </c>
      <c r="D3339">
        <v>14010</v>
      </c>
      <c r="E3339" t="s">
        <v>18177</v>
      </c>
    </row>
    <row r="3340" spans="1:7">
      <c r="A3340">
        <v>577</v>
      </c>
      <c r="B3340" t="s">
        <v>4721</v>
      </c>
      <c r="C3340" t="s">
        <v>17984</v>
      </c>
      <c r="D3340">
        <v>14011</v>
      </c>
      <c r="E3340" t="s">
        <v>18178</v>
      </c>
    </row>
    <row r="3341" spans="1:7">
      <c r="A3341">
        <v>577</v>
      </c>
      <c r="B3341" t="s">
        <v>4721</v>
      </c>
      <c r="C3341" t="s">
        <v>17984</v>
      </c>
      <c r="D3341">
        <v>14012</v>
      </c>
      <c r="E3341" t="s">
        <v>18179</v>
      </c>
    </row>
    <row r="3342" spans="1:7">
      <c r="A3342">
        <v>577</v>
      </c>
      <c r="B3342" t="s">
        <v>4721</v>
      </c>
      <c r="C3342" t="s">
        <v>17984</v>
      </c>
      <c r="D3342">
        <v>14013</v>
      </c>
      <c r="E3342" t="s">
        <v>18180</v>
      </c>
    </row>
    <row r="3343" spans="1:7">
      <c r="A3343">
        <v>577</v>
      </c>
      <c r="B3343" t="s">
        <v>4721</v>
      </c>
      <c r="C3343" t="s">
        <v>17984</v>
      </c>
      <c r="D3343">
        <v>14014</v>
      </c>
      <c r="E3343" t="s">
        <v>18181</v>
      </c>
    </row>
    <row r="3344" spans="1:7">
      <c r="A3344">
        <v>577</v>
      </c>
      <c r="B3344" t="s">
        <v>4721</v>
      </c>
      <c r="C3344" t="s">
        <v>17984</v>
      </c>
      <c r="D3344">
        <v>14015</v>
      </c>
      <c r="E3344" t="s">
        <v>18182</v>
      </c>
    </row>
    <row r="3345" spans="1:7">
      <c r="A3345">
        <v>577</v>
      </c>
      <c r="B3345" t="s">
        <v>4721</v>
      </c>
      <c r="C3345" t="s">
        <v>17984</v>
      </c>
      <c r="D3345">
        <v>14017</v>
      </c>
      <c r="E3345" t="s">
        <v>18183</v>
      </c>
    </row>
    <row r="3346" spans="1:7">
      <c r="A3346">
        <v>577</v>
      </c>
      <c r="B3346" t="s">
        <v>4721</v>
      </c>
      <c r="C3346" t="s">
        <v>17984</v>
      </c>
      <c r="D3346">
        <v>14018</v>
      </c>
      <c r="E3346" t="s">
        <v>18184</v>
      </c>
    </row>
    <row r="3347" spans="1:7">
      <c r="A3347">
        <v>577</v>
      </c>
      <c r="B3347" t="s">
        <v>4721</v>
      </c>
      <c r="C3347" t="s">
        <v>17984</v>
      </c>
      <c r="D3347">
        <v>14019</v>
      </c>
      <c r="E3347" t="s">
        <v>18185</v>
      </c>
    </row>
    <row r="3348" spans="1:7">
      <c r="A3348">
        <v>577</v>
      </c>
      <c r="B3348" t="s">
        <v>4721</v>
      </c>
      <c r="C3348" t="s">
        <v>17984</v>
      </c>
      <c r="D3348">
        <v>15010</v>
      </c>
      <c r="E3348" t="s">
        <v>4842</v>
      </c>
      <c r="F3348" t="s">
        <v>4843</v>
      </c>
      <c r="G3348" t="s">
        <v>4844</v>
      </c>
    </row>
    <row r="3349" spans="1:7">
      <c r="A3349">
        <v>577</v>
      </c>
      <c r="B3349" t="s">
        <v>4721</v>
      </c>
      <c r="C3349" t="s">
        <v>17984</v>
      </c>
      <c r="D3349">
        <v>15020</v>
      </c>
      <c r="E3349" t="s">
        <v>4845</v>
      </c>
      <c r="F3349" t="s">
        <v>4846</v>
      </c>
      <c r="G3349" t="s">
        <v>4847</v>
      </c>
    </row>
    <row r="3350" spans="1:7">
      <c r="A3350">
        <v>577</v>
      </c>
      <c r="B3350" t="s">
        <v>4721</v>
      </c>
      <c r="C3350" t="s">
        <v>17984</v>
      </c>
      <c r="D3350">
        <v>15030</v>
      </c>
      <c r="E3350" t="s">
        <v>4848</v>
      </c>
      <c r="F3350" t="s">
        <v>4849</v>
      </c>
      <c r="G3350" t="s">
        <v>4850</v>
      </c>
    </row>
    <row r="3351" spans="1:7">
      <c r="A3351">
        <v>577</v>
      </c>
      <c r="B3351" t="s">
        <v>4721</v>
      </c>
      <c r="C3351" t="s">
        <v>17984</v>
      </c>
      <c r="D3351">
        <v>15040</v>
      </c>
      <c r="E3351" t="s">
        <v>4851</v>
      </c>
      <c r="F3351" t="s">
        <v>4852</v>
      </c>
      <c r="G3351" t="s">
        <v>4853</v>
      </c>
    </row>
    <row r="3352" spans="1:7">
      <c r="A3352">
        <v>577</v>
      </c>
      <c r="B3352" t="s">
        <v>4721</v>
      </c>
      <c r="C3352" t="s">
        <v>17984</v>
      </c>
      <c r="D3352">
        <v>15050</v>
      </c>
      <c r="E3352" t="s">
        <v>4854</v>
      </c>
      <c r="F3352" t="s">
        <v>4855</v>
      </c>
      <c r="G3352" t="s">
        <v>4856</v>
      </c>
    </row>
    <row r="3353" spans="1:7">
      <c r="A3353">
        <v>577</v>
      </c>
      <c r="B3353" t="s">
        <v>4721</v>
      </c>
      <c r="C3353" t="s">
        <v>17984</v>
      </c>
      <c r="D3353">
        <v>15060</v>
      </c>
      <c r="E3353" t="s">
        <v>4857</v>
      </c>
      <c r="F3353" t="s">
        <v>4858</v>
      </c>
      <c r="G3353" t="s">
        <v>4859</v>
      </c>
    </row>
    <row r="3354" spans="1:7">
      <c r="A3354">
        <v>577</v>
      </c>
      <c r="B3354" t="s">
        <v>4721</v>
      </c>
      <c r="C3354" t="s">
        <v>17984</v>
      </c>
      <c r="D3354">
        <v>15070</v>
      </c>
      <c r="E3354" t="s">
        <v>4860</v>
      </c>
      <c r="F3354" t="s">
        <v>4861</v>
      </c>
      <c r="G3354" t="s">
        <v>4862</v>
      </c>
    </row>
    <row r="3355" spans="1:7">
      <c r="A3355">
        <v>577</v>
      </c>
      <c r="B3355" t="s">
        <v>4721</v>
      </c>
      <c r="C3355" t="s">
        <v>17984</v>
      </c>
      <c r="D3355">
        <v>15080</v>
      </c>
      <c r="E3355" t="s">
        <v>4863</v>
      </c>
      <c r="F3355" t="s">
        <v>4864</v>
      </c>
      <c r="G3355" t="s">
        <v>4865</v>
      </c>
    </row>
    <row r="3356" spans="1:7">
      <c r="A3356">
        <v>577</v>
      </c>
      <c r="B3356" t="s">
        <v>4721</v>
      </c>
      <c r="C3356" t="s">
        <v>17984</v>
      </c>
      <c r="D3356">
        <v>15090</v>
      </c>
      <c r="E3356" t="s">
        <v>4866</v>
      </c>
      <c r="F3356" t="s">
        <v>4867</v>
      </c>
      <c r="G3356" t="s">
        <v>4868</v>
      </c>
    </row>
    <row r="3357" spans="1:7">
      <c r="A3357">
        <v>577</v>
      </c>
      <c r="B3357" t="s">
        <v>4721</v>
      </c>
      <c r="C3357" t="s">
        <v>17984</v>
      </c>
      <c r="D3357">
        <v>15100</v>
      </c>
      <c r="E3357" t="s">
        <v>4869</v>
      </c>
      <c r="F3357" t="s">
        <v>4870</v>
      </c>
      <c r="G3357" t="s">
        <v>4871</v>
      </c>
    </row>
    <row r="3358" spans="1:7">
      <c r="A3358">
        <v>577</v>
      </c>
      <c r="B3358" t="s">
        <v>4721</v>
      </c>
      <c r="C3358" t="s">
        <v>17984</v>
      </c>
      <c r="D3358">
        <v>15110</v>
      </c>
      <c r="E3358" t="s">
        <v>4872</v>
      </c>
      <c r="F3358" t="s">
        <v>4873</v>
      </c>
      <c r="G3358" t="s">
        <v>4874</v>
      </c>
    </row>
    <row r="3359" spans="1:7">
      <c r="A3359">
        <v>577</v>
      </c>
      <c r="B3359" t="s">
        <v>4721</v>
      </c>
      <c r="C3359" t="s">
        <v>17984</v>
      </c>
      <c r="D3359">
        <v>15120</v>
      </c>
      <c r="E3359" t="s">
        <v>4875</v>
      </c>
      <c r="F3359" t="s">
        <v>4876</v>
      </c>
      <c r="G3359" t="s">
        <v>4877</v>
      </c>
    </row>
    <row r="3360" spans="1:7">
      <c r="A3360">
        <v>577</v>
      </c>
      <c r="B3360" t="s">
        <v>4721</v>
      </c>
      <c r="C3360" t="s">
        <v>17984</v>
      </c>
      <c r="D3360">
        <v>15130</v>
      </c>
      <c r="E3360" t="s">
        <v>127</v>
      </c>
      <c r="F3360" t="s">
        <v>127</v>
      </c>
      <c r="G3360" t="s">
        <v>127</v>
      </c>
    </row>
    <row r="3361" spans="1:7">
      <c r="A3361">
        <v>577</v>
      </c>
      <c r="B3361" t="s">
        <v>4721</v>
      </c>
      <c r="C3361" t="s">
        <v>17984</v>
      </c>
      <c r="D3361">
        <v>15140</v>
      </c>
      <c r="E3361" t="s">
        <v>4878</v>
      </c>
      <c r="F3361" t="s">
        <v>4879</v>
      </c>
      <c r="G3361" t="s">
        <v>4880</v>
      </c>
    </row>
    <row r="3362" spans="1:7">
      <c r="A3362">
        <v>577</v>
      </c>
      <c r="B3362" t="s">
        <v>4721</v>
      </c>
      <c r="C3362" t="s">
        <v>17984</v>
      </c>
      <c r="D3362">
        <v>15150</v>
      </c>
      <c r="E3362" t="s">
        <v>4881</v>
      </c>
      <c r="F3362" t="s">
        <v>4882</v>
      </c>
      <c r="G3362" t="s">
        <v>4882</v>
      </c>
    </row>
    <row r="3363" spans="1:7">
      <c r="A3363">
        <v>577</v>
      </c>
      <c r="B3363" t="s">
        <v>4721</v>
      </c>
      <c r="C3363" t="s">
        <v>17984</v>
      </c>
      <c r="D3363">
        <v>15160</v>
      </c>
      <c r="E3363" t="s">
        <v>17733</v>
      </c>
      <c r="G3363" t="s">
        <v>17733</v>
      </c>
    </row>
    <row r="3364" spans="1:7">
      <c r="A3364">
        <v>577</v>
      </c>
      <c r="B3364" t="s">
        <v>4721</v>
      </c>
      <c r="C3364" t="s">
        <v>17984</v>
      </c>
      <c r="D3364">
        <v>15170</v>
      </c>
      <c r="E3364" t="s">
        <v>17734</v>
      </c>
      <c r="G3364" t="s">
        <v>17734</v>
      </c>
    </row>
    <row r="3365" spans="1:7">
      <c r="A3365">
        <v>577</v>
      </c>
      <c r="B3365" t="s">
        <v>4721</v>
      </c>
      <c r="C3365" t="s">
        <v>17984</v>
      </c>
      <c r="D3365">
        <v>15180</v>
      </c>
      <c r="E3365" t="s">
        <v>17735</v>
      </c>
      <c r="G3365" t="s">
        <v>17735</v>
      </c>
    </row>
    <row r="3366" spans="1:7">
      <c r="A3366">
        <v>577</v>
      </c>
      <c r="B3366" t="s">
        <v>4721</v>
      </c>
      <c r="C3366" t="s">
        <v>17984</v>
      </c>
      <c r="D3366">
        <v>15300</v>
      </c>
      <c r="E3366" t="s">
        <v>4883</v>
      </c>
      <c r="F3366" t="s">
        <v>4884</v>
      </c>
      <c r="G3366" t="s">
        <v>4885</v>
      </c>
    </row>
    <row r="3367" spans="1:7">
      <c r="A3367">
        <v>577</v>
      </c>
      <c r="B3367" t="s">
        <v>4721</v>
      </c>
      <c r="C3367" t="s">
        <v>17984</v>
      </c>
      <c r="D3367">
        <v>15310</v>
      </c>
      <c r="E3367" t="s">
        <v>4886</v>
      </c>
      <c r="F3367" t="s">
        <v>4887</v>
      </c>
      <c r="G3367" t="s">
        <v>4888</v>
      </c>
    </row>
    <row r="3368" spans="1:7">
      <c r="A3368">
        <v>577</v>
      </c>
      <c r="B3368" t="s">
        <v>4721</v>
      </c>
      <c r="C3368" t="s">
        <v>17984</v>
      </c>
      <c r="D3368">
        <v>15320</v>
      </c>
      <c r="E3368" t="s">
        <v>4889</v>
      </c>
      <c r="F3368" t="s">
        <v>4890</v>
      </c>
      <c r="G3368" t="s">
        <v>4891</v>
      </c>
    </row>
    <row r="3369" spans="1:7">
      <c r="A3369">
        <v>577</v>
      </c>
      <c r="B3369" t="s">
        <v>4721</v>
      </c>
      <c r="C3369" t="s">
        <v>17984</v>
      </c>
      <c r="D3369">
        <v>15330</v>
      </c>
      <c r="E3369" t="s">
        <v>4892</v>
      </c>
      <c r="F3369" t="s">
        <v>4893</v>
      </c>
      <c r="G3369" t="s">
        <v>4894</v>
      </c>
    </row>
    <row r="3370" spans="1:7">
      <c r="A3370">
        <v>577</v>
      </c>
      <c r="B3370" t="s">
        <v>4721</v>
      </c>
      <c r="C3370" t="s">
        <v>17984</v>
      </c>
      <c r="D3370">
        <v>15340</v>
      </c>
      <c r="E3370" t="s">
        <v>4895</v>
      </c>
      <c r="F3370" t="s">
        <v>4896</v>
      </c>
      <c r="G3370" t="s">
        <v>4897</v>
      </c>
    </row>
    <row r="3371" spans="1:7">
      <c r="A3371">
        <v>577</v>
      </c>
      <c r="B3371" t="s">
        <v>4721</v>
      </c>
      <c r="C3371" t="s">
        <v>17984</v>
      </c>
      <c r="D3371">
        <v>15350</v>
      </c>
      <c r="E3371" t="s">
        <v>4898</v>
      </c>
      <c r="F3371" t="s">
        <v>4899</v>
      </c>
      <c r="G3371" t="s">
        <v>4900</v>
      </c>
    </row>
    <row r="3372" spans="1:7">
      <c r="A3372">
        <v>577</v>
      </c>
      <c r="B3372" t="s">
        <v>4721</v>
      </c>
      <c r="C3372" t="s">
        <v>17984</v>
      </c>
      <c r="D3372">
        <v>15360</v>
      </c>
      <c r="E3372" t="s">
        <v>4901</v>
      </c>
      <c r="F3372" t="s">
        <v>4902</v>
      </c>
      <c r="G3372" t="s">
        <v>4903</v>
      </c>
    </row>
    <row r="3373" spans="1:7">
      <c r="A3373">
        <v>577</v>
      </c>
      <c r="B3373" t="s">
        <v>4721</v>
      </c>
      <c r="C3373" t="s">
        <v>17984</v>
      </c>
      <c r="D3373">
        <v>15370</v>
      </c>
      <c r="E3373" t="s">
        <v>4904</v>
      </c>
      <c r="F3373" t="s">
        <v>4905</v>
      </c>
      <c r="G3373" t="s">
        <v>4906</v>
      </c>
    </row>
    <row r="3374" spans="1:7">
      <c r="A3374">
        <v>577</v>
      </c>
      <c r="B3374" t="s">
        <v>4721</v>
      </c>
      <c r="C3374" t="s">
        <v>17984</v>
      </c>
      <c r="D3374">
        <v>15380</v>
      </c>
      <c r="E3374" t="s">
        <v>4907</v>
      </c>
      <c r="F3374" t="s">
        <v>4908</v>
      </c>
      <c r="G3374" t="s">
        <v>4909</v>
      </c>
    </row>
    <row r="3375" spans="1:7">
      <c r="A3375">
        <v>577</v>
      </c>
      <c r="B3375" t="s">
        <v>4721</v>
      </c>
      <c r="C3375" t="s">
        <v>17984</v>
      </c>
      <c r="D3375">
        <v>20000</v>
      </c>
      <c r="E3375" t="s">
        <v>4910</v>
      </c>
      <c r="F3375" t="s">
        <v>4911</v>
      </c>
      <c r="G3375" t="s">
        <v>4912</v>
      </c>
    </row>
    <row r="3376" spans="1:7">
      <c r="A3376">
        <v>577</v>
      </c>
      <c r="B3376" t="s">
        <v>4721</v>
      </c>
      <c r="C3376" t="s">
        <v>17984</v>
      </c>
      <c r="D3376">
        <v>20001</v>
      </c>
      <c r="E3376" t="s">
        <v>4913</v>
      </c>
      <c r="F3376" t="s">
        <v>4914</v>
      </c>
      <c r="G3376" t="s">
        <v>4915</v>
      </c>
    </row>
    <row r="3377" spans="1:7">
      <c r="A3377">
        <v>577</v>
      </c>
      <c r="B3377" t="s">
        <v>4721</v>
      </c>
      <c r="C3377" t="s">
        <v>17984</v>
      </c>
      <c r="D3377">
        <v>20002</v>
      </c>
      <c r="E3377" t="s">
        <v>4916</v>
      </c>
      <c r="F3377" t="s">
        <v>4917</v>
      </c>
      <c r="G3377" t="s">
        <v>4918</v>
      </c>
    </row>
    <row r="3378" spans="1:7">
      <c r="A3378">
        <v>577</v>
      </c>
      <c r="B3378" t="s">
        <v>4721</v>
      </c>
      <c r="C3378" t="s">
        <v>17984</v>
      </c>
      <c r="D3378">
        <v>20003</v>
      </c>
      <c r="E3378" t="s">
        <v>4919</v>
      </c>
      <c r="F3378" t="s">
        <v>4920</v>
      </c>
      <c r="G3378" t="s">
        <v>4921</v>
      </c>
    </row>
    <row r="3379" spans="1:7">
      <c r="A3379">
        <v>577</v>
      </c>
      <c r="B3379" t="s">
        <v>4721</v>
      </c>
      <c r="C3379" t="s">
        <v>17984</v>
      </c>
      <c r="D3379">
        <v>20004</v>
      </c>
      <c r="E3379" t="s">
        <v>4922</v>
      </c>
      <c r="F3379" t="s">
        <v>4923</v>
      </c>
      <c r="G3379" t="s">
        <v>4924</v>
      </c>
    </row>
    <row r="3380" spans="1:7">
      <c r="A3380">
        <v>577</v>
      </c>
      <c r="B3380" t="s">
        <v>4721</v>
      </c>
      <c r="C3380" t="s">
        <v>17984</v>
      </c>
      <c r="D3380">
        <v>20005</v>
      </c>
      <c r="E3380" t="s">
        <v>4925</v>
      </c>
      <c r="F3380" t="s">
        <v>4926</v>
      </c>
      <c r="G3380" t="s">
        <v>4927</v>
      </c>
    </row>
    <row r="3381" spans="1:7">
      <c r="A3381">
        <v>577</v>
      </c>
      <c r="B3381" t="s">
        <v>4721</v>
      </c>
      <c r="C3381" t="s">
        <v>17984</v>
      </c>
      <c r="D3381">
        <v>20006</v>
      </c>
      <c r="E3381" t="s">
        <v>4928</v>
      </c>
      <c r="F3381" t="s">
        <v>4929</v>
      </c>
      <c r="G3381" t="s">
        <v>4930</v>
      </c>
    </row>
    <row r="3382" spans="1:7">
      <c r="A3382">
        <v>577</v>
      </c>
      <c r="B3382" t="s">
        <v>4721</v>
      </c>
      <c r="C3382" t="s">
        <v>17984</v>
      </c>
      <c r="D3382">
        <v>20007</v>
      </c>
      <c r="E3382" t="s">
        <v>4931</v>
      </c>
      <c r="F3382" t="s">
        <v>4932</v>
      </c>
      <c r="G3382" t="s">
        <v>4933</v>
      </c>
    </row>
    <row r="3383" spans="1:7">
      <c r="A3383">
        <v>577</v>
      </c>
      <c r="B3383" t="s">
        <v>4721</v>
      </c>
      <c r="C3383" t="s">
        <v>17984</v>
      </c>
      <c r="D3383">
        <v>20008</v>
      </c>
      <c r="E3383" t="s">
        <v>4934</v>
      </c>
      <c r="F3383" t="s">
        <v>4935</v>
      </c>
      <c r="G3383" t="s">
        <v>4936</v>
      </c>
    </row>
    <row r="3384" spans="1:7">
      <c r="A3384">
        <v>577</v>
      </c>
      <c r="B3384" t="s">
        <v>4721</v>
      </c>
      <c r="C3384" t="s">
        <v>17984</v>
      </c>
      <c r="D3384">
        <v>20009</v>
      </c>
      <c r="E3384" t="s">
        <v>4937</v>
      </c>
      <c r="F3384" t="s">
        <v>4938</v>
      </c>
      <c r="G3384" t="s">
        <v>4939</v>
      </c>
    </row>
    <row r="3385" spans="1:7">
      <c r="A3385">
        <v>577</v>
      </c>
      <c r="B3385" t="s">
        <v>4721</v>
      </c>
      <c r="C3385" t="s">
        <v>17984</v>
      </c>
      <c r="D3385">
        <v>20010</v>
      </c>
      <c r="E3385" t="s">
        <v>4940</v>
      </c>
      <c r="F3385" t="s">
        <v>4941</v>
      </c>
      <c r="G3385" t="s">
        <v>4942</v>
      </c>
    </row>
    <row r="3386" spans="1:7">
      <c r="A3386">
        <v>577</v>
      </c>
      <c r="B3386" t="s">
        <v>4721</v>
      </c>
      <c r="C3386" t="s">
        <v>17984</v>
      </c>
      <c r="D3386">
        <v>20011</v>
      </c>
      <c r="E3386" t="s">
        <v>4943</v>
      </c>
      <c r="F3386" t="s">
        <v>4944</v>
      </c>
      <c r="G3386" t="s">
        <v>4945</v>
      </c>
    </row>
    <row r="3387" spans="1:7">
      <c r="A3387">
        <v>577</v>
      </c>
      <c r="B3387" t="s">
        <v>4721</v>
      </c>
      <c r="C3387" t="s">
        <v>17984</v>
      </c>
      <c r="D3387">
        <v>20012</v>
      </c>
      <c r="E3387" t="s">
        <v>4946</v>
      </c>
      <c r="F3387" t="s">
        <v>4947</v>
      </c>
      <c r="G3387" t="s">
        <v>4948</v>
      </c>
    </row>
    <row r="3388" spans="1:7">
      <c r="A3388">
        <v>577</v>
      </c>
      <c r="B3388" t="s">
        <v>4721</v>
      </c>
      <c r="C3388" t="s">
        <v>17984</v>
      </c>
      <c r="D3388">
        <v>20013</v>
      </c>
      <c r="E3388" t="s">
        <v>4949</v>
      </c>
      <c r="F3388" t="s">
        <v>4950</v>
      </c>
      <c r="G3388" t="s">
        <v>4951</v>
      </c>
    </row>
    <row r="3389" spans="1:7">
      <c r="A3389">
        <v>577</v>
      </c>
      <c r="B3389" t="s">
        <v>4721</v>
      </c>
      <c r="C3389" t="s">
        <v>17984</v>
      </c>
      <c r="D3389">
        <v>20014</v>
      </c>
      <c r="E3389" t="s">
        <v>4952</v>
      </c>
      <c r="F3389" t="s">
        <v>4953</v>
      </c>
      <c r="G3389" t="s">
        <v>4954</v>
      </c>
    </row>
    <row r="3390" spans="1:7">
      <c r="A3390">
        <v>577</v>
      </c>
      <c r="B3390" t="s">
        <v>4721</v>
      </c>
      <c r="C3390" t="s">
        <v>17984</v>
      </c>
      <c r="D3390">
        <v>20015</v>
      </c>
      <c r="E3390" t="s">
        <v>4955</v>
      </c>
      <c r="F3390" t="s">
        <v>4956</v>
      </c>
      <c r="G3390" t="s">
        <v>4957</v>
      </c>
    </row>
    <row r="3391" spans="1:7">
      <c r="A3391">
        <v>577</v>
      </c>
      <c r="B3391" t="s">
        <v>4721</v>
      </c>
      <c r="C3391" t="s">
        <v>17984</v>
      </c>
      <c r="D3391">
        <v>20016</v>
      </c>
      <c r="E3391" t="s">
        <v>4958</v>
      </c>
      <c r="F3391" t="s">
        <v>4959</v>
      </c>
      <c r="G3391" t="s">
        <v>4960</v>
      </c>
    </row>
    <row r="3392" spans="1:7">
      <c r="A3392">
        <v>577</v>
      </c>
      <c r="B3392" t="s">
        <v>4721</v>
      </c>
      <c r="C3392" t="s">
        <v>17984</v>
      </c>
      <c r="D3392">
        <v>20017</v>
      </c>
      <c r="E3392" t="s">
        <v>4961</v>
      </c>
      <c r="F3392" t="s">
        <v>4962</v>
      </c>
      <c r="G3392" t="s">
        <v>4963</v>
      </c>
    </row>
    <row r="3393" spans="1:7">
      <c r="A3393">
        <v>577</v>
      </c>
      <c r="B3393" t="s">
        <v>4721</v>
      </c>
      <c r="C3393" t="s">
        <v>17984</v>
      </c>
      <c r="D3393">
        <v>20018</v>
      </c>
      <c r="E3393" t="s">
        <v>4964</v>
      </c>
      <c r="F3393" t="s">
        <v>4965</v>
      </c>
      <c r="G3393" t="s">
        <v>4966</v>
      </c>
    </row>
    <row r="3394" spans="1:7">
      <c r="A3394">
        <v>577</v>
      </c>
      <c r="B3394" t="s">
        <v>4721</v>
      </c>
      <c r="C3394" t="s">
        <v>17984</v>
      </c>
      <c r="D3394">
        <v>20019</v>
      </c>
      <c r="E3394" t="s">
        <v>4967</v>
      </c>
      <c r="F3394" t="s">
        <v>4968</v>
      </c>
      <c r="G3394" t="s">
        <v>4969</v>
      </c>
    </row>
    <row r="3395" spans="1:7">
      <c r="A3395">
        <v>577</v>
      </c>
      <c r="B3395" t="s">
        <v>4721</v>
      </c>
      <c r="C3395" t="s">
        <v>17984</v>
      </c>
      <c r="D3395">
        <v>20020</v>
      </c>
      <c r="E3395" t="s">
        <v>4970</v>
      </c>
      <c r="F3395" t="s">
        <v>4971</v>
      </c>
      <c r="G3395" t="s">
        <v>4972</v>
      </c>
    </row>
    <row r="3396" spans="1:7">
      <c r="A3396">
        <v>577</v>
      </c>
      <c r="B3396" t="s">
        <v>4721</v>
      </c>
      <c r="C3396" t="s">
        <v>17984</v>
      </c>
      <c r="D3396">
        <v>20021</v>
      </c>
      <c r="E3396" t="s">
        <v>4973</v>
      </c>
      <c r="F3396" t="s">
        <v>4974</v>
      </c>
      <c r="G3396" t="s">
        <v>4975</v>
      </c>
    </row>
    <row r="3397" spans="1:7">
      <c r="A3397">
        <v>577</v>
      </c>
      <c r="B3397" t="s">
        <v>4721</v>
      </c>
      <c r="C3397" t="s">
        <v>17984</v>
      </c>
      <c r="D3397">
        <v>20022</v>
      </c>
      <c r="E3397" t="s">
        <v>4976</v>
      </c>
      <c r="F3397" t="s">
        <v>4977</v>
      </c>
      <c r="G3397" t="s">
        <v>4978</v>
      </c>
    </row>
    <row r="3398" spans="1:7">
      <c r="A3398">
        <v>577</v>
      </c>
      <c r="B3398" t="s">
        <v>4721</v>
      </c>
      <c r="C3398" t="s">
        <v>17984</v>
      </c>
      <c r="D3398">
        <v>20023</v>
      </c>
      <c r="E3398" t="s">
        <v>4979</v>
      </c>
      <c r="F3398" t="s">
        <v>4980</v>
      </c>
      <c r="G3398" t="s">
        <v>4981</v>
      </c>
    </row>
    <row r="3399" spans="1:7">
      <c r="A3399">
        <v>577</v>
      </c>
      <c r="B3399" t="s">
        <v>4721</v>
      </c>
      <c r="C3399" t="s">
        <v>17984</v>
      </c>
      <c r="D3399">
        <v>20024</v>
      </c>
      <c r="E3399" t="s">
        <v>4982</v>
      </c>
      <c r="F3399" t="s">
        <v>4983</v>
      </c>
      <c r="G3399" t="s">
        <v>4984</v>
      </c>
    </row>
    <row r="3400" spans="1:7">
      <c r="A3400">
        <v>577</v>
      </c>
      <c r="B3400" t="s">
        <v>4721</v>
      </c>
      <c r="C3400" t="s">
        <v>17984</v>
      </c>
      <c r="D3400">
        <v>20025</v>
      </c>
      <c r="E3400" t="s">
        <v>4985</v>
      </c>
      <c r="F3400" t="s">
        <v>4986</v>
      </c>
      <c r="G3400" t="s">
        <v>4987</v>
      </c>
    </row>
    <row r="3401" spans="1:7">
      <c r="A3401">
        <v>577</v>
      </c>
      <c r="B3401" t="s">
        <v>4721</v>
      </c>
      <c r="C3401" t="s">
        <v>17984</v>
      </c>
      <c r="D3401">
        <v>20026</v>
      </c>
      <c r="E3401" t="s">
        <v>4988</v>
      </c>
      <c r="F3401" t="s">
        <v>4989</v>
      </c>
      <c r="G3401" t="s">
        <v>4990</v>
      </c>
    </row>
    <row r="3402" spans="1:7">
      <c r="A3402">
        <v>577</v>
      </c>
      <c r="B3402" t="s">
        <v>4721</v>
      </c>
      <c r="C3402" t="s">
        <v>17984</v>
      </c>
      <c r="D3402">
        <v>20027</v>
      </c>
      <c r="E3402" t="s">
        <v>4991</v>
      </c>
      <c r="F3402" t="s">
        <v>4992</v>
      </c>
      <c r="G3402" t="s">
        <v>4993</v>
      </c>
    </row>
    <row r="3403" spans="1:7">
      <c r="A3403">
        <v>577</v>
      </c>
      <c r="B3403" t="s">
        <v>4721</v>
      </c>
      <c r="C3403" t="s">
        <v>17984</v>
      </c>
      <c r="D3403">
        <v>20028</v>
      </c>
      <c r="E3403" t="s">
        <v>4994</v>
      </c>
      <c r="F3403" t="s">
        <v>4995</v>
      </c>
      <c r="G3403" t="s">
        <v>4996</v>
      </c>
    </row>
    <row r="3404" spans="1:7">
      <c r="A3404">
        <v>577</v>
      </c>
      <c r="B3404" t="s">
        <v>4721</v>
      </c>
      <c r="C3404" t="s">
        <v>17984</v>
      </c>
      <c r="D3404">
        <v>20029</v>
      </c>
      <c r="E3404" t="s">
        <v>4997</v>
      </c>
      <c r="F3404" t="s">
        <v>4998</v>
      </c>
      <c r="G3404" t="s">
        <v>4999</v>
      </c>
    </row>
    <row r="3405" spans="1:7">
      <c r="A3405">
        <v>577</v>
      </c>
      <c r="B3405" t="s">
        <v>4721</v>
      </c>
      <c r="C3405" t="s">
        <v>17984</v>
      </c>
      <c r="D3405">
        <v>20030</v>
      </c>
      <c r="E3405" t="s">
        <v>5000</v>
      </c>
      <c r="F3405" t="s">
        <v>5001</v>
      </c>
      <c r="G3405" t="s">
        <v>5002</v>
      </c>
    </row>
    <row r="3406" spans="1:7">
      <c r="A3406">
        <v>577</v>
      </c>
      <c r="B3406" t="s">
        <v>4721</v>
      </c>
      <c r="C3406" t="s">
        <v>17984</v>
      </c>
      <c r="D3406">
        <v>20031</v>
      </c>
      <c r="E3406" t="s">
        <v>5003</v>
      </c>
      <c r="F3406" t="s">
        <v>5004</v>
      </c>
      <c r="G3406" t="s">
        <v>5005</v>
      </c>
    </row>
    <row r="3407" spans="1:7">
      <c r="A3407">
        <v>577</v>
      </c>
      <c r="B3407" t="s">
        <v>4721</v>
      </c>
      <c r="C3407" t="s">
        <v>17984</v>
      </c>
      <c r="D3407">
        <v>20032</v>
      </c>
      <c r="E3407" t="s">
        <v>5006</v>
      </c>
      <c r="F3407" t="s">
        <v>5007</v>
      </c>
      <c r="G3407" t="s">
        <v>5008</v>
      </c>
    </row>
    <row r="3408" spans="1:7">
      <c r="A3408">
        <v>577</v>
      </c>
      <c r="B3408" t="s">
        <v>4721</v>
      </c>
      <c r="C3408" t="s">
        <v>17984</v>
      </c>
      <c r="D3408">
        <v>20033</v>
      </c>
      <c r="E3408" t="s">
        <v>5009</v>
      </c>
      <c r="F3408" t="s">
        <v>5010</v>
      </c>
      <c r="G3408" t="s">
        <v>5011</v>
      </c>
    </row>
    <row r="3409" spans="1:7">
      <c r="A3409">
        <v>577</v>
      </c>
      <c r="B3409" t="s">
        <v>4721</v>
      </c>
      <c r="C3409" t="s">
        <v>17984</v>
      </c>
      <c r="D3409">
        <v>20034</v>
      </c>
      <c r="E3409" t="s">
        <v>5012</v>
      </c>
      <c r="F3409" t="s">
        <v>5013</v>
      </c>
      <c r="G3409" t="s">
        <v>5014</v>
      </c>
    </row>
    <row r="3410" spans="1:7">
      <c r="A3410">
        <v>577</v>
      </c>
      <c r="B3410" t="s">
        <v>4721</v>
      </c>
      <c r="C3410" t="s">
        <v>17984</v>
      </c>
      <c r="D3410">
        <v>20035</v>
      </c>
      <c r="E3410" t="s">
        <v>5015</v>
      </c>
      <c r="F3410" t="s">
        <v>5016</v>
      </c>
      <c r="G3410" t="s">
        <v>5017</v>
      </c>
    </row>
    <row r="3411" spans="1:7">
      <c r="A3411">
        <v>577</v>
      </c>
      <c r="B3411" t="s">
        <v>4721</v>
      </c>
      <c r="C3411" t="s">
        <v>17984</v>
      </c>
      <c r="D3411">
        <v>20036</v>
      </c>
      <c r="E3411" t="s">
        <v>5018</v>
      </c>
      <c r="F3411" t="s">
        <v>5019</v>
      </c>
      <c r="G3411" t="s">
        <v>5020</v>
      </c>
    </row>
    <row r="3412" spans="1:7">
      <c r="A3412">
        <v>577</v>
      </c>
      <c r="B3412" t="s">
        <v>4721</v>
      </c>
      <c r="C3412" t="s">
        <v>17984</v>
      </c>
      <c r="D3412">
        <v>20037</v>
      </c>
      <c r="E3412" t="s">
        <v>5021</v>
      </c>
      <c r="F3412" t="s">
        <v>5022</v>
      </c>
      <c r="G3412" t="s">
        <v>5023</v>
      </c>
    </row>
    <row r="3413" spans="1:7">
      <c r="A3413">
        <v>577</v>
      </c>
      <c r="B3413" t="s">
        <v>4721</v>
      </c>
      <c r="C3413" t="s">
        <v>17984</v>
      </c>
      <c r="D3413">
        <v>20038</v>
      </c>
      <c r="E3413" t="s">
        <v>5024</v>
      </c>
      <c r="F3413" t="s">
        <v>5025</v>
      </c>
      <c r="G3413" t="s">
        <v>5026</v>
      </c>
    </row>
    <row r="3414" spans="1:7">
      <c r="A3414">
        <v>577</v>
      </c>
      <c r="B3414" t="s">
        <v>4721</v>
      </c>
      <c r="C3414" t="s">
        <v>17984</v>
      </c>
      <c r="D3414">
        <v>20039</v>
      </c>
      <c r="E3414" t="s">
        <v>5027</v>
      </c>
      <c r="F3414" t="s">
        <v>5028</v>
      </c>
      <c r="G3414" t="s">
        <v>5029</v>
      </c>
    </row>
    <row r="3415" spans="1:7">
      <c r="A3415">
        <v>577</v>
      </c>
      <c r="B3415" t="s">
        <v>4721</v>
      </c>
      <c r="C3415" t="s">
        <v>17984</v>
      </c>
      <c r="D3415">
        <v>20040</v>
      </c>
      <c r="E3415" t="s">
        <v>5030</v>
      </c>
      <c r="F3415" t="s">
        <v>5031</v>
      </c>
      <c r="G3415" t="s">
        <v>5032</v>
      </c>
    </row>
    <row r="3416" spans="1:7">
      <c r="A3416">
        <v>577</v>
      </c>
      <c r="B3416" t="s">
        <v>4721</v>
      </c>
      <c r="C3416" t="s">
        <v>17984</v>
      </c>
      <c r="D3416">
        <v>20041</v>
      </c>
      <c r="E3416" t="s">
        <v>5033</v>
      </c>
      <c r="F3416" t="s">
        <v>5034</v>
      </c>
      <c r="G3416" t="s">
        <v>5035</v>
      </c>
    </row>
    <row r="3417" spans="1:7">
      <c r="A3417">
        <v>577</v>
      </c>
      <c r="B3417" t="s">
        <v>4721</v>
      </c>
      <c r="C3417" t="s">
        <v>17984</v>
      </c>
      <c r="D3417">
        <v>20042</v>
      </c>
      <c r="E3417" t="s">
        <v>5036</v>
      </c>
      <c r="F3417" t="s">
        <v>5037</v>
      </c>
      <c r="G3417" t="s">
        <v>5038</v>
      </c>
    </row>
    <row r="3418" spans="1:7">
      <c r="A3418">
        <v>577</v>
      </c>
      <c r="B3418" t="s">
        <v>4721</v>
      </c>
      <c r="C3418" t="s">
        <v>17984</v>
      </c>
      <c r="D3418">
        <v>20043</v>
      </c>
      <c r="E3418" t="s">
        <v>5039</v>
      </c>
      <c r="F3418" t="s">
        <v>5040</v>
      </c>
      <c r="G3418" t="s">
        <v>5041</v>
      </c>
    </row>
    <row r="3419" spans="1:7">
      <c r="A3419">
        <v>577</v>
      </c>
      <c r="B3419" t="s">
        <v>4721</v>
      </c>
      <c r="C3419" t="s">
        <v>17984</v>
      </c>
      <c r="D3419">
        <v>20044</v>
      </c>
      <c r="E3419" t="s">
        <v>5042</v>
      </c>
      <c r="F3419" t="s">
        <v>5043</v>
      </c>
      <c r="G3419" t="s">
        <v>5044</v>
      </c>
    </row>
    <row r="3420" spans="1:7">
      <c r="A3420">
        <v>577</v>
      </c>
      <c r="B3420" t="s">
        <v>4721</v>
      </c>
      <c r="C3420" t="s">
        <v>17984</v>
      </c>
      <c r="D3420">
        <v>20045</v>
      </c>
      <c r="E3420" t="s">
        <v>5045</v>
      </c>
      <c r="F3420" t="s">
        <v>5046</v>
      </c>
      <c r="G3420" t="s">
        <v>5047</v>
      </c>
    </row>
    <row r="3421" spans="1:7">
      <c r="A3421">
        <v>577</v>
      </c>
      <c r="B3421" t="s">
        <v>4721</v>
      </c>
      <c r="C3421" t="s">
        <v>17984</v>
      </c>
      <c r="D3421">
        <v>20046</v>
      </c>
      <c r="E3421" t="s">
        <v>5048</v>
      </c>
      <c r="F3421" t="s">
        <v>5049</v>
      </c>
      <c r="G3421" t="s">
        <v>5050</v>
      </c>
    </row>
    <row r="3422" spans="1:7">
      <c r="A3422">
        <v>577</v>
      </c>
      <c r="B3422" t="s">
        <v>4721</v>
      </c>
      <c r="C3422" t="s">
        <v>17984</v>
      </c>
      <c r="D3422">
        <v>20047</v>
      </c>
      <c r="E3422" t="s">
        <v>5051</v>
      </c>
      <c r="F3422" t="s">
        <v>5052</v>
      </c>
      <c r="G3422" t="s">
        <v>5053</v>
      </c>
    </row>
    <row r="3423" spans="1:7">
      <c r="A3423">
        <v>577</v>
      </c>
      <c r="B3423" t="s">
        <v>4721</v>
      </c>
      <c r="C3423" t="s">
        <v>17984</v>
      </c>
      <c r="D3423">
        <v>20048</v>
      </c>
      <c r="E3423" t="s">
        <v>5054</v>
      </c>
      <c r="F3423" t="s">
        <v>5055</v>
      </c>
      <c r="G3423" t="s">
        <v>5056</v>
      </c>
    </row>
    <row r="3424" spans="1:7">
      <c r="A3424">
        <v>577</v>
      </c>
      <c r="B3424" t="s">
        <v>4721</v>
      </c>
      <c r="C3424" t="s">
        <v>17984</v>
      </c>
      <c r="D3424">
        <v>20049</v>
      </c>
      <c r="E3424" t="s">
        <v>5057</v>
      </c>
      <c r="F3424" t="s">
        <v>5058</v>
      </c>
      <c r="G3424" t="s">
        <v>5059</v>
      </c>
    </row>
    <row r="3425" spans="1:7">
      <c r="A3425">
        <v>577</v>
      </c>
      <c r="B3425" t="s">
        <v>4721</v>
      </c>
      <c r="C3425" t="s">
        <v>17984</v>
      </c>
      <c r="D3425">
        <v>20050</v>
      </c>
      <c r="E3425" t="s">
        <v>5060</v>
      </c>
      <c r="F3425" t="s">
        <v>5061</v>
      </c>
      <c r="G3425" t="s">
        <v>5062</v>
      </c>
    </row>
    <row r="3426" spans="1:7">
      <c r="A3426">
        <v>577</v>
      </c>
      <c r="B3426" t="s">
        <v>4721</v>
      </c>
      <c r="C3426" t="s">
        <v>17984</v>
      </c>
      <c r="D3426">
        <v>20051</v>
      </c>
      <c r="E3426" t="s">
        <v>5063</v>
      </c>
      <c r="F3426" t="s">
        <v>5064</v>
      </c>
      <c r="G3426" t="s">
        <v>5065</v>
      </c>
    </row>
    <row r="3427" spans="1:7">
      <c r="A3427">
        <v>577</v>
      </c>
      <c r="B3427" t="s">
        <v>4721</v>
      </c>
      <c r="C3427" t="s">
        <v>17984</v>
      </c>
      <c r="D3427">
        <v>20052</v>
      </c>
      <c r="E3427" t="s">
        <v>5066</v>
      </c>
      <c r="F3427" t="s">
        <v>5067</v>
      </c>
      <c r="G3427" t="s">
        <v>5068</v>
      </c>
    </row>
    <row r="3428" spans="1:7">
      <c r="A3428">
        <v>577</v>
      </c>
      <c r="B3428" t="s">
        <v>4721</v>
      </c>
      <c r="C3428" t="s">
        <v>17984</v>
      </c>
      <c r="D3428">
        <v>20053</v>
      </c>
      <c r="E3428" t="s">
        <v>5069</v>
      </c>
      <c r="F3428" t="s">
        <v>5070</v>
      </c>
      <c r="G3428" t="s">
        <v>5071</v>
      </c>
    </row>
    <row r="3429" spans="1:7">
      <c r="A3429">
        <v>577</v>
      </c>
      <c r="B3429" t="s">
        <v>4721</v>
      </c>
      <c r="C3429" t="s">
        <v>17984</v>
      </c>
      <c r="D3429">
        <v>20054</v>
      </c>
      <c r="E3429" t="s">
        <v>5072</v>
      </c>
      <c r="F3429" t="s">
        <v>5073</v>
      </c>
      <c r="G3429" t="s">
        <v>5074</v>
      </c>
    </row>
    <row r="3430" spans="1:7">
      <c r="A3430">
        <v>577</v>
      </c>
      <c r="B3430" t="s">
        <v>4721</v>
      </c>
      <c r="C3430" t="s">
        <v>17984</v>
      </c>
      <c r="D3430">
        <v>20055</v>
      </c>
      <c r="E3430" t="s">
        <v>5075</v>
      </c>
      <c r="F3430" t="s">
        <v>5076</v>
      </c>
      <c r="G3430" t="s">
        <v>5077</v>
      </c>
    </row>
    <row r="3431" spans="1:7">
      <c r="A3431">
        <v>577</v>
      </c>
      <c r="B3431" t="s">
        <v>4721</v>
      </c>
      <c r="C3431" t="s">
        <v>17984</v>
      </c>
      <c r="D3431">
        <v>20056</v>
      </c>
      <c r="E3431" t="s">
        <v>5078</v>
      </c>
      <c r="F3431" t="s">
        <v>5079</v>
      </c>
      <c r="G3431" t="s">
        <v>5080</v>
      </c>
    </row>
    <row r="3432" spans="1:7">
      <c r="A3432">
        <v>577</v>
      </c>
      <c r="B3432" t="s">
        <v>4721</v>
      </c>
      <c r="C3432" t="s">
        <v>17984</v>
      </c>
      <c r="D3432">
        <v>20057</v>
      </c>
      <c r="E3432" t="s">
        <v>5081</v>
      </c>
      <c r="F3432" t="s">
        <v>5082</v>
      </c>
      <c r="G3432" t="s">
        <v>5083</v>
      </c>
    </row>
    <row r="3433" spans="1:7">
      <c r="A3433">
        <v>577</v>
      </c>
      <c r="B3433" t="s">
        <v>4721</v>
      </c>
      <c r="C3433" t="s">
        <v>17984</v>
      </c>
      <c r="D3433">
        <v>20058</v>
      </c>
      <c r="E3433" t="s">
        <v>5084</v>
      </c>
      <c r="F3433" t="s">
        <v>5085</v>
      </c>
      <c r="G3433" t="s">
        <v>5086</v>
      </c>
    </row>
    <row r="3434" spans="1:7">
      <c r="A3434">
        <v>577</v>
      </c>
      <c r="B3434" t="s">
        <v>4721</v>
      </c>
      <c r="C3434" t="s">
        <v>17984</v>
      </c>
      <c r="D3434">
        <v>20059</v>
      </c>
      <c r="E3434" t="s">
        <v>5087</v>
      </c>
      <c r="F3434" t="s">
        <v>5088</v>
      </c>
      <c r="G3434" t="s">
        <v>5089</v>
      </c>
    </row>
    <row r="3435" spans="1:7">
      <c r="A3435">
        <v>577</v>
      </c>
      <c r="B3435" t="s">
        <v>4721</v>
      </c>
      <c r="C3435" t="s">
        <v>17984</v>
      </c>
      <c r="D3435">
        <v>20060</v>
      </c>
      <c r="E3435" t="s">
        <v>5090</v>
      </c>
      <c r="F3435" t="s">
        <v>5091</v>
      </c>
      <c r="G3435" t="s">
        <v>5092</v>
      </c>
    </row>
    <row r="3436" spans="1:7">
      <c r="A3436">
        <v>577</v>
      </c>
      <c r="B3436" t="s">
        <v>4721</v>
      </c>
      <c r="C3436" t="s">
        <v>17984</v>
      </c>
      <c r="D3436">
        <v>20061</v>
      </c>
      <c r="E3436" t="s">
        <v>5093</v>
      </c>
      <c r="F3436" t="s">
        <v>5094</v>
      </c>
      <c r="G3436" t="s">
        <v>5095</v>
      </c>
    </row>
    <row r="3437" spans="1:7">
      <c r="A3437">
        <v>577</v>
      </c>
      <c r="B3437" t="s">
        <v>4721</v>
      </c>
      <c r="C3437" t="s">
        <v>17984</v>
      </c>
      <c r="D3437">
        <v>20062</v>
      </c>
      <c r="E3437" t="s">
        <v>5096</v>
      </c>
      <c r="F3437" t="s">
        <v>5097</v>
      </c>
      <c r="G3437" t="s">
        <v>5098</v>
      </c>
    </row>
    <row r="3438" spans="1:7">
      <c r="A3438">
        <v>577</v>
      </c>
      <c r="B3438" t="s">
        <v>4721</v>
      </c>
      <c r="C3438" t="s">
        <v>17984</v>
      </c>
      <c r="D3438">
        <v>20063</v>
      </c>
      <c r="E3438" t="s">
        <v>5099</v>
      </c>
      <c r="F3438" t="s">
        <v>5100</v>
      </c>
      <c r="G3438" t="s">
        <v>5101</v>
      </c>
    </row>
    <row r="3439" spans="1:7">
      <c r="A3439">
        <v>577</v>
      </c>
      <c r="B3439" t="s">
        <v>4721</v>
      </c>
      <c r="C3439" t="s">
        <v>17984</v>
      </c>
      <c r="D3439">
        <v>20064</v>
      </c>
      <c r="E3439" t="s">
        <v>5102</v>
      </c>
      <c r="F3439" t="s">
        <v>5103</v>
      </c>
      <c r="G3439" t="s">
        <v>5104</v>
      </c>
    </row>
    <row r="3440" spans="1:7">
      <c r="A3440">
        <v>577</v>
      </c>
      <c r="B3440" t="s">
        <v>4721</v>
      </c>
      <c r="C3440" t="s">
        <v>17984</v>
      </c>
      <c r="D3440">
        <v>20065</v>
      </c>
      <c r="E3440" t="s">
        <v>5105</v>
      </c>
      <c r="F3440" t="s">
        <v>5106</v>
      </c>
      <c r="G3440" t="s">
        <v>5107</v>
      </c>
    </row>
    <row r="3441" spans="1:7">
      <c r="A3441">
        <v>577</v>
      </c>
      <c r="B3441" t="s">
        <v>4721</v>
      </c>
      <c r="C3441" t="s">
        <v>17984</v>
      </c>
      <c r="D3441">
        <v>20066</v>
      </c>
      <c r="E3441" t="s">
        <v>5108</v>
      </c>
      <c r="F3441" t="s">
        <v>5109</v>
      </c>
      <c r="G3441" t="s">
        <v>5110</v>
      </c>
    </row>
    <row r="3442" spans="1:7">
      <c r="A3442">
        <v>577</v>
      </c>
      <c r="B3442" t="s">
        <v>4721</v>
      </c>
      <c r="C3442" t="s">
        <v>17984</v>
      </c>
      <c r="D3442">
        <v>20067</v>
      </c>
      <c r="E3442" t="s">
        <v>5111</v>
      </c>
      <c r="F3442" t="s">
        <v>5112</v>
      </c>
      <c r="G3442" t="s">
        <v>5113</v>
      </c>
    </row>
    <row r="3443" spans="1:7">
      <c r="A3443">
        <v>577</v>
      </c>
      <c r="B3443" t="s">
        <v>4721</v>
      </c>
      <c r="C3443" t="s">
        <v>17984</v>
      </c>
      <c r="D3443">
        <v>20068</v>
      </c>
      <c r="E3443" t="s">
        <v>5114</v>
      </c>
      <c r="F3443" t="s">
        <v>5115</v>
      </c>
      <c r="G3443" t="s">
        <v>5116</v>
      </c>
    </row>
    <row r="3444" spans="1:7">
      <c r="A3444">
        <v>577</v>
      </c>
      <c r="B3444" t="s">
        <v>4721</v>
      </c>
      <c r="C3444" t="s">
        <v>17984</v>
      </c>
      <c r="D3444">
        <v>20069</v>
      </c>
      <c r="E3444" t="s">
        <v>5117</v>
      </c>
      <c r="F3444" t="s">
        <v>5118</v>
      </c>
      <c r="G3444" t="s">
        <v>5119</v>
      </c>
    </row>
    <row r="3445" spans="1:7">
      <c r="A3445">
        <v>577</v>
      </c>
      <c r="B3445" t="s">
        <v>4721</v>
      </c>
      <c r="C3445" t="s">
        <v>17984</v>
      </c>
      <c r="D3445">
        <v>20070</v>
      </c>
      <c r="E3445" t="s">
        <v>5120</v>
      </c>
      <c r="F3445" t="s">
        <v>5121</v>
      </c>
      <c r="G3445" t="s">
        <v>5122</v>
      </c>
    </row>
    <row r="3446" spans="1:7">
      <c r="A3446">
        <v>577</v>
      </c>
      <c r="B3446" t="s">
        <v>4721</v>
      </c>
      <c r="C3446" t="s">
        <v>17984</v>
      </c>
      <c r="D3446">
        <v>20071</v>
      </c>
      <c r="E3446" t="s">
        <v>5123</v>
      </c>
      <c r="F3446" t="s">
        <v>5124</v>
      </c>
      <c r="G3446" t="s">
        <v>5125</v>
      </c>
    </row>
    <row r="3447" spans="1:7">
      <c r="A3447">
        <v>577</v>
      </c>
      <c r="B3447" t="s">
        <v>4721</v>
      </c>
      <c r="C3447" t="s">
        <v>17984</v>
      </c>
      <c r="D3447">
        <v>20072</v>
      </c>
      <c r="E3447" t="s">
        <v>5126</v>
      </c>
      <c r="F3447" t="s">
        <v>5127</v>
      </c>
      <c r="G3447" t="s">
        <v>5128</v>
      </c>
    </row>
    <row r="3448" spans="1:7">
      <c r="A3448">
        <v>577</v>
      </c>
      <c r="B3448" t="s">
        <v>4721</v>
      </c>
      <c r="C3448" t="s">
        <v>17984</v>
      </c>
      <c r="D3448">
        <v>20073</v>
      </c>
      <c r="E3448" t="s">
        <v>5129</v>
      </c>
      <c r="F3448" t="s">
        <v>5130</v>
      </c>
      <c r="G3448" t="s">
        <v>5131</v>
      </c>
    </row>
    <row r="3449" spans="1:7">
      <c r="A3449">
        <v>577</v>
      </c>
      <c r="B3449" t="s">
        <v>4721</v>
      </c>
      <c r="C3449" t="s">
        <v>17984</v>
      </c>
      <c r="D3449">
        <v>20074</v>
      </c>
      <c r="E3449" t="s">
        <v>5132</v>
      </c>
      <c r="F3449" t="s">
        <v>5133</v>
      </c>
      <c r="G3449" t="s">
        <v>5134</v>
      </c>
    </row>
    <row r="3450" spans="1:7">
      <c r="A3450">
        <v>577</v>
      </c>
      <c r="B3450" t="s">
        <v>4721</v>
      </c>
      <c r="C3450" t="s">
        <v>17984</v>
      </c>
      <c r="D3450">
        <v>20075</v>
      </c>
      <c r="E3450" t="s">
        <v>5135</v>
      </c>
      <c r="F3450" t="s">
        <v>5136</v>
      </c>
      <c r="G3450" t="s">
        <v>5137</v>
      </c>
    </row>
    <row r="3451" spans="1:7">
      <c r="A3451">
        <v>577</v>
      </c>
      <c r="B3451" t="s">
        <v>4721</v>
      </c>
      <c r="C3451" t="s">
        <v>17984</v>
      </c>
      <c r="D3451">
        <v>20076</v>
      </c>
      <c r="E3451" t="s">
        <v>5138</v>
      </c>
      <c r="F3451" t="s">
        <v>5139</v>
      </c>
      <c r="G3451" t="s">
        <v>5140</v>
      </c>
    </row>
    <row r="3452" spans="1:7">
      <c r="A3452">
        <v>577</v>
      </c>
      <c r="B3452" t="s">
        <v>4721</v>
      </c>
      <c r="C3452" t="s">
        <v>17984</v>
      </c>
      <c r="D3452">
        <v>20077</v>
      </c>
      <c r="E3452" t="s">
        <v>5141</v>
      </c>
      <c r="F3452" t="s">
        <v>5142</v>
      </c>
      <c r="G3452" t="s">
        <v>5143</v>
      </c>
    </row>
    <row r="3453" spans="1:7">
      <c r="A3453">
        <v>577</v>
      </c>
      <c r="B3453" t="s">
        <v>4721</v>
      </c>
      <c r="C3453" t="s">
        <v>17984</v>
      </c>
      <c r="D3453">
        <v>20078</v>
      </c>
      <c r="E3453" t="s">
        <v>5144</v>
      </c>
      <c r="F3453" t="s">
        <v>5145</v>
      </c>
      <c r="G3453" t="s">
        <v>5146</v>
      </c>
    </row>
    <row r="3454" spans="1:7">
      <c r="A3454">
        <v>577</v>
      </c>
      <c r="B3454" t="s">
        <v>4721</v>
      </c>
      <c r="C3454" t="s">
        <v>17984</v>
      </c>
      <c r="D3454">
        <v>20079</v>
      </c>
      <c r="E3454" t="s">
        <v>5147</v>
      </c>
      <c r="F3454" t="s">
        <v>5148</v>
      </c>
      <c r="G3454" t="s">
        <v>5149</v>
      </c>
    </row>
    <row r="3455" spans="1:7">
      <c r="A3455">
        <v>577</v>
      </c>
      <c r="B3455" t="s">
        <v>4721</v>
      </c>
      <c r="C3455" t="s">
        <v>17984</v>
      </c>
      <c r="D3455">
        <v>20080</v>
      </c>
      <c r="E3455" t="s">
        <v>5150</v>
      </c>
      <c r="F3455" t="s">
        <v>5151</v>
      </c>
      <c r="G3455" t="s">
        <v>5152</v>
      </c>
    </row>
    <row r="3456" spans="1:7">
      <c r="A3456">
        <v>577</v>
      </c>
      <c r="B3456" t="s">
        <v>4721</v>
      </c>
      <c r="C3456" t="s">
        <v>17984</v>
      </c>
      <c r="D3456">
        <v>20081</v>
      </c>
      <c r="E3456" t="s">
        <v>5153</v>
      </c>
      <c r="F3456" t="s">
        <v>5154</v>
      </c>
      <c r="G3456" t="s">
        <v>5155</v>
      </c>
    </row>
    <row r="3457" spans="1:7">
      <c r="A3457">
        <v>577</v>
      </c>
      <c r="B3457" t="s">
        <v>4721</v>
      </c>
      <c r="C3457" t="s">
        <v>17984</v>
      </c>
      <c r="D3457">
        <v>20082</v>
      </c>
      <c r="E3457" t="s">
        <v>5156</v>
      </c>
      <c r="F3457" t="s">
        <v>5157</v>
      </c>
      <c r="G3457" t="s">
        <v>5158</v>
      </c>
    </row>
    <row r="3458" spans="1:7">
      <c r="A3458">
        <v>577</v>
      </c>
      <c r="B3458" t="s">
        <v>4721</v>
      </c>
      <c r="C3458" t="s">
        <v>17984</v>
      </c>
      <c r="D3458">
        <v>20083</v>
      </c>
      <c r="E3458" t="s">
        <v>5159</v>
      </c>
      <c r="F3458" t="s">
        <v>5160</v>
      </c>
      <c r="G3458" t="s">
        <v>5161</v>
      </c>
    </row>
    <row r="3459" spans="1:7">
      <c r="A3459">
        <v>577</v>
      </c>
      <c r="B3459" t="s">
        <v>4721</v>
      </c>
      <c r="C3459" t="s">
        <v>17984</v>
      </c>
      <c r="D3459">
        <v>20084</v>
      </c>
      <c r="E3459" t="s">
        <v>5162</v>
      </c>
      <c r="F3459" t="s">
        <v>5163</v>
      </c>
      <c r="G3459" t="s">
        <v>5164</v>
      </c>
    </row>
    <row r="3460" spans="1:7">
      <c r="A3460">
        <v>577</v>
      </c>
      <c r="B3460" t="s">
        <v>4721</v>
      </c>
      <c r="C3460" t="s">
        <v>17984</v>
      </c>
      <c r="D3460">
        <v>20085</v>
      </c>
      <c r="E3460" t="s">
        <v>5165</v>
      </c>
      <c r="F3460" t="s">
        <v>5166</v>
      </c>
      <c r="G3460" t="s">
        <v>5167</v>
      </c>
    </row>
    <row r="3461" spans="1:7">
      <c r="A3461">
        <v>577</v>
      </c>
      <c r="B3461" t="s">
        <v>4721</v>
      </c>
      <c r="C3461" t="s">
        <v>17984</v>
      </c>
      <c r="D3461">
        <v>20086</v>
      </c>
      <c r="E3461" t="s">
        <v>5168</v>
      </c>
      <c r="F3461" t="s">
        <v>5169</v>
      </c>
      <c r="G3461" t="s">
        <v>5170</v>
      </c>
    </row>
    <row r="3462" spans="1:7">
      <c r="A3462">
        <v>577</v>
      </c>
      <c r="B3462" t="s">
        <v>4721</v>
      </c>
      <c r="C3462" t="s">
        <v>17984</v>
      </c>
      <c r="D3462">
        <v>20087</v>
      </c>
      <c r="E3462" t="s">
        <v>5171</v>
      </c>
      <c r="F3462" t="s">
        <v>5172</v>
      </c>
      <c r="G3462" t="s">
        <v>5173</v>
      </c>
    </row>
    <row r="3463" spans="1:7">
      <c r="A3463">
        <v>577</v>
      </c>
      <c r="B3463" t="s">
        <v>4721</v>
      </c>
      <c r="C3463" t="s">
        <v>17984</v>
      </c>
      <c r="D3463">
        <v>20088</v>
      </c>
      <c r="E3463" t="s">
        <v>5174</v>
      </c>
      <c r="F3463" t="s">
        <v>286</v>
      </c>
      <c r="G3463" t="s">
        <v>5175</v>
      </c>
    </row>
    <row r="3464" spans="1:7">
      <c r="A3464">
        <v>577</v>
      </c>
      <c r="B3464" t="s">
        <v>4721</v>
      </c>
      <c r="C3464" t="s">
        <v>17984</v>
      </c>
      <c r="D3464">
        <v>20089</v>
      </c>
      <c r="E3464" t="s">
        <v>5176</v>
      </c>
      <c r="F3464" t="s">
        <v>5177</v>
      </c>
      <c r="G3464" t="s">
        <v>5178</v>
      </c>
    </row>
    <row r="3465" spans="1:7">
      <c r="A3465">
        <v>577</v>
      </c>
      <c r="B3465" t="s">
        <v>4721</v>
      </c>
      <c r="C3465" t="s">
        <v>17984</v>
      </c>
      <c r="D3465">
        <v>20090</v>
      </c>
      <c r="E3465" t="s">
        <v>5179</v>
      </c>
      <c r="F3465" t="s">
        <v>5180</v>
      </c>
      <c r="G3465" t="s">
        <v>5181</v>
      </c>
    </row>
    <row r="3466" spans="1:7">
      <c r="A3466">
        <v>577</v>
      </c>
      <c r="B3466" t="s">
        <v>4721</v>
      </c>
      <c r="C3466" t="s">
        <v>17984</v>
      </c>
      <c r="D3466">
        <v>20091</v>
      </c>
      <c r="E3466" t="s">
        <v>5182</v>
      </c>
      <c r="F3466" t="s">
        <v>5183</v>
      </c>
      <c r="G3466" t="s">
        <v>5184</v>
      </c>
    </row>
    <row r="3467" spans="1:7">
      <c r="A3467">
        <v>577</v>
      </c>
      <c r="B3467" t="s">
        <v>4721</v>
      </c>
      <c r="C3467" t="s">
        <v>17984</v>
      </c>
      <c r="D3467">
        <v>20092</v>
      </c>
      <c r="E3467" t="s">
        <v>5185</v>
      </c>
      <c r="F3467" t="s">
        <v>5186</v>
      </c>
      <c r="G3467" t="s">
        <v>185</v>
      </c>
    </row>
    <row r="3468" spans="1:7">
      <c r="A3468">
        <v>577</v>
      </c>
      <c r="B3468" t="s">
        <v>4721</v>
      </c>
      <c r="C3468" t="s">
        <v>17984</v>
      </c>
      <c r="D3468">
        <v>20093</v>
      </c>
      <c r="E3468" t="s">
        <v>5187</v>
      </c>
      <c r="F3468" t="s">
        <v>5073</v>
      </c>
      <c r="G3468" t="s">
        <v>5188</v>
      </c>
    </row>
    <row r="3469" spans="1:7">
      <c r="A3469">
        <v>577</v>
      </c>
      <c r="B3469" t="s">
        <v>4721</v>
      </c>
      <c r="C3469" t="s">
        <v>17984</v>
      </c>
      <c r="D3469">
        <v>20094</v>
      </c>
      <c r="E3469" t="s">
        <v>5189</v>
      </c>
      <c r="F3469" t="s">
        <v>5190</v>
      </c>
      <c r="G3469" t="s">
        <v>5191</v>
      </c>
    </row>
    <row r="3470" spans="1:7">
      <c r="A3470">
        <v>577</v>
      </c>
      <c r="B3470" t="s">
        <v>4721</v>
      </c>
      <c r="C3470" t="s">
        <v>17984</v>
      </c>
      <c r="D3470">
        <v>20095</v>
      </c>
      <c r="E3470" t="s">
        <v>5192</v>
      </c>
      <c r="F3470" t="s">
        <v>5193</v>
      </c>
      <c r="G3470" t="s">
        <v>5194</v>
      </c>
    </row>
    <row r="3471" spans="1:7">
      <c r="A3471">
        <v>577</v>
      </c>
      <c r="B3471" t="s">
        <v>4721</v>
      </c>
      <c r="C3471" t="s">
        <v>17984</v>
      </c>
      <c r="D3471">
        <v>20096</v>
      </c>
      <c r="E3471" t="s">
        <v>5195</v>
      </c>
      <c r="F3471" t="s">
        <v>5196</v>
      </c>
      <c r="G3471" t="s">
        <v>5197</v>
      </c>
    </row>
    <row r="3472" spans="1:7">
      <c r="A3472">
        <v>577</v>
      </c>
      <c r="B3472" t="s">
        <v>4721</v>
      </c>
      <c r="C3472" t="s">
        <v>17984</v>
      </c>
      <c r="D3472">
        <v>20098</v>
      </c>
      <c r="E3472" t="s">
        <v>5198</v>
      </c>
      <c r="F3472" t="s">
        <v>5199</v>
      </c>
      <c r="G3472" t="s">
        <v>5200</v>
      </c>
    </row>
    <row r="3473" spans="1:7">
      <c r="A3473">
        <v>577</v>
      </c>
      <c r="B3473" t="s">
        <v>4721</v>
      </c>
      <c r="C3473" t="s">
        <v>17984</v>
      </c>
      <c r="D3473">
        <v>20099</v>
      </c>
      <c r="E3473" t="s">
        <v>5201</v>
      </c>
      <c r="F3473" t="s">
        <v>5202</v>
      </c>
      <c r="G3473" t="s">
        <v>5203</v>
      </c>
    </row>
    <row r="3474" spans="1:7">
      <c r="A3474">
        <v>577</v>
      </c>
      <c r="B3474" t="s">
        <v>4721</v>
      </c>
      <c r="C3474" t="s">
        <v>17984</v>
      </c>
      <c r="D3474">
        <v>20100</v>
      </c>
      <c r="E3474" t="s">
        <v>5204</v>
      </c>
      <c r="F3474" t="s">
        <v>5205</v>
      </c>
      <c r="G3474" t="s">
        <v>5206</v>
      </c>
    </row>
    <row r="3475" spans="1:7">
      <c r="A3475">
        <v>577</v>
      </c>
      <c r="B3475" t="s">
        <v>4721</v>
      </c>
      <c r="C3475" t="s">
        <v>17984</v>
      </c>
      <c r="D3475">
        <v>20101</v>
      </c>
      <c r="E3475" t="s">
        <v>5207</v>
      </c>
      <c r="F3475" t="s">
        <v>5208</v>
      </c>
      <c r="G3475" t="s">
        <v>5209</v>
      </c>
    </row>
    <row r="3476" spans="1:7">
      <c r="A3476">
        <v>577</v>
      </c>
      <c r="B3476" t="s">
        <v>4721</v>
      </c>
      <c r="C3476" t="s">
        <v>17984</v>
      </c>
      <c r="D3476">
        <v>20102</v>
      </c>
      <c r="E3476" t="s">
        <v>5210</v>
      </c>
      <c r="F3476" t="s">
        <v>5211</v>
      </c>
      <c r="G3476" t="s">
        <v>5212</v>
      </c>
    </row>
    <row r="3477" spans="1:7">
      <c r="A3477">
        <v>577</v>
      </c>
      <c r="B3477" t="s">
        <v>4721</v>
      </c>
      <c r="C3477" t="s">
        <v>17984</v>
      </c>
      <c r="D3477">
        <v>20103</v>
      </c>
      <c r="E3477" t="s">
        <v>5213</v>
      </c>
      <c r="F3477" t="s">
        <v>5214</v>
      </c>
      <c r="G3477" t="s">
        <v>5215</v>
      </c>
    </row>
    <row r="3478" spans="1:7">
      <c r="A3478">
        <v>577</v>
      </c>
      <c r="B3478" t="s">
        <v>4721</v>
      </c>
      <c r="C3478" t="s">
        <v>17984</v>
      </c>
      <c r="D3478">
        <v>20104</v>
      </c>
      <c r="E3478" t="s">
        <v>5216</v>
      </c>
      <c r="F3478" t="s">
        <v>5217</v>
      </c>
      <c r="G3478" t="s">
        <v>5218</v>
      </c>
    </row>
    <row r="3479" spans="1:7">
      <c r="A3479">
        <v>577</v>
      </c>
      <c r="B3479" t="s">
        <v>4721</v>
      </c>
      <c r="C3479" t="s">
        <v>17984</v>
      </c>
      <c r="D3479">
        <v>20105</v>
      </c>
      <c r="E3479" t="s">
        <v>5219</v>
      </c>
      <c r="F3479" t="s">
        <v>5220</v>
      </c>
      <c r="G3479" t="s">
        <v>5221</v>
      </c>
    </row>
    <row r="3480" spans="1:7">
      <c r="A3480">
        <v>577</v>
      </c>
      <c r="B3480" t="s">
        <v>4721</v>
      </c>
      <c r="C3480" t="s">
        <v>17984</v>
      </c>
      <c r="D3480">
        <v>20106</v>
      </c>
      <c r="E3480" t="s">
        <v>5222</v>
      </c>
      <c r="F3480" t="s">
        <v>5223</v>
      </c>
      <c r="G3480" t="s">
        <v>5224</v>
      </c>
    </row>
    <row r="3481" spans="1:7">
      <c r="A3481">
        <v>577</v>
      </c>
      <c r="B3481" t="s">
        <v>4721</v>
      </c>
      <c r="C3481" t="s">
        <v>17984</v>
      </c>
      <c r="D3481">
        <v>20107</v>
      </c>
      <c r="E3481" t="s">
        <v>5225</v>
      </c>
      <c r="F3481" t="s">
        <v>5226</v>
      </c>
      <c r="G3481" t="s">
        <v>5227</v>
      </c>
    </row>
    <row r="3482" spans="1:7">
      <c r="A3482">
        <v>577</v>
      </c>
      <c r="B3482" t="s">
        <v>4721</v>
      </c>
      <c r="C3482" t="s">
        <v>17984</v>
      </c>
      <c r="D3482">
        <v>20108</v>
      </c>
      <c r="E3482" t="s">
        <v>5171</v>
      </c>
      <c r="F3482" t="s">
        <v>5172</v>
      </c>
      <c r="G3482" t="s">
        <v>5173</v>
      </c>
    </row>
    <row r="3483" spans="1:7">
      <c r="A3483">
        <v>577</v>
      </c>
      <c r="B3483" t="s">
        <v>4721</v>
      </c>
      <c r="C3483" t="s">
        <v>17984</v>
      </c>
      <c r="D3483">
        <v>20109</v>
      </c>
      <c r="E3483" t="s">
        <v>5228</v>
      </c>
      <c r="F3483" t="s">
        <v>5229</v>
      </c>
      <c r="G3483" t="s">
        <v>5230</v>
      </c>
    </row>
    <row r="3484" spans="1:7">
      <c r="A3484">
        <v>577</v>
      </c>
      <c r="B3484" t="s">
        <v>4721</v>
      </c>
      <c r="C3484" t="s">
        <v>17984</v>
      </c>
      <c r="D3484">
        <v>20110</v>
      </c>
      <c r="E3484" t="s">
        <v>5231</v>
      </c>
      <c r="F3484" t="s">
        <v>5232</v>
      </c>
      <c r="G3484" t="s">
        <v>5233</v>
      </c>
    </row>
    <row r="3485" spans="1:7">
      <c r="A3485">
        <v>577</v>
      </c>
      <c r="B3485" t="s">
        <v>4721</v>
      </c>
      <c r="C3485" t="s">
        <v>17984</v>
      </c>
      <c r="D3485">
        <v>20111</v>
      </c>
      <c r="E3485" t="s">
        <v>5234</v>
      </c>
      <c r="F3485" t="s">
        <v>5235</v>
      </c>
      <c r="G3485" t="s">
        <v>5236</v>
      </c>
    </row>
    <row r="3486" spans="1:7">
      <c r="A3486">
        <v>577</v>
      </c>
      <c r="B3486" t="s">
        <v>4721</v>
      </c>
      <c r="C3486" t="s">
        <v>17984</v>
      </c>
      <c r="D3486">
        <v>20112</v>
      </c>
      <c r="E3486" t="s">
        <v>5237</v>
      </c>
      <c r="F3486" t="s">
        <v>5238</v>
      </c>
      <c r="G3486" t="s">
        <v>5239</v>
      </c>
    </row>
    <row r="3487" spans="1:7">
      <c r="A3487">
        <v>577</v>
      </c>
      <c r="B3487" t="s">
        <v>4721</v>
      </c>
      <c r="C3487" t="s">
        <v>17984</v>
      </c>
      <c r="D3487">
        <v>20113</v>
      </c>
      <c r="E3487" t="s">
        <v>5240</v>
      </c>
      <c r="F3487" t="s">
        <v>5241</v>
      </c>
      <c r="G3487" t="s">
        <v>5242</v>
      </c>
    </row>
    <row r="3488" spans="1:7">
      <c r="A3488">
        <v>577</v>
      </c>
      <c r="B3488" t="s">
        <v>4721</v>
      </c>
      <c r="C3488" t="s">
        <v>17984</v>
      </c>
      <c r="D3488">
        <v>20114</v>
      </c>
      <c r="E3488" t="s">
        <v>5243</v>
      </c>
      <c r="F3488" t="s">
        <v>5244</v>
      </c>
      <c r="G3488" t="s">
        <v>185</v>
      </c>
    </row>
    <row r="3489" spans="1:7">
      <c r="A3489">
        <v>577</v>
      </c>
      <c r="B3489" t="s">
        <v>4721</v>
      </c>
      <c r="C3489" t="s">
        <v>17984</v>
      </c>
      <c r="D3489">
        <v>20115</v>
      </c>
      <c r="E3489" t="s">
        <v>5245</v>
      </c>
      <c r="F3489" t="s">
        <v>5246</v>
      </c>
      <c r="G3489" t="s">
        <v>5247</v>
      </c>
    </row>
    <row r="3490" spans="1:7">
      <c r="A3490">
        <v>577</v>
      </c>
      <c r="B3490" t="s">
        <v>4721</v>
      </c>
      <c r="C3490" t="s">
        <v>17984</v>
      </c>
      <c r="D3490">
        <v>20116</v>
      </c>
      <c r="E3490" t="s">
        <v>5248</v>
      </c>
      <c r="F3490" t="s">
        <v>5249</v>
      </c>
      <c r="G3490" t="s">
        <v>5250</v>
      </c>
    </row>
    <row r="3491" spans="1:7">
      <c r="A3491">
        <v>577</v>
      </c>
      <c r="B3491" t="s">
        <v>4721</v>
      </c>
      <c r="C3491" t="s">
        <v>17984</v>
      </c>
      <c r="D3491">
        <v>20117</v>
      </c>
      <c r="E3491" t="s">
        <v>5251</v>
      </c>
      <c r="F3491" t="s">
        <v>5252</v>
      </c>
      <c r="G3491" t="s">
        <v>5253</v>
      </c>
    </row>
    <row r="3492" spans="1:7">
      <c r="A3492">
        <v>577</v>
      </c>
      <c r="B3492" t="s">
        <v>4721</v>
      </c>
      <c r="C3492" t="s">
        <v>17984</v>
      </c>
      <c r="D3492">
        <v>20118</v>
      </c>
      <c r="E3492" t="s">
        <v>5254</v>
      </c>
      <c r="F3492" t="s">
        <v>5255</v>
      </c>
      <c r="G3492" t="s">
        <v>5256</v>
      </c>
    </row>
    <row r="3493" spans="1:7">
      <c r="A3493">
        <v>577</v>
      </c>
      <c r="B3493" t="s">
        <v>4721</v>
      </c>
      <c r="C3493" t="s">
        <v>17984</v>
      </c>
      <c r="D3493">
        <v>20119</v>
      </c>
      <c r="E3493" t="s">
        <v>5257</v>
      </c>
      <c r="F3493" t="s">
        <v>5258</v>
      </c>
      <c r="G3493" t="s">
        <v>5259</v>
      </c>
    </row>
    <row r="3494" spans="1:7">
      <c r="A3494">
        <v>577</v>
      </c>
      <c r="B3494" t="s">
        <v>4721</v>
      </c>
      <c r="C3494" t="s">
        <v>17984</v>
      </c>
      <c r="D3494">
        <v>20120</v>
      </c>
      <c r="E3494" t="s">
        <v>5260</v>
      </c>
      <c r="F3494" t="s">
        <v>5261</v>
      </c>
      <c r="G3494" t="s">
        <v>5262</v>
      </c>
    </row>
    <row r="3495" spans="1:7">
      <c r="A3495">
        <v>577</v>
      </c>
      <c r="B3495" t="s">
        <v>4721</v>
      </c>
      <c r="C3495" t="s">
        <v>17984</v>
      </c>
      <c r="D3495">
        <v>20121</v>
      </c>
      <c r="E3495" t="s">
        <v>5263</v>
      </c>
      <c r="F3495" t="s">
        <v>5264</v>
      </c>
      <c r="G3495" t="s">
        <v>5265</v>
      </c>
    </row>
    <row r="3496" spans="1:7">
      <c r="A3496">
        <v>577</v>
      </c>
      <c r="B3496" t="s">
        <v>4721</v>
      </c>
      <c r="C3496" t="s">
        <v>17984</v>
      </c>
      <c r="D3496">
        <v>20122</v>
      </c>
      <c r="E3496" t="s">
        <v>5266</v>
      </c>
      <c r="F3496" t="s">
        <v>5267</v>
      </c>
      <c r="G3496" t="s">
        <v>5268</v>
      </c>
    </row>
    <row r="3497" spans="1:7">
      <c r="A3497">
        <v>577</v>
      </c>
      <c r="B3497" t="s">
        <v>4721</v>
      </c>
      <c r="C3497" t="s">
        <v>17984</v>
      </c>
      <c r="D3497">
        <v>20123</v>
      </c>
      <c r="E3497" t="s">
        <v>5269</v>
      </c>
      <c r="F3497" t="s">
        <v>5270</v>
      </c>
      <c r="G3497" t="s">
        <v>5271</v>
      </c>
    </row>
    <row r="3498" spans="1:7">
      <c r="A3498">
        <v>577</v>
      </c>
      <c r="B3498" t="s">
        <v>4721</v>
      </c>
      <c r="C3498" t="s">
        <v>17984</v>
      </c>
      <c r="D3498">
        <v>20124</v>
      </c>
      <c r="E3498" t="s">
        <v>5272</v>
      </c>
      <c r="F3498" t="s">
        <v>5273</v>
      </c>
      <c r="G3498" t="s">
        <v>5274</v>
      </c>
    </row>
    <row r="3499" spans="1:7">
      <c r="A3499">
        <v>577</v>
      </c>
      <c r="B3499" t="s">
        <v>4721</v>
      </c>
      <c r="C3499" t="s">
        <v>17984</v>
      </c>
      <c r="D3499">
        <v>20125</v>
      </c>
      <c r="E3499" t="s">
        <v>5275</v>
      </c>
      <c r="F3499" t="s">
        <v>74</v>
      </c>
      <c r="G3499" t="s">
        <v>5276</v>
      </c>
    </row>
    <row r="3500" spans="1:7">
      <c r="A3500">
        <v>577</v>
      </c>
      <c r="B3500" t="s">
        <v>4721</v>
      </c>
      <c r="C3500" t="s">
        <v>17984</v>
      </c>
      <c r="D3500">
        <v>20126</v>
      </c>
      <c r="E3500" t="s">
        <v>5277</v>
      </c>
      <c r="F3500" t="s">
        <v>5278</v>
      </c>
      <c r="G3500" t="s">
        <v>5279</v>
      </c>
    </row>
    <row r="3501" spans="1:7">
      <c r="A3501">
        <v>577</v>
      </c>
      <c r="B3501" t="s">
        <v>4721</v>
      </c>
      <c r="C3501" t="s">
        <v>17984</v>
      </c>
      <c r="D3501">
        <v>20127</v>
      </c>
      <c r="E3501" t="s">
        <v>5280</v>
      </c>
      <c r="F3501" t="s">
        <v>5281</v>
      </c>
      <c r="G3501" t="s">
        <v>5282</v>
      </c>
    </row>
    <row r="3502" spans="1:7">
      <c r="A3502">
        <v>577</v>
      </c>
      <c r="B3502" t="s">
        <v>4721</v>
      </c>
      <c r="C3502" t="s">
        <v>17984</v>
      </c>
      <c r="D3502">
        <v>20128</v>
      </c>
      <c r="E3502" t="s">
        <v>5283</v>
      </c>
      <c r="F3502" t="s">
        <v>5284</v>
      </c>
      <c r="G3502" t="s">
        <v>5285</v>
      </c>
    </row>
    <row r="3503" spans="1:7">
      <c r="A3503">
        <v>577</v>
      </c>
      <c r="B3503" t="s">
        <v>4721</v>
      </c>
      <c r="C3503" t="s">
        <v>17984</v>
      </c>
      <c r="D3503">
        <v>20129</v>
      </c>
      <c r="E3503" t="s">
        <v>5286</v>
      </c>
      <c r="F3503" t="s">
        <v>5287</v>
      </c>
      <c r="G3503" t="s">
        <v>5288</v>
      </c>
    </row>
    <row r="3504" spans="1:7">
      <c r="A3504">
        <v>577</v>
      </c>
      <c r="B3504" t="s">
        <v>4721</v>
      </c>
      <c r="C3504" t="s">
        <v>17984</v>
      </c>
      <c r="D3504">
        <v>20130</v>
      </c>
      <c r="E3504" t="s">
        <v>5289</v>
      </c>
      <c r="F3504" t="s">
        <v>5290</v>
      </c>
      <c r="G3504" t="s">
        <v>5291</v>
      </c>
    </row>
    <row r="3505" spans="1:7">
      <c r="A3505">
        <v>577</v>
      </c>
      <c r="B3505" t="s">
        <v>4721</v>
      </c>
      <c r="C3505" t="s">
        <v>17984</v>
      </c>
      <c r="D3505">
        <v>20131</v>
      </c>
      <c r="E3505" t="s">
        <v>5292</v>
      </c>
      <c r="F3505" t="s">
        <v>5293</v>
      </c>
      <c r="G3505" t="s">
        <v>5294</v>
      </c>
    </row>
    <row r="3506" spans="1:7">
      <c r="A3506">
        <v>577</v>
      </c>
      <c r="B3506" t="s">
        <v>4721</v>
      </c>
      <c r="C3506" t="s">
        <v>17984</v>
      </c>
      <c r="D3506">
        <v>20132</v>
      </c>
      <c r="E3506" t="s">
        <v>5295</v>
      </c>
      <c r="F3506" t="s">
        <v>5296</v>
      </c>
      <c r="G3506" t="s">
        <v>5297</v>
      </c>
    </row>
    <row r="3507" spans="1:7">
      <c r="A3507">
        <v>577</v>
      </c>
      <c r="B3507" t="s">
        <v>4721</v>
      </c>
      <c r="C3507" t="s">
        <v>17984</v>
      </c>
      <c r="D3507">
        <v>20133</v>
      </c>
      <c r="E3507" t="s">
        <v>5298</v>
      </c>
      <c r="F3507" t="s">
        <v>5299</v>
      </c>
      <c r="G3507" t="s">
        <v>5300</v>
      </c>
    </row>
    <row r="3508" spans="1:7">
      <c r="A3508">
        <v>577</v>
      </c>
      <c r="B3508" t="s">
        <v>4721</v>
      </c>
      <c r="C3508" t="s">
        <v>17984</v>
      </c>
      <c r="D3508">
        <v>20134</v>
      </c>
      <c r="E3508" t="s">
        <v>5301</v>
      </c>
      <c r="F3508" t="s">
        <v>5302</v>
      </c>
      <c r="G3508" t="s">
        <v>5303</v>
      </c>
    </row>
    <row r="3509" spans="1:7">
      <c r="A3509">
        <v>577</v>
      </c>
      <c r="B3509" t="s">
        <v>4721</v>
      </c>
      <c r="C3509" t="s">
        <v>17984</v>
      </c>
      <c r="D3509">
        <v>20135</v>
      </c>
      <c r="E3509" t="s">
        <v>5304</v>
      </c>
      <c r="F3509" t="s">
        <v>5305</v>
      </c>
      <c r="G3509" t="s">
        <v>5306</v>
      </c>
    </row>
    <row r="3510" spans="1:7">
      <c r="A3510">
        <v>577</v>
      </c>
      <c r="B3510" t="s">
        <v>4721</v>
      </c>
      <c r="C3510" t="s">
        <v>17984</v>
      </c>
      <c r="D3510">
        <v>20136</v>
      </c>
      <c r="E3510" t="s">
        <v>5307</v>
      </c>
      <c r="F3510" t="s">
        <v>5308</v>
      </c>
      <c r="G3510" t="s">
        <v>5309</v>
      </c>
    </row>
    <row r="3511" spans="1:7">
      <c r="A3511">
        <v>577</v>
      </c>
      <c r="B3511" t="s">
        <v>4721</v>
      </c>
      <c r="C3511" t="s">
        <v>17984</v>
      </c>
      <c r="D3511">
        <v>20137</v>
      </c>
      <c r="E3511" t="s">
        <v>5310</v>
      </c>
      <c r="F3511" t="s">
        <v>5311</v>
      </c>
      <c r="G3511" t="s">
        <v>5312</v>
      </c>
    </row>
    <row r="3512" spans="1:7">
      <c r="A3512">
        <v>577</v>
      </c>
      <c r="B3512" t="s">
        <v>4721</v>
      </c>
      <c r="C3512" t="s">
        <v>17984</v>
      </c>
      <c r="D3512">
        <v>20138</v>
      </c>
      <c r="E3512" t="s">
        <v>5313</v>
      </c>
      <c r="F3512" t="s">
        <v>5314</v>
      </c>
      <c r="G3512" t="s">
        <v>5315</v>
      </c>
    </row>
    <row r="3513" spans="1:7">
      <c r="A3513">
        <v>577</v>
      </c>
      <c r="B3513" t="s">
        <v>4721</v>
      </c>
      <c r="C3513" t="s">
        <v>17984</v>
      </c>
      <c r="D3513">
        <v>20139</v>
      </c>
      <c r="E3513" t="s">
        <v>5316</v>
      </c>
      <c r="F3513" t="s">
        <v>5317</v>
      </c>
      <c r="G3513" t="s">
        <v>5318</v>
      </c>
    </row>
    <row r="3514" spans="1:7">
      <c r="A3514">
        <v>577</v>
      </c>
      <c r="B3514" t="s">
        <v>4721</v>
      </c>
      <c r="C3514" t="s">
        <v>17984</v>
      </c>
      <c r="D3514">
        <v>20140</v>
      </c>
      <c r="E3514" t="s">
        <v>5319</v>
      </c>
      <c r="F3514" t="s">
        <v>5320</v>
      </c>
      <c r="G3514" t="s">
        <v>5321</v>
      </c>
    </row>
    <row r="3515" spans="1:7">
      <c r="A3515">
        <v>577</v>
      </c>
      <c r="B3515" t="s">
        <v>4721</v>
      </c>
      <c r="C3515" t="s">
        <v>17984</v>
      </c>
      <c r="D3515">
        <v>20141</v>
      </c>
      <c r="E3515" t="s">
        <v>5322</v>
      </c>
      <c r="F3515" t="s">
        <v>5323</v>
      </c>
      <c r="G3515" t="s">
        <v>5324</v>
      </c>
    </row>
    <row r="3516" spans="1:7">
      <c r="A3516">
        <v>577</v>
      </c>
      <c r="B3516" t="s">
        <v>4721</v>
      </c>
      <c r="C3516" t="s">
        <v>17984</v>
      </c>
      <c r="D3516">
        <v>20142</v>
      </c>
      <c r="E3516" t="s">
        <v>5325</v>
      </c>
      <c r="F3516" t="s">
        <v>5326</v>
      </c>
      <c r="G3516" t="s">
        <v>5327</v>
      </c>
    </row>
    <row r="3517" spans="1:7">
      <c r="A3517">
        <v>577</v>
      </c>
      <c r="B3517" t="s">
        <v>4721</v>
      </c>
      <c r="C3517" t="s">
        <v>17984</v>
      </c>
      <c r="D3517">
        <v>20143</v>
      </c>
      <c r="E3517" t="s">
        <v>5328</v>
      </c>
      <c r="F3517" t="s">
        <v>5329</v>
      </c>
      <c r="G3517" t="s">
        <v>5330</v>
      </c>
    </row>
    <row r="3518" spans="1:7">
      <c r="A3518">
        <v>577</v>
      </c>
      <c r="B3518" t="s">
        <v>4721</v>
      </c>
      <c r="C3518" t="s">
        <v>17984</v>
      </c>
      <c r="D3518">
        <v>20144</v>
      </c>
      <c r="E3518" t="s">
        <v>5331</v>
      </c>
      <c r="F3518" t="s">
        <v>5332</v>
      </c>
      <c r="G3518" t="s">
        <v>5333</v>
      </c>
    </row>
    <row r="3519" spans="1:7">
      <c r="A3519">
        <v>577</v>
      </c>
      <c r="B3519" t="s">
        <v>4721</v>
      </c>
      <c r="C3519" t="s">
        <v>17984</v>
      </c>
      <c r="D3519">
        <v>20145</v>
      </c>
      <c r="E3519" t="s">
        <v>5334</v>
      </c>
      <c r="F3519" t="s">
        <v>5335</v>
      </c>
      <c r="G3519" t="s">
        <v>5336</v>
      </c>
    </row>
    <row r="3520" spans="1:7">
      <c r="A3520">
        <v>577</v>
      </c>
      <c r="B3520" t="s">
        <v>4721</v>
      </c>
      <c r="C3520" t="s">
        <v>17984</v>
      </c>
      <c r="D3520">
        <v>20146</v>
      </c>
      <c r="E3520" t="s">
        <v>5337</v>
      </c>
      <c r="F3520" t="s">
        <v>5338</v>
      </c>
      <c r="G3520" t="s">
        <v>5339</v>
      </c>
    </row>
    <row r="3521" spans="1:7">
      <c r="A3521">
        <v>577</v>
      </c>
      <c r="B3521" t="s">
        <v>4721</v>
      </c>
      <c r="C3521" t="s">
        <v>17984</v>
      </c>
      <c r="D3521">
        <v>20147</v>
      </c>
      <c r="E3521" t="s">
        <v>5340</v>
      </c>
      <c r="F3521" t="s">
        <v>5341</v>
      </c>
      <c r="G3521" t="s">
        <v>5342</v>
      </c>
    </row>
    <row r="3522" spans="1:7">
      <c r="A3522">
        <v>577</v>
      </c>
      <c r="B3522" t="s">
        <v>4721</v>
      </c>
      <c r="C3522" t="s">
        <v>17984</v>
      </c>
      <c r="D3522">
        <v>20148</v>
      </c>
      <c r="E3522" t="s">
        <v>5343</v>
      </c>
      <c r="F3522" t="s">
        <v>5344</v>
      </c>
      <c r="G3522" t="s">
        <v>5345</v>
      </c>
    </row>
    <row r="3523" spans="1:7">
      <c r="A3523">
        <v>577</v>
      </c>
      <c r="B3523" t="s">
        <v>4721</v>
      </c>
      <c r="C3523" t="s">
        <v>17984</v>
      </c>
      <c r="D3523">
        <v>20149</v>
      </c>
      <c r="E3523" t="s">
        <v>5346</v>
      </c>
      <c r="F3523" t="s">
        <v>199</v>
      </c>
      <c r="G3523" t="s">
        <v>5347</v>
      </c>
    </row>
    <row r="3524" spans="1:7">
      <c r="A3524">
        <v>577</v>
      </c>
      <c r="B3524" t="s">
        <v>4721</v>
      </c>
      <c r="C3524" t="s">
        <v>17984</v>
      </c>
      <c r="D3524">
        <v>20150</v>
      </c>
      <c r="E3524" t="s">
        <v>5348</v>
      </c>
      <c r="F3524" t="s">
        <v>5349</v>
      </c>
      <c r="G3524" t="s">
        <v>5350</v>
      </c>
    </row>
    <row r="3525" spans="1:7">
      <c r="A3525">
        <v>577</v>
      </c>
      <c r="B3525" t="s">
        <v>4721</v>
      </c>
      <c r="C3525" t="s">
        <v>17984</v>
      </c>
      <c r="D3525">
        <v>20151</v>
      </c>
      <c r="E3525" t="s">
        <v>5351</v>
      </c>
      <c r="F3525" t="s">
        <v>5352</v>
      </c>
      <c r="G3525" t="s">
        <v>5353</v>
      </c>
    </row>
    <row r="3526" spans="1:7">
      <c r="A3526">
        <v>577</v>
      </c>
      <c r="B3526" t="s">
        <v>4721</v>
      </c>
      <c r="C3526" t="s">
        <v>17984</v>
      </c>
      <c r="D3526">
        <v>20152</v>
      </c>
      <c r="E3526" t="s">
        <v>5354</v>
      </c>
      <c r="F3526" t="s">
        <v>5355</v>
      </c>
      <c r="G3526" t="s">
        <v>5356</v>
      </c>
    </row>
    <row r="3527" spans="1:7">
      <c r="A3527">
        <v>577</v>
      </c>
      <c r="B3527" t="s">
        <v>4721</v>
      </c>
      <c r="C3527" t="s">
        <v>17984</v>
      </c>
      <c r="D3527">
        <v>20153</v>
      </c>
      <c r="E3527" t="s">
        <v>5357</v>
      </c>
      <c r="F3527" t="s">
        <v>5358</v>
      </c>
      <c r="G3527" t="s">
        <v>5359</v>
      </c>
    </row>
    <row r="3528" spans="1:7">
      <c r="A3528">
        <v>577</v>
      </c>
      <c r="B3528" t="s">
        <v>4721</v>
      </c>
      <c r="C3528" t="s">
        <v>17984</v>
      </c>
      <c r="D3528">
        <v>20154</v>
      </c>
      <c r="E3528" t="s">
        <v>5360</v>
      </c>
      <c r="F3528" t="s">
        <v>5361</v>
      </c>
      <c r="G3528" t="s">
        <v>5362</v>
      </c>
    </row>
    <row r="3529" spans="1:7">
      <c r="A3529">
        <v>577</v>
      </c>
      <c r="B3529" t="s">
        <v>4721</v>
      </c>
      <c r="C3529" t="s">
        <v>17984</v>
      </c>
      <c r="D3529">
        <v>20155</v>
      </c>
      <c r="E3529" t="s">
        <v>5363</v>
      </c>
      <c r="F3529" t="s">
        <v>5364</v>
      </c>
      <c r="G3529" t="s">
        <v>5365</v>
      </c>
    </row>
    <row r="3530" spans="1:7">
      <c r="A3530">
        <v>577</v>
      </c>
      <c r="B3530" t="s">
        <v>4721</v>
      </c>
      <c r="C3530" t="s">
        <v>17984</v>
      </c>
      <c r="D3530">
        <v>20156</v>
      </c>
      <c r="E3530" t="s">
        <v>5366</v>
      </c>
      <c r="F3530" t="s">
        <v>5367</v>
      </c>
      <c r="G3530" t="s">
        <v>5368</v>
      </c>
    </row>
    <row r="3531" spans="1:7">
      <c r="A3531">
        <v>577</v>
      </c>
      <c r="B3531" t="s">
        <v>4721</v>
      </c>
      <c r="C3531" t="s">
        <v>17984</v>
      </c>
      <c r="D3531">
        <v>20157</v>
      </c>
      <c r="E3531" t="s">
        <v>5369</v>
      </c>
      <c r="F3531" t="s">
        <v>5370</v>
      </c>
      <c r="G3531" t="s">
        <v>5371</v>
      </c>
    </row>
    <row r="3532" spans="1:7">
      <c r="A3532">
        <v>577</v>
      </c>
      <c r="B3532" t="s">
        <v>4721</v>
      </c>
      <c r="C3532" t="s">
        <v>17984</v>
      </c>
      <c r="D3532">
        <v>20158</v>
      </c>
      <c r="E3532" t="s">
        <v>5372</v>
      </c>
      <c r="F3532" t="s">
        <v>5373</v>
      </c>
      <c r="G3532" t="s">
        <v>5374</v>
      </c>
    </row>
    <row r="3533" spans="1:7">
      <c r="A3533">
        <v>577</v>
      </c>
      <c r="B3533" t="s">
        <v>4721</v>
      </c>
      <c r="C3533" t="s">
        <v>17984</v>
      </c>
      <c r="D3533">
        <v>20159</v>
      </c>
      <c r="E3533" t="s">
        <v>5375</v>
      </c>
      <c r="F3533" t="s">
        <v>5376</v>
      </c>
      <c r="G3533" t="s">
        <v>5377</v>
      </c>
    </row>
    <row r="3534" spans="1:7">
      <c r="A3534">
        <v>577</v>
      </c>
      <c r="B3534" t="s">
        <v>4721</v>
      </c>
      <c r="C3534" t="s">
        <v>17984</v>
      </c>
      <c r="D3534">
        <v>20160</v>
      </c>
      <c r="E3534" t="s">
        <v>5378</v>
      </c>
      <c r="F3534" t="s">
        <v>5379</v>
      </c>
      <c r="G3534" t="s">
        <v>5380</v>
      </c>
    </row>
    <row r="3535" spans="1:7">
      <c r="A3535">
        <v>577</v>
      </c>
      <c r="B3535" t="s">
        <v>4721</v>
      </c>
      <c r="C3535" t="s">
        <v>17984</v>
      </c>
      <c r="D3535">
        <v>20161</v>
      </c>
      <c r="E3535" t="s">
        <v>5381</v>
      </c>
      <c r="F3535" t="s">
        <v>5382</v>
      </c>
      <c r="G3535" t="s">
        <v>5383</v>
      </c>
    </row>
    <row r="3536" spans="1:7">
      <c r="A3536">
        <v>577</v>
      </c>
      <c r="B3536" t="s">
        <v>4721</v>
      </c>
      <c r="C3536" t="s">
        <v>17984</v>
      </c>
      <c r="D3536">
        <v>20162</v>
      </c>
      <c r="E3536" t="s">
        <v>5384</v>
      </c>
      <c r="F3536" t="s">
        <v>5385</v>
      </c>
      <c r="G3536" t="s">
        <v>5386</v>
      </c>
    </row>
    <row r="3537" spans="1:7">
      <c r="A3537">
        <v>577</v>
      </c>
      <c r="B3537" t="s">
        <v>4721</v>
      </c>
      <c r="C3537" t="s">
        <v>17984</v>
      </c>
      <c r="D3537">
        <v>20163</v>
      </c>
      <c r="E3537" t="s">
        <v>5387</v>
      </c>
      <c r="F3537" t="s">
        <v>5388</v>
      </c>
      <c r="G3537" t="s">
        <v>5389</v>
      </c>
    </row>
    <row r="3538" spans="1:7">
      <c r="A3538">
        <v>577</v>
      </c>
      <c r="B3538" t="s">
        <v>4721</v>
      </c>
      <c r="C3538" t="s">
        <v>17984</v>
      </c>
      <c r="D3538">
        <v>20164</v>
      </c>
      <c r="E3538" t="s">
        <v>5390</v>
      </c>
      <c r="F3538" t="s">
        <v>5391</v>
      </c>
      <c r="G3538" t="s">
        <v>5392</v>
      </c>
    </row>
    <row r="3539" spans="1:7">
      <c r="A3539">
        <v>577</v>
      </c>
      <c r="B3539" t="s">
        <v>4721</v>
      </c>
      <c r="C3539" t="s">
        <v>17984</v>
      </c>
      <c r="D3539">
        <v>20165</v>
      </c>
      <c r="E3539" t="s">
        <v>5393</v>
      </c>
      <c r="F3539" t="s">
        <v>5394</v>
      </c>
      <c r="G3539" t="s">
        <v>5395</v>
      </c>
    </row>
    <row r="3540" spans="1:7">
      <c r="A3540">
        <v>577</v>
      </c>
      <c r="B3540" t="s">
        <v>4721</v>
      </c>
      <c r="C3540" t="s">
        <v>17984</v>
      </c>
      <c r="D3540">
        <v>20166</v>
      </c>
      <c r="E3540" t="s">
        <v>5396</v>
      </c>
      <c r="F3540" t="s">
        <v>5397</v>
      </c>
      <c r="G3540" t="s">
        <v>5398</v>
      </c>
    </row>
    <row r="3541" spans="1:7">
      <c r="A3541">
        <v>577</v>
      </c>
      <c r="B3541" t="s">
        <v>4721</v>
      </c>
      <c r="C3541" t="s">
        <v>17984</v>
      </c>
      <c r="D3541">
        <v>20167</v>
      </c>
      <c r="E3541" t="s">
        <v>5399</v>
      </c>
      <c r="F3541" t="s">
        <v>5400</v>
      </c>
      <c r="G3541" t="s">
        <v>5401</v>
      </c>
    </row>
    <row r="3542" spans="1:7">
      <c r="A3542">
        <v>577</v>
      </c>
      <c r="B3542" t="s">
        <v>4721</v>
      </c>
      <c r="C3542" t="s">
        <v>17984</v>
      </c>
      <c r="D3542">
        <v>20168</v>
      </c>
      <c r="E3542" t="s">
        <v>5402</v>
      </c>
      <c r="F3542" t="s">
        <v>5403</v>
      </c>
      <c r="G3542" t="s">
        <v>5404</v>
      </c>
    </row>
    <row r="3543" spans="1:7">
      <c r="A3543">
        <v>577</v>
      </c>
      <c r="B3543" t="s">
        <v>4721</v>
      </c>
      <c r="C3543" t="s">
        <v>17984</v>
      </c>
      <c r="D3543">
        <v>20169</v>
      </c>
      <c r="E3543" t="s">
        <v>5405</v>
      </c>
      <c r="F3543" t="s">
        <v>5406</v>
      </c>
      <c r="G3543" t="s">
        <v>5407</v>
      </c>
    </row>
    <row r="3544" spans="1:7">
      <c r="A3544">
        <v>577</v>
      </c>
      <c r="B3544" t="s">
        <v>4721</v>
      </c>
      <c r="C3544" t="s">
        <v>17984</v>
      </c>
      <c r="D3544">
        <v>20170</v>
      </c>
      <c r="E3544" t="s">
        <v>5408</v>
      </c>
      <c r="F3544" t="s">
        <v>5409</v>
      </c>
      <c r="G3544" t="s">
        <v>5410</v>
      </c>
    </row>
    <row r="3545" spans="1:7">
      <c r="A3545">
        <v>577</v>
      </c>
      <c r="B3545" t="s">
        <v>4721</v>
      </c>
      <c r="C3545" t="s">
        <v>17984</v>
      </c>
      <c r="D3545">
        <v>20171</v>
      </c>
      <c r="E3545" t="s">
        <v>5411</v>
      </c>
      <c r="F3545" t="s">
        <v>5412</v>
      </c>
      <c r="G3545" t="s">
        <v>5413</v>
      </c>
    </row>
    <row r="3546" spans="1:7">
      <c r="A3546">
        <v>577</v>
      </c>
      <c r="B3546" t="s">
        <v>4721</v>
      </c>
      <c r="C3546" t="s">
        <v>17984</v>
      </c>
      <c r="D3546">
        <v>20172</v>
      </c>
      <c r="E3546" t="s">
        <v>5414</v>
      </c>
      <c r="F3546" t="s">
        <v>5415</v>
      </c>
      <c r="G3546" t="s">
        <v>5416</v>
      </c>
    </row>
    <row r="3547" spans="1:7">
      <c r="A3547">
        <v>577</v>
      </c>
      <c r="B3547" t="s">
        <v>4721</v>
      </c>
      <c r="C3547" t="s">
        <v>17984</v>
      </c>
      <c r="D3547">
        <v>20173</v>
      </c>
      <c r="E3547" t="s">
        <v>5417</v>
      </c>
      <c r="F3547" t="s">
        <v>5418</v>
      </c>
      <c r="G3547" t="s">
        <v>5419</v>
      </c>
    </row>
    <row r="3548" spans="1:7">
      <c r="A3548">
        <v>577</v>
      </c>
      <c r="B3548" t="s">
        <v>4721</v>
      </c>
      <c r="C3548" t="s">
        <v>17984</v>
      </c>
      <c r="D3548">
        <v>20174</v>
      </c>
      <c r="E3548" t="s">
        <v>5420</v>
      </c>
      <c r="F3548" t="s">
        <v>5421</v>
      </c>
      <c r="G3548" t="s">
        <v>5422</v>
      </c>
    </row>
    <row r="3549" spans="1:7">
      <c r="A3549">
        <v>577</v>
      </c>
      <c r="B3549" t="s">
        <v>4721</v>
      </c>
      <c r="C3549" t="s">
        <v>17984</v>
      </c>
      <c r="D3549">
        <v>20175</v>
      </c>
      <c r="E3549" t="s">
        <v>5423</v>
      </c>
      <c r="F3549" t="s">
        <v>5424</v>
      </c>
      <c r="G3549" t="s">
        <v>5425</v>
      </c>
    </row>
    <row r="3550" spans="1:7">
      <c r="A3550">
        <v>577</v>
      </c>
      <c r="B3550" t="s">
        <v>4721</v>
      </c>
      <c r="C3550" t="s">
        <v>17984</v>
      </c>
      <c r="D3550">
        <v>20176</v>
      </c>
      <c r="E3550" t="s">
        <v>5426</v>
      </c>
      <c r="F3550" t="s">
        <v>5427</v>
      </c>
      <c r="G3550" t="s">
        <v>5428</v>
      </c>
    </row>
    <row r="3551" spans="1:7">
      <c r="A3551">
        <v>577</v>
      </c>
      <c r="B3551" t="s">
        <v>4721</v>
      </c>
      <c r="C3551" t="s">
        <v>17984</v>
      </c>
      <c r="D3551">
        <v>20177</v>
      </c>
      <c r="E3551" t="s">
        <v>5429</v>
      </c>
      <c r="F3551" t="s">
        <v>5430</v>
      </c>
      <c r="G3551" t="s">
        <v>5431</v>
      </c>
    </row>
    <row r="3552" spans="1:7">
      <c r="A3552">
        <v>577</v>
      </c>
      <c r="B3552" t="s">
        <v>4721</v>
      </c>
      <c r="C3552" t="s">
        <v>17984</v>
      </c>
      <c r="D3552">
        <v>20178</v>
      </c>
      <c r="E3552" t="s">
        <v>5432</v>
      </c>
      <c r="F3552" t="s">
        <v>5433</v>
      </c>
      <c r="G3552" t="s">
        <v>203</v>
      </c>
    </row>
    <row r="3553" spans="1:9">
      <c r="A3553">
        <v>577</v>
      </c>
      <c r="B3553" t="s">
        <v>4721</v>
      </c>
      <c r="C3553" t="s">
        <v>17984</v>
      </c>
      <c r="D3553">
        <v>20179</v>
      </c>
      <c r="E3553" t="s">
        <v>5434</v>
      </c>
      <c r="F3553" t="s">
        <v>5435</v>
      </c>
      <c r="G3553" t="s">
        <v>5436</v>
      </c>
    </row>
    <row r="3554" spans="1:9">
      <c r="A3554">
        <v>577</v>
      </c>
      <c r="B3554" t="s">
        <v>4721</v>
      </c>
      <c r="C3554" t="s">
        <v>17984</v>
      </c>
      <c r="D3554">
        <v>20180</v>
      </c>
      <c r="E3554" t="s">
        <v>5437</v>
      </c>
      <c r="F3554" t="s">
        <v>5438</v>
      </c>
      <c r="G3554" t="s">
        <v>5439</v>
      </c>
    </row>
    <row r="3555" spans="1:9">
      <c r="A3555">
        <v>577</v>
      </c>
      <c r="B3555" t="s">
        <v>4721</v>
      </c>
      <c r="C3555" t="s">
        <v>17984</v>
      </c>
      <c r="D3555">
        <v>20181</v>
      </c>
      <c r="E3555" t="s">
        <v>5440</v>
      </c>
      <c r="F3555" t="s">
        <v>5441</v>
      </c>
      <c r="G3555" t="s">
        <v>5442</v>
      </c>
    </row>
    <row r="3556" spans="1:9">
      <c r="A3556">
        <v>577</v>
      </c>
      <c r="B3556" t="s">
        <v>4721</v>
      </c>
      <c r="C3556" t="s">
        <v>17984</v>
      </c>
      <c r="D3556">
        <v>20182</v>
      </c>
      <c r="E3556" t="s">
        <v>5443</v>
      </c>
      <c r="F3556" t="s">
        <v>5444</v>
      </c>
      <c r="G3556" t="s">
        <v>5445</v>
      </c>
    </row>
    <row r="3557" spans="1:9">
      <c r="A3557">
        <v>577</v>
      </c>
      <c r="B3557" t="s">
        <v>4721</v>
      </c>
      <c r="C3557" t="s">
        <v>17984</v>
      </c>
      <c r="D3557">
        <v>30000</v>
      </c>
      <c r="E3557" t="s">
        <v>12099</v>
      </c>
      <c r="F3557" t="s">
        <v>7140</v>
      </c>
      <c r="G3557" t="s">
        <v>7140</v>
      </c>
      <c r="H3557" t="s">
        <v>12100</v>
      </c>
      <c r="I3557" t="s">
        <v>17736</v>
      </c>
    </row>
    <row r="3558" spans="1:9">
      <c r="A3558">
        <v>577</v>
      </c>
      <c r="B3558" t="s">
        <v>4721</v>
      </c>
      <c r="C3558" t="s">
        <v>17984</v>
      </c>
      <c r="D3558">
        <v>30001</v>
      </c>
      <c r="E3558" t="s">
        <v>12101</v>
      </c>
      <c r="F3558" t="s">
        <v>7140</v>
      </c>
      <c r="G3558" t="s">
        <v>7140</v>
      </c>
      <c r="H3558" t="s">
        <v>12102</v>
      </c>
      <c r="I3558" t="s">
        <v>17737</v>
      </c>
    </row>
    <row r="3559" spans="1:9">
      <c r="A3559">
        <v>577</v>
      </c>
      <c r="B3559" t="s">
        <v>4721</v>
      </c>
      <c r="C3559" t="s">
        <v>17984</v>
      </c>
      <c r="D3559">
        <v>30002</v>
      </c>
      <c r="E3559" t="s">
        <v>12103</v>
      </c>
      <c r="F3559" t="s">
        <v>7140</v>
      </c>
      <c r="G3559" t="s">
        <v>7140</v>
      </c>
      <c r="H3559" t="s">
        <v>12104</v>
      </c>
      <c r="I3559" t="s">
        <v>17490</v>
      </c>
    </row>
    <row r="3560" spans="1:9">
      <c r="A3560">
        <v>577</v>
      </c>
      <c r="B3560" t="s">
        <v>4721</v>
      </c>
      <c r="C3560" t="s">
        <v>17984</v>
      </c>
      <c r="D3560">
        <v>30003</v>
      </c>
      <c r="E3560" t="s">
        <v>12105</v>
      </c>
      <c r="F3560" t="s">
        <v>7140</v>
      </c>
      <c r="G3560" t="s">
        <v>7140</v>
      </c>
      <c r="H3560" t="s">
        <v>12106</v>
      </c>
      <c r="I3560" t="s">
        <v>17738</v>
      </c>
    </row>
    <row r="3561" spans="1:9">
      <c r="A3561">
        <v>577</v>
      </c>
      <c r="B3561" t="s">
        <v>4721</v>
      </c>
      <c r="C3561" t="s">
        <v>17984</v>
      </c>
      <c r="D3561">
        <v>30004</v>
      </c>
      <c r="E3561" t="s">
        <v>12107</v>
      </c>
      <c r="F3561" t="s">
        <v>7140</v>
      </c>
      <c r="G3561" t="s">
        <v>7140</v>
      </c>
      <c r="H3561" t="s">
        <v>12108</v>
      </c>
      <c r="I3561" t="s">
        <v>17739</v>
      </c>
    </row>
    <row r="3562" spans="1:9">
      <c r="A3562">
        <v>577</v>
      </c>
      <c r="B3562" t="s">
        <v>4721</v>
      </c>
      <c r="C3562" t="s">
        <v>17984</v>
      </c>
      <c r="D3562">
        <v>30005</v>
      </c>
      <c r="E3562" t="s">
        <v>12109</v>
      </c>
      <c r="F3562" t="s">
        <v>7140</v>
      </c>
      <c r="G3562" t="s">
        <v>7140</v>
      </c>
      <c r="H3562" t="s">
        <v>12110</v>
      </c>
      <c r="I3562" t="s">
        <v>17740</v>
      </c>
    </row>
    <row r="3563" spans="1:9">
      <c r="A3563">
        <v>577</v>
      </c>
      <c r="B3563" t="s">
        <v>4721</v>
      </c>
      <c r="C3563" t="s">
        <v>17984</v>
      </c>
      <c r="D3563">
        <v>30006</v>
      </c>
      <c r="E3563" t="s">
        <v>12111</v>
      </c>
      <c r="F3563" t="s">
        <v>7140</v>
      </c>
      <c r="G3563" t="s">
        <v>7140</v>
      </c>
      <c r="H3563" t="s">
        <v>12112</v>
      </c>
      <c r="I3563" t="s">
        <v>17741</v>
      </c>
    </row>
    <row r="3564" spans="1:9">
      <c r="A3564">
        <v>577</v>
      </c>
      <c r="B3564" t="s">
        <v>4721</v>
      </c>
      <c r="C3564" t="s">
        <v>17984</v>
      </c>
      <c r="D3564">
        <v>30007</v>
      </c>
      <c r="E3564" t="s">
        <v>12113</v>
      </c>
      <c r="F3564" t="s">
        <v>7140</v>
      </c>
      <c r="G3564" t="s">
        <v>7140</v>
      </c>
      <c r="H3564" t="s">
        <v>12114</v>
      </c>
      <c r="I3564" t="s">
        <v>17742</v>
      </c>
    </row>
    <row r="3565" spans="1:9">
      <c r="A3565">
        <v>577</v>
      </c>
      <c r="B3565" t="s">
        <v>4721</v>
      </c>
      <c r="C3565" t="s">
        <v>17984</v>
      </c>
      <c r="D3565">
        <v>30008</v>
      </c>
      <c r="E3565" t="s">
        <v>12115</v>
      </c>
      <c r="F3565" t="s">
        <v>7140</v>
      </c>
      <c r="G3565" t="s">
        <v>7140</v>
      </c>
      <c r="H3565" t="s">
        <v>12116</v>
      </c>
      <c r="I3565" t="s">
        <v>17743</v>
      </c>
    </row>
    <row r="3566" spans="1:9">
      <c r="A3566">
        <v>577</v>
      </c>
      <c r="B3566" t="s">
        <v>4721</v>
      </c>
      <c r="C3566" t="s">
        <v>17984</v>
      </c>
      <c r="D3566">
        <v>30009</v>
      </c>
      <c r="E3566" t="s">
        <v>12117</v>
      </c>
      <c r="F3566" t="s">
        <v>12118</v>
      </c>
      <c r="G3566" t="s">
        <v>7140</v>
      </c>
      <c r="H3566" t="s">
        <v>12119</v>
      </c>
      <c r="I3566" t="s">
        <v>17744</v>
      </c>
    </row>
    <row r="3567" spans="1:9">
      <c r="A3567">
        <v>577</v>
      </c>
      <c r="B3567" t="s">
        <v>4721</v>
      </c>
      <c r="C3567" t="s">
        <v>17984</v>
      </c>
      <c r="D3567">
        <v>30010</v>
      </c>
      <c r="E3567" t="s">
        <v>12120</v>
      </c>
      <c r="F3567" t="s">
        <v>7140</v>
      </c>
      <c r="G3567" t="s">
        <v>7140</v>
      </c>
      <c r="H3567" t="s">
        <v>12121</v>
      </c>
      <c r="I3567" t="s">
        <v>17745</v>
      </c>
    </row>
    <row r="3568" spans="1:9">
      <c r="A3568">
        <v>577</v>
      </c>
      <c r="B3568" t="s">
        <v>4721</v>
      </c>
      <c r="C3568" t="s">
        <v>17984</v>
      </c>
      <c r="D3568">
        <v>30011</v>
      </c>
      <c r="E3568" t="s">
        <v>12122</v>
      </c>
      <c r="F3568" t="s">
        <v>7140</v>
      </c>
      <c r="G3568" t="s">
        <v>7140</v>
      </c>
      <c r="H3568" t="s">
        <v>12123</v>
      </c>
      <c r="I3568" t="s">
        <v>17746</v>
      </c>
    </row>
    <row r="3569" spans="1:9">
      <c r="A3569">
        <v>577</v>
      </c>
      <c r="B3569" t="s">
        <v>4721</v>
      </c>
      <c r="C3569" t="s">
        <v>17984</v>
      </c>
      <c r="D3569">
        <v>30012</v>
      </c>
      <c r="E3569" t="s">
        <v>12124</v>
      </c>
      <c r="F3569" t="s">
        <v>7140</v>
      </c>
      <c r="G3569" t="s">
        <v>7140</v>
      </c>
      <c r="H3569" t="s">
        <v>12125</v>
      </c>
      <c r="I3569" t="s">
        <v>17747</v>
      </c>
    </row>
    <row r="3570" spans="1:9">
      <c r="A3570">
        <v>577</v>
      </c>
      <c r="B3570" t="s">
        <v>4721</v>
      </c>
      <c r="C3570" t="s">
        <v>17984</v>
      </c>
      <c r="D3570">
        <v>30013</v>
      </c>
      <c r="E3570" t="s">
        <v>12126</v>
      </c>
      <c r="F3570" t="s">
        <v>7140</v>
      </c>
      <c r="G3570" t="s">
        <v>7140</v>
      </c>
      <c r="H3570" t="s">
        <v>12127</v>
      </c>
      <c r="I3570" t="s">
        <v>17748</v>
      </c>
    </row>
    <row r="3571" spans="1:9">
      <c r="A3571">
        <v>577</v>
      </c>
      <c r="B3571" t="s">
        <v>4721</v>
      </c>
      <c r="C3571" t="s">
        <v>17984</v>
      </c>
      <c r="D3571">
        <v>30014</v>
      </c>
      <c r="E3571" t="s">
        <v>12128</v>
      </c>
      <c r="F3571" t="s">
        <v>7140</v>
      </c>
      <c r="G3571" t="s">
        <v>7140</v>
      </c>
      <c r="H3571" t="s">
        <v>12129</v>
      </c>
    </row>
    <row r="3572" spans="1:9">
      <c r="A3572">
        <v>577</v>
      </c>
      <c r="B3572" t="s">
        <v>4721</v>
      </c>
      <c r="C3572" t="s">
        <v>17984</v>
      </c>
      <c r="D3572">
        <v>30015</v>
      </c>
      <c r="E3572" t="s">
        <v>12130</v>
      </c>
      <c r="F3572" t="s">
        <v>4128</v>
      </c>
      <c r="G3572" t="s">
        <v>7140</v>
      </c>
      <c r="H3572" t="s">
        <v>12131</v>
      </c>
      <c r="I3572" t="s">
        <v>17749</v>
      </c>
    </row>
    <row r="3573" spans="1:9">
      <c r="A3573">
        <v>577</v>
      </c>
      <c r="B3573" t="s">
        <v>4721</v>
      </c>
      <c r="C3573" t="s">
        <v>17984</v>
      </c>
      <c r="D3573">
        <v>30016</v>
      </c>
      <c r="E3573" t="s">
        <v>12132</v>
      </c>
      <c r="F3573" t="s">
        <v>7140</v>
      </c>
      <c r="G3573" t="s">
        <v>7140</v>
      </c>
      <c r="H3573" t="s">
        <v>12133</v>
      </c>
      <c r="I3573" t="s">
        <v>17750</v>
      </c>
    </row>
    <row r="3574" spans="1:9">
      <c r="A3574">
        <v>577</v>
      </c>
      <c r="B3574" t="s">
        <v>4721</v>
      </c>
      <c r="C3574" t="s">
        <v>17984</v>
      </c>
      <c r="D3574">
        <v>30017</v>
      </c>
      <c r="E3574" t="s">
        <v>12134</v>
      </c>
      <c r="F3574" t="s">
        <v>12135</v>
      </c>
      <c r="G3574" t="s">
        <v>12136</v>
      </c>
      <c r="H3574" t="s">
        <v>12137</v>
      </c>
      <c r="I3574" t="s">
        <v>17751</v>
      </c>
    </row>
    <row r="3575" spans="1:9">
      <c r="A3575">
        <v>577</v>
      </c>
      <c r="B3575" t="s">
        <v>4721</v>
      </c>
      <c r="C3575" t="s">
        <v>17984</v>
      </c>
      <c r="D3575">
        <v>30018</v>
      </c>
      <c r="E3575" t="s">
        <v>12138</v>
      </c>
      <c r="F3575" t="s">
        <v>12139</v>
      </c>
      <c r="G3575" t="s">
        <v>7140</v>
      </c>
      <c r="H3575" t="s">
        <v>12140</v>
      </c>
      <c r="I3575" t="s">
        <v>17752</v>
      </c>
    </row>
    <row r="3576" spans="1:9">
      <c r="A3576">
        <v>577</v>
      </c>
      <c r="B3576" t="s">
        <v>4721</v>
      </c>
      <c r="C3576" t="s">
        <v>17984</v>
      </c>
      <c r="D3576">
        <v>30019</v>
      </c>
      <c r="E3576" t="s">
        <v>12141</v>
      </c>
      <c r="F3576" t="s">
        <v>12142</v>
      </c>
      <c r="G3576" t="s">
        <v>12143</v>
      </c>
      <c r="H3576" t="s">
        <v>12144</v>
      </c>
      <c r="I3576" t="s">
        <v>17753</v>
      </c>
    </row>
    <row r="3577" spans="1:9">
      <c r="A3577">
        <v>577</v>
      </c>
      <c r="B3577" t="s">
        <v>4721</v>
      </c>
      <c r="C3577" t="s">
        <v>17984</v>
      </c>
      <c r="D3577">
        <v>30020</v>
      </c>
      <c r="E3577" t="s">
        <v>12145</v>
      </c>
      <c r="F3577" t="s">
        <v>7140</v>
      </c>
      <c r="G3577" t="s">
        <v>7140</v>
      </c>
      <c r="H3577" t="s">
        <v>12146</v>
      </c>
      <c r="I3577" t="s">
        <v>17588</v>
      </c>
    </row>
    <row r="3578" spans="1:9">
      <c r="A3578">
        <v>577</v>
      </c>
      <c r="B3578" t="s">
        <v>4721</v>
      </c>
      <c r="C3578" t="s">
        <v>17984</v>
      </c>
      <c r="D3578">
        <v>30021</v>
      </c>
      <c r="E3578" t="s">
        <v>12147</v>
      </c>
      <c r="F3578" t="s">
        <v>7140</v>
      </c>
      <c r="G3578" t="s">
        <v>7140</v>
      </c>
      <c r="H3578" t="s">
        <v>12148</v>
      </c>
      <c r="I3578" t="s">
        <v>17754</v>
      </c>
    </row>
    <row r="3579" spans="1:9">
      <c r="A3579">
        <v>577</v>
      </c>
      <c r="B3579" t="s">
        <v>4721</v>
      </c>
      <c r="C3579" t="s">
        <v>17984</v>
      </c>
      <c r="D3579">
        <v>30022</v>
      </c>
      <c r="E3579" t="s">
        <v>12149</v>
      </c>
      <c r="F3579" t="s">
        <v>7140</v>
      </c>
      <c r="G3579" t="s">
        <v>7140</v>
      </c>
      <c r="H3579" t="s">
        <v>12150</v>
      </c>
      <c r="I3579" t="s">
        <v>17755</v>
      </c>
    </row>
    <row r="3580" spans="1:9">
      <c r="A3580">
        <v>577</v>
      </c>
      <c r="B3580" t="s">
        <v>4721</v>
      </c>
      <c r="C3580" t="s">
        <v>17984</v>
      </c>
      <c r="D3580">
        <v>30023</v>
      </c>
      <c r="E3580" t="s">
        <v>12151</v>
      </c>
      <c r="F3580" t="s">
        <v>7140</v>
      </c>
      <c r="G3580" t="s">
        <v>7140</v>
      </c>
      <c r="H3580" t="s">
        <v>12152</v>
      </c>
      <c r="I3580" t="s">
        <v>17756</v>
      </c>
    </row>
    <row r="3581" spans="1:9">
      <c r="A3581">
        <v>577</v>
      </c>
      <c r="B3581" t="s">
        <v>4721</v>
      </c>
      <c r="C3581" t="s">
        <v>17984</v>
      </c>
      <c r="D3581">
        <v>30024</v>
      </c>
      <c r="E3581" t="s">
        <v>12153</v>
      </c>
      <c r="F3581" t="s">
        <v>7140</v>
      </c>
      <c r="G3581" t="s">
        <v>7140</v>
      </c>
      <c r="H3581" t="s">
        <v>12154</v>
      </c>
      <c r="I3581" t="s">
        <v>17757</v>
      </c>
    </row>
    <row r="3582" spans="1:9">
      <c r="A3582">
        <v>577</v>
      </c>
      <c r="B3582" t="s">
        <v>4721</v>
      </c>
      <c r="C3582" t="s">
        <v>17984</v>
      </c>
      <c r="D3582">
        <v>30025</v>
      </c>
      <c r="E3582" t="s">
        <v>12155</v>
      </c>
      <c r="F3582" t="s">
        <v>7140</v>
      </c>
      <c r="G3582" t="s">
        <v>7140</v>
      </c>
      <c r="H3582" t="s">
        <v>12156</v>
      </c>
      <c r="I3582" t="s">
        <v>17758</v>
      </c>
    </row>
    <row r="3583" spans="1:9">
      <c r="A3583">
        <v>577</v>
      </c>
      <c r="B3583" t="s">
        <v>4721</v>
      </c>
      <c r="C3583" t="s">
        <v>17984</v>
      </c>
      <c r="D3583">
        <v>30026</v>
      </c>
      <c r="E3583" t="s">
        <v>12157</v>
      </c>
      <c r="F3583" t="s">
        <v>12158</v>
      </c>
      <c r="G3583" t="s">
        <v>7140</v>
      </c>
      <c r="H3583" t="s">
        <v>12159</v>
      </c>
      <c r="I3583" t="s">
        <v>17759</v>
      </c>
    </row>
    <row r="3584" spans="1:9">
      <c r="A3584">
        <v>577</v>
      </c>
      <c r="B3584" t="s">
        <v>4721</v>
      </c>
      <c r="C3584" t="s">
        <v>17984</v>
      </c>
      <c r="D3584">
        <v>30027</v>
      </c>
      <c r="E3584" t="s">
        <v>12160</v>
      </c>
      <c r="F3584" t="s">
        <v>12161</v>
      </c>
      <c r="G3584" t="s">
        <v>7140</v>
      </c>
      <c r="H3584" t="s">
        <v>12162</v>
      </c>
      <c r="I3584" t="s">
        <v>17760</v>
      </c>
    </row>
    <row r="3585" spans="1:9">
      <c r="A3585">
        <v>577</v>
      </c>
      <c r="B3585" t="s">
        <v>4721</v>
      </c>
      <c r="C3585" t="s">
        <v>17984</v>
      </c>
      <c r="D3585">
        <v>30028</v>
      </c>
      <c r="E3585" t="s">
        <v>12163</v>
      </c>
      <c r="F3585" t="s">
        <v>7140</v>
      </c>
      <c r="G3585" t="s">
        <v>7140</v>
      </c>
      <c r="H3585" t="s">
        <v>12164</v>
      </c>
      <c r="I3585" t="s">
        <v>17761</v>
      </c>
    </row>
    <row r="3586" spans="1:9">
      <c r="A3586">
        <v>577</v>
      </c>
      <c r="B3586" t="s">
        <v>4721</v>
      </c>
      <c r="C3586" t="s">
        <v>17984</v>
      </c>
      <c r="D3586">
        <v>30029</v>
      </c>
      <c r="E3586" t="s">
        <v>12165</v>
      </c>
      <c r="F3586" t="s">
        <v>12166</v>
      </c>
      <c r="G3586" t="s">
        <v>7140</v>
      </c>
      <c r="H3586" t="s">
        <v>12167</v>
      </c>
      <c r="I3586" t="s">
        <v>17762</v>
      </c>
    </row>
    <row r="3587" spans="1:9">
      <c r="A3587">
        <v>577</v>
      </c>
      <c r="B3587" t="s">
        <v>4721</v>
      </c>
      <c r="C3587" t="s">
        <v>17984</v>
      </c>
      <c r="D3587">
        <v>30030</v>
      </c>
      <c r="E3587" t="s">
        <v>12168</v>
      </c>
      <c r="F3587" t="s">
        <v>7140</v>
      </c>
      <c r="G3587" t="s">
        <v>7140</v>
      </c>
      <c r="H3587" t="s">
        <v>12169</v>
      </c>
      <c r="I3587" t="s">
        <v>17763</v>
      </c>
    </row>
    <row r="3588" spans="1:9">
      <c r="A3588">
        <v>577</v>
      </c>
      <c r="B3588" t="s">
        <v>4721</v>
      </c>
      <c r="C3588" t="s">
        <v>17984</v>
      </c>
      <c r="D3588">
        <v>30031</v>
      </c>
      <c r="E3588" t="s">
        <v>12170</v>
      </c>
      <c r="F3588" t="s">
        <v>7140</v>
      </c>
      <c r="G3588" t="s">
        <v>7140</v>
      </c>
      <c r="H3588" t="s">
        <v>12171</v>
      </c>
      <c r="I3588" t="s">
        <v>17764</v>
      </c>
    </row>
    <row r="3589" spans="1:9">
      <c r="A3589">
        <v>577</v>
      </c>
      <c r="B3589" t="s">
        <v>4721</v>
      </c>
      <c r="C3589" t="s">
        <v>17984</v>
      </c>
      <c r="D3589">
        <v>30032</v>
      </c>
      <c r="E3589" t="s">
        <v>12172</v>
      </c>
      <c r="F3589" t="s">
        <v>7140</v>
      </c>
      <c r="G3589" t="s">
        <v>7140</v>
      </c>
      <c r="H3589" t="s">
        <v>12173</v>
      </c>
      <c r="I3589" t="s">
        <v>17765</v>
      </c>
    </row>
    <row r="3590" spans="1:9">
      <c r="A3590">
        <v>577</v>
      </c>
      <c r="B3590" t="s">
        <v>4721</v>
      </c>
      <c r="C3590" t="s">
        <v>17984</v>
      </c>
      <c r="D3590">
        <v>30033</v>
      </c>
      <c r="E3590" t="s">
        <v>12174</v>
      </c>
      <c r="F3590" t="s">
        <v>7140</v>
      </c>
      <c r="G3590" t="s">
        <v>7140</v>
      </c>
      <c r="H3590" t="s">
        <v>12175</v>
      </c>
      <c r="I3590" t="s">
        <v>17766</v>
      </c>
    </row>
    <row r="3591" spans="1:9">
      <c r="A3591">
        <v>577</v>
      </c>
      <c r="B3591" t="s">
        <v>4721</v>
      </c>
      <c r="C3591" t="s">
        <v>17984</v>
      </c>
      <c r="D3591">
        <v>30034</v>
      </c>
      <c r="E3591" t="s">
        <v>12176</v>
      </c>
      <c r="F3591" t="s">
        <v>12177</v>
      </c>
      <c r="G3591" t="s">
        <v>7140</v>
      </c>
      <c r="H3591" t="s">
        <v>12178</v>
      </c>
      <c r="I3591" t="s">
        <v>17767</v>
      </c>
    </row>
    <row r="3592" spans="1:9">
      <c r="A3592">
        <v>577</v>
      </c>
      <c r="B3592" t="s">
        <v>4721</v>
      </c>
      <c r="C3592" t="s">
        <v>17984</v>
      </c>
      <c r="D3592">
        <v>30035</v>
      </c>
      <c r="E3592" t="s">
        <v>12179</v>
      </c>
      <c r="F3592" t="s">
        <v>12180</v>
      </c>
      <c r="G3592" t="s">
        <v>7140</v>
      </c>
      <c r="H3592" t="s">
        <v>12181</v>
      </c>
      <c r="I3592" t="s">
        <v>17768</v>
      </c>
    </row>
    <row r="3593" spans="1:9">
      <c r="A3593">
        <v>577</v>
      </c>
      <c r="B3593" t="s">
        <v>4721</v>
      </c>
      <c r="C3593" t="s">
        <v>17984</v>
      </c>
      <c r="D3593">
        <v>30036</v>
      </c>
      <c r="E3593" t="s">
        <v>12182</v>
      </c>
      <c r="F3593" t="s">
        <v>12183</v>
      </c>
      <c r="G3593" t="s">
        <v>12184</v>
      </c>
      <c r="H3593" t="s">
        <v>12185</v>
      </c>
      <c r="I3593" t="s">
        <v>17769</v>
      </c>
    </row>
    <row r="3594" spans="1:9">
      <c r="A3594">
        <v>577</v>
      </c>
      <c r="B3594" t="s">
        <v>4721</v>
      </c>
      <c r="C3594" t="s">
        <v>17984</v>
      </c>
      <c r="D3594">
        <v>30037</v>
      </c>
      <c r="E3594" t="s">
        <v>12186</v>
      </c>
      <c r="F3594" t="s">
        <v>7140</v>
      </c>
      <c r="G3594" t="s">
        <v>7140</v>
      </c>
      <c r="H3594" t="s">
        <v>12187</v>
      </c>
      <c r="I3594" t="s">
        <v>17770</v>
      </c>
    </row>
    <row r="3595" spans="1:9">
      <c r="A3595">
        <v>577</v>
      </c>
      <c r="B3595" t="s">
        <v>4721</v>
      </c>
      <c r="C3595" t="s">
        <v>17984</v>
      </c>
      <c r="D3595">
        <v>30038</v>
      </c>
      <c r="E3595" t="s">
        <v>12188</v>
      </c>
      <c r="F3595" t="s">
        <v>7140</v>
      </c>
      <c r="G3595" t="s">
        <v>7140</v>
      </c>
      <c r="H3595" t="s">
        <v>1613</v>
      </c>
      <c r="I3595" t="s">
        <v>15604</v>
      </c>
    </row>
    <row r="3596" spans="1:9">
      <c r="A3596">
        <v>577</v>
      </c>
      <c r="B3596" t="s">
        <v>4721</v>
      </c>
      <c r="C3596" t="s">
        <v>17984</v>
      </c>
      <c r="D3596">
        <v>30039</v>
      </c>
      <c r="E3596" t="s">
        <v>12189</v>
      </c>
      <c r="F3596" t="s">
        <v>12190</v>
      </c>
      <c r="G3596" t="s">
        <v>12191</v>
      </c>
      <c r="H3596" t="s">
        <v>12192</v>
      </c>
      <c r="I3596" t="s">
        <v>17771</v>
      </c>
    </row>
    <row r="3597" spans="1:9">
      <c r="A3597">
        <v>577</v>
      </c>
      <c r="B3597" t="s">
        <v>4721</v>
      </c>
      <c r="C3597" t="s">
        <v>17984</v>
      </c>
      <c r="D3597">
        <v>30040</v>
      </c>
      <c r="E3597" t="s">
        <v>12193</v>
      </c>
      <c r="F3597" t="s">
        <v>7140</v>
      </c>
      <c r="G3597" t="s">
        <v>7140</v>
      </c>
      <c r="H3597" t="s">
        <v>12194</v>
      </c>
      <c r="I3597" t="s">
        <v>17772</v>
      </c>
    </row>
    <row r="3598" spans="1:9">
      <c r="A3598">
        <v>577</v>
      </c>
      <c r="B3598" t="s">
        <v>4721</v>
      </c>
      <c r="C3598" t="s">
        <v>17984</v>
      </c>
      <c r="D3598">
        <v>30041</v>
      </c>
      <c r="E3598" t="s">
        <v>12195</v>
      </c>
      <c r="F3598" t="s">
        <v>7140</v>
      </c>
      <c r="G3598" t="s">
        <v>7140</v>
      </c>
      <c r="H3598" t="s">
        <v>12196</v>
      </c>
      <c r="I3598" t="s">
        <v>17773</v>
      </c>
    </row>
    <row r="3599" spans="1:9">
      <c r="A3599">
        <v>577</v>
      </c>
      <c r="B3599" t="s">
        <v>4721</v>
      </c>
      <c r="C3599" t="s">
        <v>17984</v>
      </c>
      <c r="D3599">
        <v>30042</v>
      </c>
      <c r="E3599" t="s">
        <v>12197</v>
      </c>
      <c r="F3599" t="s">
        <v>12198</v>
      </c>
      <c r="G3599" t="s">
        <v>7140</v>
      </c>
      <c r="H3599" t="s">
        <v>12199</v>
      </c>
      <c r="I3599" t="s">
        <v>17774</v>
      </c>
    </row>
    <row r="3600" spans="1:9">
      <c r="A3600">
        <v>577</v>
      </c>
      <c r="B3600" t="s">
        <v>4721</v>
      </c>
      <c r="C3600" t="s">
        <v>17984</v>
      </c>
      <c r="D3600">
        <v>30043</v>
      </c>
      <c r="E3600" t="s">
        <v>12200</v>
      </c>
      <c r="F3600" t="s">
        <v>7140</v>
      </c>
      <c r="G3600" t="s">
        <v>7140</v>
      </c>
      <c r="H3600" t="s">
        <v>12201</v>
      </c>
      <c r="I3600" t="s">
        <v>17775</v>
      </c>
    </row>
    <row r="3601" spans="1:9">
      <c r="A3601">
        <v>577</v>
      </c>
      <c r="B3601" t="s">
        <v>4721</v>
      </c>
      <c r="C3601" t="s">
        <v>17984</v>
      </c>
      <c r="D3601">
        <v>30044</v>
      </c>
      <c r="E3601" t="s">
        <v>12202</v>
      </c>
      <c r="F3601" t="s">
        <v>7140</v>
      </c>
      <c r="G3601" t="s">
        <v>7140</v>
      </c>
      <c r="H3601" t="s">
        <v>12203</v>
      </c>
      <c r="I3601" t="s">
        <v>17776</v>
      </c>
    </row>
    <row r="3602" spans="1:9">
      <c r="A3602">
        <v>577</v>
      </c>
      <c r="B3602" t="s">
        <v>4721</v>
      </c>
      <c r="C3602" t="s">
        <v>17984</v>
      </c>
      <c r="D3602">
        <v>30045</v>
      </c>
      <c r="E3602" t="s">
        <v>12204</v>
      </c>
      <c r="F3602" t="s">
        <v>7140</v>
      </c>
      <c r="G3602" t="s">
        <v>7140</v>
      </c>
      <c r="H3602" t="s">
        <v>12205</v>
      </c>
      <c r="I3602" t="s">
        <v>17777</v>
      </c>
    </row>
    <row r="3603" spans="1:9">
      <c r="A3603">
        <v>577</v>
      </c>
      <c r="B3603" t="s">
        <v>4721</v>
      </c>
      <c r="C3603" t="s">
        <v>17984</v>
      </c>
      <c r="D3603">
        <v>30046</v>
      </c>
      <c r="E3603" t="s">
        <v>12206</v>
      </c>
      <c r="F3603" t="s">
        <v>7140</v>
      </c>
      <c r="G3603" t="s">
        <v>7140</v>
      </c>
      <c r="H3603" t="s">
        <v>12207</v>
      </c>
      <c r="I3603" t="s">
        <v>17778</v>
      </c>
    </row>
    <row r="3604" spans="1:9">
      <c r="A3604">
        <v>577</v>
      </c>
      <c r="B3604" t="s">
        <v>4721</v>
      </c>
      <c r="C3604" t="s">
        <v>17984</v>
      </c>
      <c r="D3604">
        <v>30047</v>
      </c>
      <c r="E3604" t="s">
        <v>12208</v>
      </c>
      <c r="F3604" t="s">
        <v>12209</v>
      </c>
      <c r="G3604" t="s">
        <v>7140</v>
      </c>
      <c r="H3604" t="s">
        <v>12210</v>
      </c>
      <c r="I3604" t="s">
        <v>17779</v>
      </c>
    </row>
    <row r="3605" spans="1:9">
      <c r="A3605">
        <v>577</v>
      </c>
      <c r="B3605" t="s">
        <v>4721</v>
      </c>
      <c r="C3605" t="s">
        <v>17984</v>
      </c>
      <c r="D3605">
        <v>30048</v>
      </c>
      <c r="E3605" t="s">
        <v>12211</v>
      </c>
      <c r="F3605" t="s">
        <v>12212</v>
      </c>
      <c r="G3605" t="s">
        <v>7140</v>
      </c>
      <c r="H3605" t="s">
        <v>12213</v>
      </c>
      <c r="I3605" t="s">
        <v>17780</v>
      </c>
    </row>
    <row r="3606" spans="1:9">
      <c r="A3606">
        <v>577</v>
      </c>
      <c r="B3606" t="s">
        <v>4721</v>
      </c>
      <c r="C3606" t="s">
        <v>17984</v>
      </c>
      <c r="D3606">
        <v>30049</v>
      </c>
      <c r="E3606" t="s">
        <v>12214</v>
      </c>
      <c r="F3606" t="s">
        <v>7140</v>
      </c>
      <c r="G3606" t="s">
        <v>7140</v>
      </c>
      <c r="H3606" t="s">
        <v>12215</v>
      </c>
      <c r="I3606" t="s">
        <v>17781</v>
      </c>
    </row>
    <row r="3607" spans="1:9">
      <c r="A3607">
        <v>577</v>
      </c>
      <c r="B3607" t="s">
        <v>4721</v>
      </c>
      <c r="C3607" t="s">
        <v>17984</v>
      </c>
      <c r="D3607">
        <v>30050</v>
      </c>
      <c r="E3607" t="s">
        <v>12216</v>
      </c>
      <c r="F3607" t="s">
        <v>12217</v>
      </c>
      <c r="G3607" t="s">
        <v>7140</v>
      </c>
      <c r="H3607" t="s">
        <v>12218</v>
      </c>
      <c r="I3607" t="s">
        <v>17782</v>
      </c>
    </row>
    <row r="3608" spans="1:9">
      <c r="A3608">
        <v>577</v>
      </c>
      <c r="B3608" t="s">
        <v>4721</v>
      </c>
      <c r="C3608" t="s">
        <v>17984</v>
      </c>
      <c r="D3608">
        <v>30051</v>
      </c>
      <c r="E3608" t="s">
        <v>12219</v>
      </c>
      <c r="F3608" t="s">
        <v>12220</v>
      </c>
      <c r="G3608" t="s">
        <v>7140</v>
      </c>
      <c r="H3608" t="s">
        <v>12221</v>
      </c>
      <c r="I3608" t="s">
        <v>17783</v>
      </c>
    </row>
    <row r="3609" spans="1:9">
      <c r="A3609">
        <v>577</v>
      </c>
      <c r="B3609" t="s">
        <v>4721</v>
      </c>
      <c r="C3609" t="s">
        <v>17984</v>
      </c>
      <c r="D3609">
        <v>30052</v>
      </c>
      <c r="E3609" t="s">
        <v>12222</v>
      </c>
      <c r="F3609" t="s">
        <v>7140</v>
      </c>
      <c r="G3609" t="s">
        <v>7140</v>
      </c>
      <c r="H3609" t="s">
        <v>12223</v>
      </c>
      <c r="I3609" t="s">
        <v>17784</v>
      </c>
    </row>
    <row r="3610" spans="1:9">
      <c r="A3610">
        <v>577</v>
      </c>
      <c r="B3610" t="s">
        <v>4721</v>
      </c>
      <c r="C3610" t="s">
        <v>17984</v>
      </c>
      <c r="D3610">
        <v>30053</v>
      </c>
      <c r="E3610" t="s">
        <v>12224</v>
      </c>
      <c r="F3610" t="s">
        <v>7140</v>
      </c>
      <c r="G3610" t="s">
        <v>7140</v>
      </c>
      <c r="H3610" t="s">
        <v>12225</v>
      </c>
      <c r="I3610" t="s">
        <v>17785</v>
      </c>
    </row>
    <row r="3611" spans="1:9">
      <c r="A3611">
        <v>577</v>
      </c>
      <c r="B3611" t="s">
        <v>4721</v>
      </c>
      <c r="C3611" t="s">
        <v>17984</v>
      </c>
      <c r="D3611">
        <v>30054</v>
      </c>
      <c r="E3611" t="s">
        <v>12226</v>
      </c>
      <c r="F3611" t="s">
        <v>7140</v>
      </c>
      <c r="G3611" t="s">
        <v>7140</v>
      </c>
      <c r="H3611" t="s">
        <v>12227</v>
      </c>
      <c r="I3611" t="s">
        <v>17786</v>
      </c>
    </row>
    <row r="3612" spans="1:9">
      <c r="A3612">
        <v>577</v>
      </c>
      <c r="B3612" t="s">
        <v>4721</v>
      </c>
      <c r="C3612" t="s">
        <v>17984</v>
      </c>
      <c r="D3612">
        <v>30055</v>
      </c>
      <c r="E3612" t="s">
        <v>12228</v>
      </c>
      <c r="F3612" t="s">
        <v>7140</v>
      </c>
      <c r="G3612" t="s">
        <v>7140</v>
      </c>
      <c r="H3612" t="s">
        <v>12229</v>
      </c>
      <c r="I3612" t="s">
        <v>17787</v>
      </c>
    </row>
    <row r="3613" spans="1:9">
      <c r="A3613">
        <v>577</v>
      </c>
      <c r="B3613" t="s">
        <v>4721</v>
      </c>
      <c r="C3613" t="s">
        <v>17984</v>
      </c>
      <c r="D3613">
        <v>30056</v>
      </c>
      <c r="E3613" t="s">
        <v>12230</v>
      </c>
      <c r="F3613" t="s">
        <v>7140</v>
      </c>
      <c r="G3613" t="s">
        <v>7140</v>
      </c>
      <c r="H3613" t="s">
        <v>12231</v>
      </c>
      <c r="I3613" t="s">
        <v>17788</v>
      </c>
    </row>
    <row r="3614" spans="1:9">
      <c r="A3614">
        <v>577</v>
      </c>
      <c r="B3614" t="s">
        <v>4721</v>
      </c>
      <c r="C3614" t="s">
        <v>17984</v>
      </c>
      <c r="D3614">
        <v>30057</v>
      </c>
      <c r="E3614" t="s">
        <v>12232</v>
      </c>
      <c r="F3614" t="s">
        <v>7140</v>
      </c>
      <c r="G3614" t="s">
        <v>7140</v>
      </c>
      <c r="H3614" t="s">
        <v>12233</v>
      </c>
      <c r="I3614" t="s">
        <v>17789</v>
      </c>
    </row>
    <row r="3615" spans="1:9">
      <c r="A3615">
        <v>577</v>
      </c>
      <c r="B3615" t="s">
        <v>4721</v>
      </c>
      <c r="C3615" t="s">
        <v>17984</v>
      </c>
      <c r="D3615">
        <v>30058</v>
      </c>
      <c r="E3615" t="s">
        <v>12234</v>
      </c>
      <c r="F3615" t="s">
        <v>12235</v>
      </c>
      <c r="G3615" t="s">
        <v>12236</v>
      </c>
      <c r="H3615" t="s">
        <v>12237</v>
      </c>
      <c r="I3615" t="s">
        <v>17790</v>
      </c>
    </row>
    <row r="3616" spans="1:9">
      <c r="A3616">
        <v>577</v>
      </c>
      <c r="B3616" t="s">
        <v>4721</v>
      </c>
      <c r="C3616" t="s">
        <v>17984</v>
      </c>
      <c r="D3616">
        <v>30059</v>
      </c>
      <c r="E3616" t="s">
        <v>12238</v>
      </c>
      <c r="F3616" t="s">
        <v>7140</v>
      </c>
      <c r="G3616" t="s">
        <v>7140</v>
      </c>
      <c r="H3616" t="s">
        <v>12239</v>
      </c>
      <c r="I3616" t="s">
        <v>17791</v>
      </c>
    </row>
    <row r="3617" spans="1:9">
      <c r="A3617">
        <v>577</v>
      </c>
      <c r="B3617" t="s">
        <v>4721</v>
      </c>
      <c r="C3617" t="s">
        <v>17984</v>
      </c>
      <c r="D3617">
        <v>30060</v>
      </c>
      <c r="E3617" t="s">
        <v>12240</v>
      </c>
      <c r="F3617" t="s">
        <v>7140</v>
      </c>
      <c r="G3617" t="s">
        <v>7140</v>
      </c>
      <c r="H3617" t="s">
        <v>12241</v>
      </c>
      <c r="I3617" t="s">
        <v>17792</v>
      </c>
    </row>
    <row r="3618" spans="1:9">
      <c r="A3618">
        <v>577</v>
      </c>
      <c r="B3618" t="s">
        <v>4721</v>
      </c>
      <c r="C3618" t="s">
        <v>17984</v>
      </c>
      <c r="D3618">
        <v>30061</v>
      </c>
      <c r="E3618" t="s">
        <v>12242</v>
      </c>
      <c r="F3618" t="s">
        <v>7140</v>
      </c>
      <c r="G3618" t="s">
        <v>7140</v>
      </c>
      <c r="H3618" t="s">
        <v>12243</v>
      </c>
      <c r="I3618" t="s">
        <v>17793</v>
      </c>
    </row>
    <row r="3619" spans="1:9">
      <c r="A3619">
        <v>577</v>
      </c>
      <c r="B3619" t="s">
        <v>4721</v>
      </c>
      <c r="C3619" t="s">
        <v>17984</v>
      </c>
      <c r="D3619">
        <v>30062</v>
      </c>
      <c r="E3619" t="s">
        <v>12244</v>
      </c>
      <c r="F3619" t="s">
        <v>7140</v>
      </c>
      <c r="G3619" t="s">
        <v>7140</v>
      </c>
      <c r="H3619" t="s">
        <v>12245</v>
      </c>
      <c r="I3619" t="s">
        <v>17794</v>
      </c>
    </row>
    <row r="3620" spans="1:9">
      <c r="A3620">
        <v>577</v>
      </c>
      <c r="B3620" t="s">
        <v>4721</v>
      </c>
      <c r="C3620" t="s">
        <v>17984</v>
      </c>
      <c r="D3620">
        <v>30063</v>
      </c>
      <c r="E3620" t="s">
        <v>12246</v>
      </c>
      <c r="F3620" t="s">
        <v>7140</v>
      </c>
      <c r="G3620" t="s">
        <v>7140</v>
      </c>
      <c r="H3620" t="s">
        <v>12247</v>
      </c>
      <c r="I3620" t="s">
        <v>17795</v>
      </c>
    </row>
    <row r="3621" spans="1:9">
      <c r="A3621">
        <v>577</v>
      </c>
      <c r="B3621" t="s">
        <v>4721</v>
      </c>
      <c r="C3621" t="s">
        <v>17984</v>
      </c>
      <c r="D3621">
        <v>30064</v>
      </c>
      <c r="E3621" t="s">
        <v>12248</v>
      </c>
      <c r="F3621" t="s">
        <v>7140</v>
      </c>
      <c r="G3621" t="s">
        <v>7140</v>
      </c>
      <c r="H3621" t="s">
        <v>12249</v>
      </c>
      <c r="I3621" t="s">
        <v>17796</v>
      </c>
    </row>
    <row r="3622" spans="1:9">
      <c r="A3622">
        <v>577</v>
      </c>
      <c r="B3622" t="s">
        <v>4721</v>
      </c>
      <c r="C3622" t="s">
        <v>17984</v>
      </c>
      <c r="D3622">
        <v>30065</v>
      </c>
      <c r="E3622" t="s">
        <v>12250</v>
      </c>
      <c r="F3622" t="s">
        <v>7140</v>
      </c>
      <c r="G3622" t="s">
        <v>7140</v>
      </c>
      <c r="H3622" t="s">
        <v>12251</v>
      </c>
      <c r="I3622" t="s">
        <v>17797</v>
      </c>
    </row>
    <row r="3623" spans="1:9">
      <c r="A3623">
        <v>577</v>
      </c>
      <c r="B3623" t="s">
        <v>4721</v>
      </c>
      <c r="C3623" t="s">
        <v>17984</v>
      </c>
      <c r="D3623">
        <v>30066</v>
      </c>
      <c r="E3623" t="s">
        <v>12252</v>
      </c>
      <c r="F3623" t="s">
        <v>4224</v>
      </c>
      <c r="G3623" t="s">
        <v>7140</v>
      </c>
      <c r="H3623" t="s">
        <v>12253</v>
      </c>
    </row>
    <row r="3624" spans="1:9">
      <c r="A3624">
        <v>577</v>
      </c>
      <c r="B3624" t="s">
        <v>4721</v>
      </c>
      <c r="C3624" t="s">
        <v>17984</v>
      </c>
      <c r="D3624">
        <v>30067</v>
      </c>
      <c r="E3624" t="s">
        <v>12254</v>
      </c>
      <c r="F3624" t="s">
        <v>7140</v>
      </c>
      <c r="G3624" t="s">
        <v>7140</v>
      </c>
      <c r="H3624" t="s">
        <v>12255</v>
      </c>
      <c r="I3624" t="s">
        <v>17798</v>
      </c>
    </row>
    <row r="3625" spans="1:9">
      <c r="A3625">
        <v>577</v>
      </c>
      <c r="B3625" t="s">
        <v>4721</v>
      </c>
      <c r="C3625" t="s">
        <v>17984</v>
      </c>
      <c r="D3625">
        <v>30068</v>
      </c>
      <c r="E3625" t="s">
        <v>12256</v>
      </c>
      <c r="F3625" t="s">
        <v>7140</v>
      </c>
      <c r="G3625" t="s">
        <v>7140</v>
      </c>
      <c r="H3625" t="s">
        <v>12257</v>
      </c>
    </row>
    <row r="3626" spans="1:9">
      <c r="A3626">
        <v>577</v>
      </c>
      <c r="B3626" t="s">
        <v>4721</v>
      </c>
      <c r="C3626" t="s">
        <v>17984</v>
      </c>
      <c r="D3626">
        <v>30069</v>
      </c>
      <c r="E3626" t="s">
        <v>12258</v>
      </c>
      <c r="F3626" t="s">
        <v>7140</v>
      </c>
      <c r="G3626" t="s">
        <v>7140</v>
      </c>
      <c r="H3626" t="s">
        <v>12259</v>
      </c>
      <c r="I3626" t="s">
        <v>17799</v>
      </c>
    </row>
    <row r="3627" spans="1:9">
      <c r="A3627">
        <v>577</v>
      </c>
      <c r="B3627" t="s">
        <v>4721</v>
      </c>
      <c r="C3627" t="s">
        <v>17984</v>
      </c>
      <c r="D3627">
        <v>30070</v>
      </c>
      <c r="E3627" t="s">
        <v>12260</v>
      </c>
      <c r="F3627" t="s">
        <v>12261</v>
      </c>
      <c r="G3627" t="s">
        <v>12262</v>
      </c>
      <c r="H3627" t="s">
        <v>12263</v>
      </c>
      <c r="I3627" t="s">
        <v>17800</v>
      </c>
    </row>
    <row r="3628" spans="1:9">
      <c r="A3628">
        <v>577</v>
      </c>
      <c r="B3628" t="s">
        <v>4721</v>
      </c>
      <c r="C3628" t="s">
        <v>17984</v>
      </c>
      <c r="D3628">
        <v>30071</v>
      </c>
      <c r="E3628" t="s">
        <v>12264</v>
      </c>
      <c r="F3628" t="s">
        <v>7140</v>
      </c>
      <c r="G3628" t="s">
        <v>7140</v>
      </c>
      <c r="H3628" t="s">
        <v>12265</v>
      </c>
      <c r="I3628" t="s">
        <v>17801</v>
      </c>
    </row>
    <row r="3629" spans="1:9">
      <c r="A3629">
        <v>577</v>
      </c>
      <c r="B3629" t="s">
        <v>4721</v>
      </c>
      <c r="C3629" t="s">
        <v>17984</v>
      </c>
      <c r="D3629">
        <v>30072</v>
      </c>
      <c r="E3629" t="s">
        <v>12266</v>
      </c>
      <c r="F3629" t="s">
        <v>7140</v>
      </c>
      <c r="G3629" t="s">
        <v>7140</v>
      </c>
      <c r="H3629" t="s">
        <v>12267</v>
      </c>
      <c r="I3629" t="s">
        <v>17802</v>
      </c>
    </row>
    <row r="3630" spans="1:9">
      <c r="A3630">
        <v>577</v>
      </c>
      <c r="B3630" t="s">
        <v>4721</v>
      </c>
      <c r="C3630" t="s">
        <v>17984</v>
      </c>
      <c r="D3630">
        <v>30073</v>
      </c>
      <c r="E3630" t="s">
        <v>12268</v>
      </c>
      <c r="F3630" t="s">
        <v>7140</v>
      </c>
      <c r="G3630" t="s">
        <v>7140</v>
      </c>
      <c r="H3630" t="s">
        <v>12269</v>
      </c>
      <c r="I3630" t="s">
        <v>17803</v>
      </c>
    </row>
    <row r="3631" spans="1:9">
      <c r="A3631">
        <v>577</v>
      </c>
      <c r="B3631" t="s">
        <v>4721</v>
      </c>
      <c r="C3631" t="s">
        <v>17984</v>
      </c>
      <c r="D3631">
        <v>30074</v>
      </c>
      <c r="E3631" t="s">
        <v>12270</v>
      </c>
      <c r="F3631" t="s">
        <v>12271</v>
      </c>
      <c r="G3631" t="s">
        <v>7140</v>
      </c>
      <c r="H3631" t="s">
        <v>12272</v>
      </c>
      <c r="I3631" t="s">
        <v>17804</v>
      </c>
    </row>
    <row r="3632" spans="1:9">
      <c r="A3632">
        <v>577</v>
      </c>
      <c r="B3632" t="s">
        <v>4721</v>
      </c>
      <c r="C3632" t="s">
        <v>17984</v>
      </c>
      <c r="D3632">
        <v>30075</v>
      </c>
      <c r="E3632" t="s">
        <v>12273</v>
      </c>
      <c r="F3632" t="s">
        <v>7140</v>
      </c>
      <c r="G3632" t="s">
        <v>7140</v>
      </c>
      <c r="H3632" t="s">
        <v>12274</v>
      </c>
      <c r="I3632" t="s">
        <v>17805</v>
      </c>
    </row>
    <row r="3633" spans="1:9">
      <c r="A3633">
        <v>577</v>
      </c>
      <c r="B3633" t="s">
        <v>4721</v>
      </c>
      <c r="C3633" t="s">
        <v>17984</v>
      </c>
      <c r="D3633">
        <v>30076</v>
      </c>
      <c r="E3633" t="s">
        <v>12275</v>
      </c>
      <c r="F3633" t="s">
        <v>12276</v>
      </c>
      <c r="G3633" t="s">
        <v>7140</v>
      </c>
      <c r="H3633" t="s">
        <v>12277</v>
      </c>
      <c r="I3633" t="s">
        <v>17806</v>
      </c>
    </row>
    <row r="3634" spans="1:9">
      <c r="A3634">
        <v>577</v>
      </c>
      <c r="B3634" t="s">
        <v>4721</v>
      </c>
      <c r="C3634" t="s">
        <v>17984</v>
      </c>
      <c r="D3634">
        <v>30077</v>
      </c>
      <c r="E3634" t="s">
        <v>12278</v>
      </c>
      <c r="F3634" t="s">
        <v>7140</v>
      </c>
      <c r="G3634" t="s">
        <v>7140</v>
      </c>
      <c r="H3634" t="s">
        <v>12279</v>
      </c>
      <c r="I3634" t="s">
        <v>17807</v>
      </c>
    </row>
    <row r="3635" spans="1:9">
      <c r="A3635">
        <v>577</v>
      </c>
      <c r="B3635" t="s">
        <v>4721</v>
      </c>
      <c r="C3635" t="s">
        <v>17984</v>
      </c>
      <c r="D3635">
        <v>30078</v>
      </c>
      <c r="E3635" t="s">
        <v>12280</v>
      </c>
      <c r="F3635" t="s">
        <v>7140</v>
      </c>
      <c r="G3635" t="s">
        <v>7140</v>
      </c>
      <c r="H3635" t="s">
        <v>12281</v>
      </c>
      <c r="I3635" t="s">
        <v>17808</v>
      </c>
    </row>
    <row r="3636" spans="1:9">
      <c r="A3636">
        <v>577</v>
      </c>
      <c r="B3636" t="s">
        <v>4721</v>
      </c>
      <c r="C3636" t="s">
        <v>17984</v>
      </c>
      <c r="D3636">
        <v>30079</v>
      </c>
      <c r="E3636" t="s">
        <v>12282</v>
      </c>
      <c r="F3636" t="s">
        <v>12283</v>
      </c>
      <c r="G3636" t="s">
        <v>7140</v>
      </c>
      <c r="H3636" t="s">
        <v>12284</v>
      </c>
      <c r="I3636" t="s">
        <v>17809</v>
      </c>
    </row>
    <row r="3637" spans="1:9">
      <c r="A3637">
        <v>577</v>
      </c>
      <c r="B3637" t="s">
        <v>4721</v>
      </c>
      <c r="C3637" t="s">
        <v>17984</v>
      </c>
      <c r="D3637">
        <v>30080</v>
      </c>
      <c r="E3637" t="s">
        <v>12285</v>
      </c>
      <c r="F3637" t="s">
        <v>7140</v>
      </c>
      <c r="G3637" t="s">
        <v>7140</v>
      </c>
      <c r="H3637" t="s">
        <v>12286</v>
      </c>
      <c r="I3637" t="s">
        <v>17810</v>
      </c>
    </row>
    <row r="3638" spans="1:9">
      <c r="A3638">
        <v>577</v>
      </c>
      <c r="B3638" t="s">
        <v>4721</v>
      </c>
      <c r="C3638" t="s">
        <v>17984</v>
      </c>
      <c r="D3638">
        <v>30081</v>
      </c>
      <c r="E3638" t="s">
        <v>12287</v>
      </c>
      <c r="F3638" t="s">
        <v>7140</v>
      </c>
      <c r="G3638" t="s">
        <v>7140</v>
      </c>
      <c r="H3638" t="s">
        <v>1576</v>
      </c>
      <c r="I3638" t="s">
        <v>15567</v>
      </c>
    </row>
    <row r="3639" spans="1:9">
      <c r="A3639">
        <v>577</v>
      </c>
      <c r="B3639" t="s">
        <v>4721</v>
      </c>
      <c r="C3639" t="s">
        <v>17984</v>
      </c>
      <c r="D3639">
        <v>30082</v>
      </c>
      <c r="E3639" t="s">
        <v>12288</v>
      </c>
      <c r="F3639" t="s">
        <v>12289</v>
      </c>
      <c r="G3639" t="s">
        <v>12290</v>
      </c>
      <c r="H3639" t="s">
        <v>12291</v>
      </c>
      <c r="I3639" t="s">
        <v>17811</v>
      </c>
    </row>
    <row r="3640" spans="1:9">
      <c r="A3640">
        <v>577</v>
      </c>
      <c r="B3640" t="s">
        <v>4721</v>
      </c>
      <c r="C3640" t="s">
        <v>17984</v>
      </c>
      <c r="D3640">
        <v>30083</v>
      </c>
      <c r="E3640" t="s">
        <v>12292</v>
      </c>
      <c r="F3640" t="s">
        <v>12293</v>
      </c>
      <c r="G3640" t="s">
        <v>7140</v>
      </c>
      <c r="H3640" t="s">
        <v>12294</v>
      </c>
      <c r="I3640" t="s">
        <v>17812</v>
      </c>
    </row>
    <row r="3641" spans="1:9">
      <c r="A3641">
        <v>577</v>
      </c>
      <c r="B3641" t="s">
        <v>4721</v>
      </c>
      <c r="C3641" t="s">
        <v>17984</v>
      </c>
      <c r="D3641">
        <v>30084</v>
      </c>
      <c r="E3641" t="s">
        <v>12295</v>
      </c>
      <c r="F3641" t="s">
        <v>12296</v>
      </c>
      <c r="G3641" t="s">
        <v>12297</v>
      </c>
      <c r="H3641" t="s">
        <v>12298</v>
      </c>
      <c r="I3641" t="s">
        <v>17813</v>
      </c>
    </row>
    <row r="3642" spans="1:9">
      <c r="A3642">
        <v>577</v>
      </c>
      <c r="B3642" t="s">
        <v>4721</v>
      </c>
      <c r="C3642" t="s">
        <v>17984</v>
      </c>
      <c r="D3642">
        <v>30085</v>
      </c>
      <c r="E3642" t="s">
        <v>12299</v>
      </c>
      <c r="F3642" t="s">
        <v>7140</v>
      </c>
      <c r="G3642" t="s">
        <v>7140</v>
      </c>
      <c r="H3642" t="s">
        <v>12300</v>
      </c>
      <c r="I3642" t="s">
        <v>17814</v>
      </c>
    </row>
    <row r="3643" spans="1:9">
      <c r="A3643">
        <v>577</v>
      </c>
      <c r="B3643" t="s">
        <v>4721</v>
      </c>
      <c r="C3643" t="s">
        <v>17984</v>
      </c>
      <c r="D3643">
        <v>30086</v>
      </c>
      <c r="E3643" t="s">
        <v>12299</v>
      </c>
      <c r="F3643" t="s">
        <v>12301</v>
      </c>
      <c r="G3643" t="s">
        <v>7140</v>
      </c>
      <c r="H3643" t="s">
        <v>12302</v>
      </c>
      <c r="I3643" t="s">
        <v>17814</v>
      </c>
    </row>
    <row r="3644" spans="1:9">
      <c r="A3644">
        <v>577</v>
      </c>
      <c r="B3644" t="s">
        <v>4721</v>
      </c>
      <c r="C3644" t="s">
        <v>17984</v>
      </c>
      <c r="D3644">
        <v>30087</v>
      </c>
      <c r="E3644" t="s">
        <v>12303</v>
      </c>
      <c r="F3644" t="s">
        <v>7140</v>
      </c>
      <c r="G3644" t="s">
        <v>7140</v>
      </c>
      <c r="H3644" t="s">
        <v>12304</v>
      </c>
      <c r="I3644" t="s">
        <v>17815</v>
      </c>
    </row>
    <row r="3645" spans="1:9">
      <c r="A3645">
        <v>577</v>
      </c>
      <c r="B3645" t="s">
        <v>4721</v>
      </c>
      <c r="C3645" t="s">
        <v>17984</v>
      </c>
      <c r="D3645">
        <v>30088</v>
      </c>
      <c r="E3645" t="s">
        <v>12305</v>
      </c>
      <c r="F3645" t="s">
        <v>7140</v>
      </c>
      <c r="G3645" t="s">
        <v>7140</v>
      </c>
      <c r="H3645" t="s">
        <v>12306</v>
      </c>
      <c r="I3645" t="s">
        <v>17816</v>
      </c>
    </row>
    <row r="3646" spans="1:9">
      <c r="A3646">
        <v>577</v>
      </c>
      <c r="B3646" t="s">
        <v>4721</v>
      </c>
      <c r="C3646" t="s">
        <v>17984</v>
      </c>
      <c r="D3646">
        <v>30089</v>
      </c>
      <c r="E3646" t="s">
        <v>12307</v>
      </c>
      <c r="F3646" t="s">
        <v>7140</v>
      </c>
      <c r="G3646" t="s">
        <v>7140</v>
      </c>
      <c r="H3646" t="s">
        <v>12308</v>
      </c>
      <c r="I3646" t="s">
        <v>17817</v>
      </c>
    </row>
    <row r="3647" spans="1:9">
      <c r="A3647">
        <v>577</v>
      </c>
      <c r="B3647" t="s">
        <v>4721</v>
      </c>
      <c r="C3647" t="s">
        <v>17984</v>
      </c>
      <c r="D3647">
        <v>30090</v>
      </c>
      <c r="E3647" t="s">
        <v>12309</v>
      </c>
      <c r="F3647" t="s">
        <v>7140</v>
      </c>
      <c r="G3647" t="s">
        <v>7140</v>
      </c>
      <c r="H3647" t="s">
        <v>12310</v>
      </c>
      <c r="I3647" t="s">
        <v>17818</v>
      </c>
    </row>
    <row r="3648" spans="1:9">
      <c r="A3648">
        <v>577</v>
      </c>
      <c r="B3648" t="s">
        <v>4721</v>
      </c>
      <c r="C3648" t="s">
        <v>17984</v>
      </c>
      <c r="D3648">
        <v>30091</v>
      </c>
      <c r="E3648" t="s">
        <v>12311</v>
      </c>
      <c r="F3648" t="s">
        <v>7140</v>
      </c>
      <c r="G3648" t="s">
        <v>7140</v>
      </c>
      <c r="H3648" t="s">
        <v>12312</v>
      </c>
      <c r="I3648" t="s">
        <v>17819</v>
      </c>
    </row>
    <row r="3649" spans="1:9">
      <c r="A3649">
        <v>577</v>
      </c>
      <c r="B3649" t="s">
        <v>4721</v>
      </c>
      <c r="C3649" t="s">
        <v>17984</v>
      </c>
      <c r="D3649">
        <v>30092</v>
      </c>
      <c r="E3649" t="s">
        <v>12313</v>
      </c>
      <c r="F3649" t="s">
        <v>12314</v>
      </c>
      <c r="G3649" t="s">
        <v>7140</v>
      </c>
      <c r="H3649" t="s">
        <v>12315</v>
      </c>
      <c r="I3649" t="s">
        <v>17820</v>
      </c>
    </row>
    <row r="3650" spans="1:9">
      <c r="A3650">
        <v>577</v>
      </c>
      <c r="B3650" t="s">
        <v>4721</v>
      </c>
      <c r="C3650" t="s">
        <v>17984</v>
      </c>
      <c r="D3650">
        <v>30093</v>
      </c>
      <c r="E3650" t="s">
        <v>12316</v>
      </c>
      <c r="F3650" t="s">
        <v>7140</v>
      </c>
      <c r="G3650" t="s">
        <v>7140</v>
      </c>
      <c r="H3650" t="s">
        <v>12317</v>
      </c>
      <c r="I3650" t="s">
        <v>17821</v>
      </c>
    </row>
    <row r="3651" spans="1:9">
      <c r="A3651">
        <v>577</v>
      </c>
      <c r="B3651" t="s">
        <v>4721</v>
      </c>
      <c r="C3651" t="s">
        <v>17984</v>
      </c>
      <c r="D3651">
        <v>30094</v>
      </c>
      <c r="E3651" t="s">
        <v>12318</v>
      </c>
      <c r="F3651" t="s">
        <v>12319</v>
      </c>
      <c r="G3651" t="s">
        <v>12320</v>
      </c>
      <c r="H3651" t="s">
        <v>12321</v>
      </c>
      <c r="I3651" t="s">
        <v>17822</v>
      </c>
    </row>
    <row r="3652" spans="1:9">
      <c r="A3652">
        <v>577</v>
      </c>
      <c r="B3652" t="s">
        <v>4721</v>
      </c>
      <c r="C3652" t="s">
        <v>17984</v>
      </c>
      <c r="D3652">
        <v>30095</v>
      </c>
      <c r="E3652" t="s">
        <v>12322</v>
      </c>
      <c r="F3652" t="s">
        <v>7140</v>
      </c>
      <c r="G3652" t="s">
        <v>7140</v>
      </c>
      <c r="H3652" t="s">
        <v>12323</v>
      </c>
    </row>
    <row r="3653" spans="1:9">
      <c r="A3653">
        <v>577</v>
      </c>
      <c r="B3653" t="s">
        <v>4721</v>
      </c>
      <c r="C3653" t="s">
        <v>17984</v>
      </c>
      <c r="D3653">
        <v>30096</v>
      </c>
      <c r="E3653" t="s">
        <v>12324</v>
      </c>
      <c r="F3653" t="s">
        <v>12325</v>
      </c>
      <c r="G3653" t="s">
        <v>7140</v>
      </c>
      <c r="H3653" t="s">
        <v>12326</v>
      </c>
      <c r="I3653" t="s">
        <v>17823</v>
      </c>
    </row>
    <row r="3654" spans="1:9">
      <c r="A3654">
        <v>577</v>
      </c>
      <c r="B3654" t="s">
        <v>4721</v>
      </c>
      <c r="C3654" t="s">
        <v>17984</v>
      </c>
      <c r="D3654">
        <v>30097</v>
      </c>
      <c r="E3654" t="s">
        <v>12327</v>
      </c>
      <c r="F3654" t="s">
        <v>7140</v>
      </c>
      <c r="G3654" t="s">
        <v>7140</v>
      </c>
      <c r="H3654" t="s">
        <v>1626</v>
      </c>
      <c r="I3654" t="s">
        <v>15617</v>
      </c>
    </row>
    <row r="3655" spans="1:9">
      <c r="A3655">
        <v>577</v>
      </c>
      <c r="B3655" t="s">
        <v>4721</v>
      </c>
      <c r="C3655" t="s">
        <v>17984</v>
      </c>
      <c r="D3655">
        <v>30098</v>
      </c>
      <c r="E3655" t="s">
        <v>12328</v>
      </c>
      <c r="F3655" t="s">
        <v>7140</v>
      </c>
      <c r="G3655" t="s">
        <v>7140</v>
      </c>
      <c r="H3655" t="s">
        <v>12329</v>
      </c>
      <c r="I3655" t="s">
        <v>17824</v>
      </c>
    </row>
    <row r="3656" spans="1:9">
      <c r="A3656">
        <v>577</v>
      </c>
      <c r="B3656" t="s">
        <v>4721</v>
      </c>
      <c r="C3656" t="s">
        <v>17984</v>
      </c>
      <c r="D3656">
        <v>30099</v>
      </c>
      <c r="E3656" t="s">
        <v>12330</v>
      </c>
      <c r="F3656" t="s">
        <v>7140</v>
      </c>
      <c r="G3656" t="s">
        <v>7140</v>
      </c>
      <c r="H3656" t="s">
        <v>12331</v>
      </c>
      <c r="I3656" t="s">
        <v>17825</v>
      </c>
    </row>
    <row r="3657" spans="1:9">
      <c r="A3657">
        <v>577</v>
      </c>
      <c r="B3657" t="s">
        <v>4721</v>
      </c>
      <c r="C3657" t="s">
        <v>17984</v>
      </c>
      <c r="D3657">
        <v>30100</v>
      </c>
      <c r="E3657" t="s">
        <v>12332</v>
      </c>
      <c r="F3657" t="s">
        <v>7140</v>
      </c>
      <c r="G3657" t="s">
        <v>7140</v>
      </c>
      <c r="H3657" t="s">
        <v>12333</v>
      </c>
      <c r="I3657" t="s">
        <v>17826</v>
      </c>
    </row>
    <row r="3658" spans="1:9">
      <c r="A3658">
        <v>577</v>
      </c>
      <c r="B3658" t="s">
        <v>4721</v>
      </c>
      <c r="C3658" t="s">
        <v>17984</v>
      </c>
      <c r="D3658">
        <v>30101</v>
      </c>
      <c r="E3658" t="s">
        <v>12334</v>
      </c>
      <c r="F3658" t="s">
        <v>7140</v>
      </c>
      <c r="G3658" t="s">
        <v>7140</v>
      </c>
      <c r="H3658" t="s">
        <v>12335</v>
      </c>
      <c r="I3658" t="s">
        <v>17827</v>
      </c>
    </row>
    <row r="3659" spans="1:9">
      <c r="A3659">
        <v>577</v>
      </c>
      <c r="B3659" t="s">
        <v>4721</v>
      </c>
      <c r="C3659" t="s">
        <v>17984</v>
      </c>
      <c r="D3659">
        <v>30102</v>
      </c>
      <c r="E3659" t="s">
        <v>12336</v>
      </c>
      <c r="F3659" t="s">
        <v>7140</v>
      </c>
      <c r="G3659" t="s">
        <v>7140</v>
      </c>
      <c r="H3659" t="s">
        <v>12337</v>
      </c>
      <c r="I3659" t="s">
        <v>17828</v>
      </c>
    </row>
    <row r="3660" spans="1:9">
      <c r="A3660">
        <v>577</v>
      </c>
      <c r="B3660" t="s">
        <v>4721</v>
      </c>
      <c r="C3660" t="s">
        <v>17984</v>
      </c>
      <c r="D3660">
        <v>30103</v>
      </c>
      <c r="E3660" t="s">
        <v>12338</v>
      </c>
      <c r="F3660" t="s">
        <v>7140</v>
      </c>
      <c r="G3660" t="s">
        <v>7140</v>
      </c>
      <c r="H3660" t="s">
        <v>12339</v>
      </c>
      <c r="I3660" t="s">
        <v>17829</v>
      </c>
    </row>
    <row r="3661" spans="1:9">
      <c r="A3661">
        <v>577</v>
      </c>
      <c r="B3661" t="s">
        <v>4721</v>
      </c>
      <c r="C3661" t="s">
        <v>17984</v>
      </c>
      <c r="D3661">
        <v>30104</v>
      </c>
      <c r="E3661" t="s">
        <v>12340</v>
      </c>
      <c r="F3661" t="s">
        <v>7140</v>
      </c>
      <c r="G3661" t="s">
        <v>7140</v>
      </c>
      <c r="H3661" t="s">
        <v>12341</v>
      </c>
      <c r="I3661" t="s">
        <v>17830</v>
      </c>
    </row>
    <row r="3662" spans="1:9">
      <c r="A3662">
        <v>577</v>
      </c>
      <c r="B3662" t="s">
        <v>4721</v>
      </c>
      <c r="C3662" t="s">
        <v>17984</v>
      </c>
      <c r="D3662">
        <v>30105</v>
      </c>
      <c r="E3662" t="s">
        <v>12342</v>
      </c>
      <c r="F3662" t="s">
        <v>1704</v>
      </c>
      <c r="G3662" t="s">
        <v>7140</v>
      </c>
      <c r="H3662" t="s">
        <v>12343</v>
      </c>
      <c r="I3662" t="s">
        <v>17831</v>
      </c>
    </row>
    <row r="3663" spans="1:9">
      <c r="A3663">
        <v>577</v>
      </c>
      <c r="B3663" t="s">
        <v>4721</v>
      </c>
      <c r="C3663" t="s">
        <v>17984</v>
      </c>
      <c r="D3663">
        <v>30106</v>
      </c>
      <c r="E3663" t="s">
        <v>12344</v>
      </c>
      <c r="F3663" t="s">
        <v>7140</v>
      </c>
      <c r="G3663" t="s">
        <v>7140</v>
      </c>
      <c r="H3663" t="s">
        <v>12345</v>
      </c>
    </row>
    <row r="3664" spans="1:9">
      <c r="A3664">
        <v>577</v>
      </c>
      <c r="B3664" t="s">
        <v>4721</v>
      </c>
      <c r="C3664" t="s">
        <v>17984</v>
      </c>
      <c r="D3664">
        <v>30107</v>
      </c>
      <c r="E3664" t="s">
        <v>12346</v>
      </c>
      <c r="F3664" t="s">
        <v>7140</v>
      </c>
      <c r="G3664" t="s">
        <v>7140</v>
      </c>
      <c r="H3664" t="s">
        <v>12347</v>
      </c>
      <c r="I3664" t="s">
        <v>17832</v>
      </c>
    </row>
    <row r="3665" spans="1:9">
      <c r="A3665">
        <v>577</v>
      </c>
      <c r="B3665" t="s">
        <v>4721</v>
      </c>
      <c r="C3665" t="s">
        <v>17984</v>
      </c>
      <c r="D3665">
        <v>30108</v>
      </c>
      <c r="E3665" t="s">
        <v>12348</v>
      </c>
      <c r="F3665" t="s">
        <v>7140</v>
      </c>
      <c r="G3665" t="s">
        <v>7140</v>
      </c>
      <c r="H3665" t="s">
        <v>12349</v>
      </c>
      <c r="I3665" t="s">
        <v>17833</v>
      </c>
    </row>
    <row r="3666" spans="1:9">
      <c r="A3666">
        <v>577</v>
      </c>
      <c r="B3666" t="s">
        <v>4721</v>
      </c>
      <c r="C3666" t="s">
        <v>17984</v>
      </c>
      <c r="D3666">
        <v>30109</v>
      </c>
      <c r="E3666" t="s">
        <v>12350</v>
      </c>
      <c r="F3666" t="s">
        <v>7140</v>
      </c>
      <c r="G3666" t="s">
        <v>7140</v>
      </c>
      <c r="H3666" t="s">
        <v>12351</v>
      </c>
      <c r="I3666" t="s">
        <v>17834</v>
      </c>
    </row>
    <row r="3667" spans="1:9">
      <c r="A3667">
        <v>577</v>
      </c>
      <c r="B3667" t="s">
        <v>4721</v>
      </c>
      <c r="C3667" t="s">
        <v>17984</v>
      </c>
      <c r="D3667">
        <v>30110</v>
      </c>
      <c r="E3667" t="s">
        <v>12352</v>
      </c>
      <c r="F3667" t="s">
        <v>12353</v>
      </c>
      <c r="G3667" t="s">
        <v>7140</v>
      </c>
      <c r="H3667" t="s">
        <v>12354</v>
      </c>
      <c r="I3667" t="s">
        <v>17835</v>
      </c>
    </row>
    <row r="3668" spans="1:9">
      <c r="A3668">
        <v>577</v>
      </c>
      <c r="B3668" t="s">
        <v>4721</v>
      </c>
      <c r="C3668" t="s">
        <v>17984</v>
      </c>
      <c r="D3668">
        <v>30111</v>
      </c>
      <c r="E3668" t="s">
        <v>12355</v>
      </c>
      <c r="F3668" t="s">
        <v>7140</v>
      </c>
      <c r="G3668" t="s">
        <v>7140</v>
      </c>
      <c r="H3668" t="s">
        <v>12356</v>
      </c>
      <c r="I3668" t="s">
        <v>17836</v>
      </c>
    </row>
    <row r="3669" spans="1:9">
      <c r="A3669">
        <v>577</v>
      </c>
      <c r="B3669" t="s">
        <v>4721</v>
      </c>
      <c r="C3669" t="s">
        <v>17984</v>
      </c>
      <c r="D3669">
        <v>30112</v>
      </c>
      <c r="E3669" t="s">
        <v>12357</v>
      </c>
      <c r="F3669" t="s">
        <v>7140</v>
      </c>
      <c r="G3669" t="s">
        <v>7140</v>
      </c>
      <c r="H3669" t="s">
        <v>7140</v>
      </c>
    </row>
    <row r="3670" spans="1:9">
      <c r="A3670">
        <v>577</v>
      </c>
      <c r="B3670" t="s">
        <v>4721</v>
      </c>
      <c r="C3670" t="s">
        <v>17984</v>
      </c>
      <c r="D3670">
        <v>30113</v>
      </c>
      <c r="E3670" t="s">
        <v>12358</v>
      </c>
      <c r="F3670" t="s">
        <v>7140</v>
      </c>
      <c r="G3670" t="s">
        <v>7140</v>
      </c>
      <c r="H3670" t="s">
        <v>12359</v>
      </c>
      <c r="I3670" t="s">
        <v>17837</v>
      </c>
    </row>
    <row r="3671" spans="1:9">
      <c r="A3671">
        <v>577</v>
      </c>
      <c r="B3671" t="s">
        <v>4721</v>
      </c>
      <c r="C3671" t="s">
        <v>17984</v>
      </c>
      <c r="D3671">
        <v>30114</v>
      </c>
      <c r="E3671" t="s">
        <v>12360</v>
      </c>
      <c r="F3671" t="s">
        <v>12361</v>
      </c>
      <c r="G3671" t="s">
        <v>12362</v>
      </c>
      <c r="H3671" t="s">
        <v>12363</v>
      </c>
      <c r="I3671" t="s">
        <v>17838</v>
      </c>
    </row>
    <row r="3672" spans="1:9">
      <c r="A3672">
        <v>577</v>
      </c>
      <c r="B3672" t="s">
        <v>4721</v>
      </c>
      <c r="C3672" t="s">
        <v>17984</v>
      </c>
      <c r="D3672">
        <v>30115</v>
      </c>
      <c r="E3672" t="s">
        <v>12364</v>
      </c>
      <c r="F3672" t="s">
        <v>7140</v>
      </c>
      <c r="G3672" t="s">
        <v>7140</v>
      </c>
      <c r="H3672" t="s">
        <v>12365</v>
      </c>
      <c r="I3672" t="s">
        <v>17839</v>
      </c>
    </row>
    <row r="3673" spans="1:9">
      <c r="A3673">
        <v>577</v>
      </c>
      <c r="B3673" t="s">
        <v>4721</v>
      </c>
      <c r="C3673" t="s">
        <v>17984</v>
      </c>
      <c r="D3673">
        <v>30116</v>
      </c>
      <c r="E3673" t="s">
        <v>12366</v>
      </c>
      <c r="F3673" t="s">
        <v>7140</v>
      </c>
      <c r="G3673" t="s">
        <v>7140</v>
      </c>
      <c r="H3673" t="s">
        <v>12367</v>
      </c>
      <c r="I3673" t="s">
        <v>17840</v>
      </c>
    </row>
    <row r="3674" spans="1:9">
      <c r="A3674">
        <v>577</v>
      </c>
      <c r="B3674" t="s">
        <v>4721</v>
      </c>
      <c r="C3674" t="s">
        <v>17984</v>
      </c>
      <c r="D3674">
        <v>30117</v>
      </c>
      <c r="E3674" t="s">
        <v>12368</v>
      </c>
      <c r="F3674" t="s">
        <v>12369</v>
      </c>
      <c r="G3674" t="s">
        <v>7140</v>
      </c>
      <c r="H3674" t="s">
        <v>12370</v>
      </c>
      <c r="I3674" t="s">
        <v>17841</v>
      </c>
    </row>
    <row r="3675" spans="1:9">
      <c r="A3675">
        <v>577</v>
      </c>
      <c r="B3675" t="s">
        <v>4721</v>
      </c>
      <c r="C3675" t="s">
        <v>17984</v>
      </c>
      <c r="D3675">
        <v>30118</v>
      </c>
      <c r="E3675" t="s">
        <v>12371</v>
      </c>
      <c r="F3675" t="s">
        <v>7140</v>
      </c>
      <c r="G3675" t="s">
        <v>7140</v>
      </c>
      <c r="H3675" t="s">
        <v>12372</v>
      </c>
    </row>
    <row r="3676" spans="1:9">
      <c r="A3676">
        <v>577</v>
      </c>
      <c r="B3676" t="s">
        <v>4721</v>
      </c>
      <c r="C3676" t="s">
        <v>17984</v>
      </c>
      <c r="D3676">
        <v>30119</v>
      </c>
      <c r="E3676" t="s">
        <v>12373</v>
      </c>
      <c r="F3676" t="s">
        <v>12374</v>
      </c>
      <c r="G3676" t="s">
        <v>12375</v>
      </c>
      <c r="H3676" t="s">
        <v>12376</v>
      </c>
      <c r="I3676" t="s">
        <v>17842</v>
      </c>
    </row>
    <row r="3677" spans="1:9">
      <c r="A3677">
        <v>577</v>
      </c>
      <c r="B3677" t="s">
        <v>4721</v>
      </c>
      <c r="C3677" t="s">
        <v>17984</v>
      </c>
      <c r="D3677">
        <v>30120</v>
      </c>
      <c r="E3677" t="s">
        <v>12377</v>
      </c>
      <c r="F3677" t="s">
        <v>12378</v>
      </c>
      <c r="G3677" t="s">
        <v>7140</v>
      </c>
      <c r="H3677" t="s">
        <v>12379</v>
      </c>
      <c r="I3677" t="s">
        <v>17843</v>
      </c>
    </row>
    <row r="3678" spans="1:9">
      <c r="A3678">
        <v>577</v>
      </c>
      <c r="B3678" t="s">
        <v>4721</v>
      </c>
      <c r="C3678" t="s">
        <v>17984</v>
      </c>
      <c r="D3678">
        <v>30121</v>
      </c>
      <c r="E3678" t="s">
        <v>12380</v>
      </c>
      <c r="F3678" t="s">
        <v>12381</v>
      </c>
      <c r="G3678" t="s">
        <v>7140</v>
      </c>
      <c r="H3678" t="s">
        <v>12382</v>
      </c>
      <c r="I3678" t="s">
        <v>17844</v>
      </c>
    </row>
    <row r="3679" spans="1:9">
      <c r="A3679">
        <v>577</v>
      </c>
      <c r="B3679" t="s">
        <v>4721</v>
      </c>
      <c r="C3679" t="s">
        <v>17984</v>
      </c>
      <c r="D3679">
        <v>30122</v>
      </c>
      <c r="E3679" t="s">
        <v>12383</v>
      </c>
      <c r="F3679" t="s">
        <v>7140</v>
      </c>
      <c r="G3679" t="s">
        <v>7140</v>
      </c>
      <c r="H3679" t="s">
        <v>12384</v>
      </c>
    </row>
    <row r="3680" spans="1:9">
      <c r="A3680">
        <v>577</v>
      </c>
      <c r="B3680" t="s">
        <v>4721</v>
      </c>
      <c r="C3680" t="s">
        <v>17984</v>
      </c>
      <c r="D3680">
        <v>30123</v>
      </c>
      <c r="E3680" t="s">
        <v>12385</v>
      </c>
      <c r="F3680" t="s">
        <v>7140</v>
      </c>
      <c r="G3680" t="s">
        <v>7140</v>
      </c>
      <c r="H3680" t="s">
        <v>12386</v>
      </c>
      <c r="I3680" t="s">
        <v>17845</v>
      </c>
    </row>
    <row r="3681" spans="1:9">
      <c r="A3681">
        <v>577</v>
      </c>
      <c r="B3681" t="s">
        <v>4721</v>
      </c>
      <c r="C3681" t="s">
        <v>17984</v>
      </c>
      <c r="D3681">
        <v>30124</v>
      </c>
      <c r="E3681" t="s">
        <v>12387</v>
      </c>
      <c r="F3681" t="s">
        <v>7140</v>
      </c>
      <c r="G3681" t="s">
        <v>7140</v>
      </c>
      <c r="H3681" t="s">
        <v>12388</v>
      </c>
      <c r="I3681" t="s">
        <v>17846</v>
      </c>
    </row>
    <row r="3682" spans="1:9">
      <c r="A3682">
        <v>577</v>
      </c>
      <c r="B3682" t="s">
        <v>4721</v>
      </c>
      <c r="C3682" t="s">
        <v>17984</v>
      </c>
      <c r="D3682">
        <v>30125</v>
      </c>
      <c r="E3682" t="s">
        <v>12389</v>
      </c>
      <c r="F3682" t="s">
        <v>7140</v>
      </c>
      <c r="G3682" t="s">
        <v>7140</v>
      </c>
      <c r="H3682" t="s">
        <v>12390</v>
      </c>
      <c r="I3682" t="s">
        <v>17847</v>
      </c>
    </row>
    <row r="3683" spans="1:9">
      <c r="A3683">
        <v>577</v>
      </c>
      <c r="B3683" t="s">
        <v>4721</v>
      </c>
      <c r="C3683" t="s">
        <v>17984</v>
      </c>
      <c r="D3683">
        <v>30126</v>
      </c>
      <c r="E3683" t="s">
        <v>12391</v>
      </c>
      <c r="F3683" t="s">
        <v>7140</v>
      </c>
      <c r="G3683" t="s">
        <v>7140</v>
      </c>
      <c r="H3683" t="s">
        <v>12392</v>
      </c>
      <c r="I3683" t="s">
        <v>17848</v>
      </c>
    </row>
    <row r="3684" spans="1:9">
      <c r="A3684">
        <v>577</v>
      </c>
      <c r="B3684" t="s">
        <v>4721</v>
      </c>
      <c r="C3684" t="s">
        <v>17984</v>
      </c>
      <c r="D3684">
        <v>30127</v>
      </c>
      <c r="E3684" t="s">
        <v>12393</v>
      </c>
      <c r="F3684" t="s">
        <v>7140</v>
      </c>
      <c r="G3684" t="s">
        <v>7140</v>
      </c>
      <c r="H3684" t="s">
        <v>12394</v>
      </c>
      <c r="I3684" t="s">
        <v>17849</v>
      </c>
    </row>
    <row r="3685" spans="1:9">
      <c r="A3685">
        <v>577</v>
      </c>
      <c r="B3685" t="s">
        <v>4721</v>
      </c>
      <c r="C3685" t="s">
        <v>17984</v>
      </c>
      <c r="D3685">
        <v>30128</v>
      </c>
      <c r="E3685" t="s">
        <v>12395</v>
      </c>
      <c r="F3685" t="s">
        <v>7140</v>
      </c>
      <c r="G3685" t="s">
        <v>7140</v>
      </c>
      <c r="H3685" t="s">
        <v>12396</v>
      </c>
      <c r="I3685" t="s">
        <v>17850</v>
      </c>
    </row>
    <row r="3686" spans="1:9">
      <c r="A3686">
        <v>577</v>
      </c>
      <c r="B3686" t="s">
        <v>4721</v>
      </c>
      <c r="C3686" t="s">
        <v>17984</v>
      </c>
      <c r="D3686">
        <v>30129</v>
      </c>
      <c r="E3686" t="s">
        <v>12397</v>
      </c>
      <c r="F3686" t="s">
        <v>7140</v>
      </c>
      <c r="G3686" t="s">
        <v>7140</v>
      </c>
      <c r="H3686" t="s">
        <v>12398</v>
      </c>
      <c r="I3686" t="s">
        <v>17851</v>
      </c>
    </row>
    <row r="3687" spans="1:9">
      <c r="A3687">
        <v>577</v>
      </c>
      <c r="B3687" t="s">
        <v>4721</v>
      </c>
      <c r="C3687" t="s">
        <v>17984</v>
      </c>
      <c r="D3687">
        <v>30130</v>
      </c>
      <c r="E3687" t="s">
        <v>12399</v>
      </c>
      <c r="F3687" t="s">
        <v>7140</v>
      </c>
      <c r="G3687" t="s">
        <v>7140</v>
      </c>
      <c r="H3687" t="s">
        <v>1621</v>
      </c>
      <c r="I3687" t="s">
        <v>15612</v>
      </c>
    </row>
    <row r="3688" spans="1:9">
      <c r="A3688">
        <v>577</v>
      </c>
      <c r="B3688" t="s">
        <v>4721</v>
      </c>
      <c r="C3688" t="s">
        <v>17984</v>
      </c>
      <c r="D3688">
        <v>30131</v>
      </c>
      <c r="E3688" t="s">
        <v>12400</v>
      </c>
      <c r="F3688" t="s">
        <v>7140</v>
      </c>
      <c r="G3688" t="s">
        <v>7140</v>
      </c>
      <c r="H3688" t="s">
        <v>12401</v>
      </c>
      <c r="I3688" t="s">
        <v>17852</v>
      </c>
    </row>
    <row r="3689" spans="1:9">
      <c r="A3689">
        <v>577</v>
      </c>
      <c r="B3689" t="s">
        <v>4721</v>
      </c>
      <c r="C3689" t="s">
        <v>17984</v>
      </c>
      <c r="D3689">
        <v>30132</v>
      </c>
      <c r="E3689" t="s">
        <v>12402</v>
      </c>
      <c r="F3689" t="s">
        <v>7140</v>
      </c>
      <c r="G3689" t="s">
        <v>7140</v>
      </c>
      <c r="H3689" t="s">
        <v>12403</v>
      </c>
    </row>
    <row r="3690" spans="1:9">
      <c r="A3690">
        <v>577</v>
      </c>
      <c r="B3690" t="s">
        <v>4721</v>
      </c>
      <c r="C3690" t="s">
        <v>17984</v>
      </c>
      <c r="D3690">
        <v>30133</v>
      </c>
      <c r="E3690" t="s">
        <v>12404</v>
      </c>
      <c r="F3690" t="s">
        <v>7140</v>
      </c>
      <c r="G3690" t="s">
        <v>7140</v>
      </c>
      <c r="H3690" t="s">
        <v>2025</v>
      </c>
      <c r="I3690" t="s">
        <v>16010</v>
      </c>
    </row>
    <row r="3691" spans="1:9">
      <c r="A3691">
        <v>577</v>
      </c>
      <c r="B3691" t="s">
        <v>4721</v>
      </c>
      <c r="C3691" t="s">
        <v>17984</v>
      </c>
      <c r="D3691">
        <v>30134</v>
      </c>
      <c r="E3691" t="s">
        <v>12405</v>
      </c>
      <c r="F3691" t="s">
        <v>7140</v>
      </c>
      <c r="G3691" t="s">
        <v>7140</v>
      </c>
      <c r="H3691" t="s">
        <v>12406</v>
      </c>
      <c r="I3691" t="s">
        <v>17853</v>
      </c>
    </row>
    <row r="3692" spans="1:9">
      <c r="A3692">
        <v>577</v>
      </c>
      <c r="B3692" t="s">
        <v>4721</v>
      </c>
      <c r="C3692" t="s">
        <v>17984</v>
      </c>
      <c r="D3692">
        <v>30135</v>
      </c>
      <c r="E3692" t="s">
        <v>12407</v>
      </c>
      <c r="F3692" t="s">
        <v>7140</v>
      </c>
      <c r="G3692" t="s">
        <v>7140</v>
      </c>
      <c r="H3692" t="s">
        <v>12408</v>
      </c>
      <c r="I3692" t="s">
        <v>17854</v>
      </c>
    </row>
    <row r="3693" spans="1:9">
      <c r="A3693">
        <v>577</v>
      </c>
      <c r="B3693" t="s">
        <v>4721</v>
      </c>
      <c r="C3693" t="s">
        <v>17984</v>
      </c>
      <c r="D3693">
        <v>30136</v>
      </c>
      <c r="E3693" t="s">
        <v>12409</v>
      </c>
      <c r="F3693" t="s">
        <v>7140</v>
      </c>
      <c r="G3693" t="s">
        <v>7140</v>
      </c>
      <c r="H3693" t="s">
        <v>12410</v>
      </c>
      <c r="I3693" t="s">
        <v>17855</v>
      </c>
    </row>
    <row r="3694" spans="1:9">
      <c r="A3694">
        <v>577</v>
      </c>
      <c r="B3694" t="s">
        <v>4721</v>
      </c>
      <c r="C3694" t="s">
        <v>17984</v>
      </c>
      <c r="D3694">
        <v>30137</v>
      </c>
      <c r="E3694" t="s">
        <v>12411</v>
      </c>
      <c r="F3694" t="s">
        <v>12412</v>
      </c>
      <c r="G3694" t="s">
        <v>7140</v>
      </c>
      <c r="H3694" t="s">
        <v>12413</v>
      </c>
      <c r="I3694" t="s">
        <v>17856</v>
      </c>
    </row>
    <row r="3695" spans="1:9">
      <c r="A3695">
        <v>577</v>
      </c>
      <c r="B3695" t="s">
        <v>4721</v>
      </c>
      <c r="C3695" t="s">
        <v>17984</v>
      </c>
      <c r="D3695">
        <v>30138</v>
      </c>
      <c r="E3695" t="s">
        <v>12414</v>
      </c>
      <c r="F3695" t="s">
        <v>7140</v>
      </c>
      <c r="G3695" t="s">
        <v>7140</v>
      </c>
      <c r="H3695" t="s">
        <v>12415</v>
      </c>
      <c r="I3695" t="s">
        <v>17857</v>
      </c>
    </row>
    <row r="3696" spans="1:9">
      <c r="A3696">
        <v>577</v>
      </c>
      <c r="B3696" t="s">
        <v>4721</v>
      </c>
      <c r="C3696" t="s">
        <v>17984</v>
      </c>
      <c r="D3696">
        <v>30139</v>
      </c>
      <c r="E3696" t="s">
        <v>12416</v>
      </c>
      <c r="F3696" t="s">
        <v>7140</v>
      </c>
      <c r="G3696" t="s">
        <v>7140</v>
      </c>
      <c r="H3696" t="s">
        <v>12417</v>
      </c>
      <c r="I3696" t="s">
        <v>17858</v>
      </c>
    </row>
    <row r="3697" spans="1:9">
      <c r="A3697">
        <v>577</v>
      </c>
      <c r="B3697" t="s">
        <v>4721</v>
      </c>
      <c r="C3697" t="s">
        <v>17984</v>
      </c>
      <c r="D3697">
        <v>30140</v>
      </c>
      <c r="E3697" t="s">
        <v>12418</v>
      </c>
      <c r="F3697" t="s">
        <v>12419</v>
      </c>
      <c r="G3697" t="s">
        <v>12420</v>
      </c>
      <c r="H3697" t="s">
        <v>12421</v>
      </c>
      <c r="I3697" t="s">
        <v>17859</v>
      </c>
    </row>
    <row r="3698" spans="1:9">
      <c r="A3698">
        <v>577</v>
      </c>
      <c r="B3698" t="s">
        <v>4721</v>
      </c>
      <c r="C3698" t="s">
        <v>17984</v>
      </c>
      <c r="D3698">
        <v>30141</v>
      </c>
      <c r="E3698" t="s">
        <v>12422</v>
      </c>
      <c r="F3698" t="s">
        <v>12423</v>
      </c>
      <c r="G3698" t="s">
        <v>7140</v>
      </c>
      <c r="H3698" t="s">
        <v>12424</v>
      </c>
    </row>
    <row r="3699" spans="1:9">
      <c r="A3699">
        <v>577</v>
      </c>
      <c r="B3699" t="s">
        <v>4721</v>
      </c>
      <c r="C3699" t="s">
        <v>17984</v>
      </c>
      <c r="D3699">
        <v>30142</v>
      </c>
      <c r="E3699" t="s">
        <v>12425</v>
      </c>
      <c r="F3699" t="s">
        <v>7140</v>
      </c>
      <c r="G3699" t="s">
        <v>7140</v>
      </c>
      <c r="H3699" t="s">
        <v>1654</v>
      </c>
      <c r="I3699" t="s">
        <v>15645</v>
      </c>
    </row>
    <row r="3700" spans="1:9">
      <c r="A3700">
        <v>577</v>
      </c>
      <c r="B3700" t="s">
        <v>4721</v>
      </c>
      <c r="C3700" t="s">
        <v>17984</v>
      </c>
      <c r="D3700">
        <v>30143</v>
      </c>
      <c r="E3700" t="s">
        <v>12426</v>
      </c>
      <c r="F3700" t="s">
        <v>7140</v>
      </c>
      <c r="G3700" t="s">
        <v>7140</v>
      </c>
      <c r="H3700" t="s">
        <v>12427</v>
      </c>
      <c r="I3700" t="s">
        <v>17860</v>
      </c>
    </row>
    <row r="3701" spans="1:9">
      <c r="A3701">
        <v>577</v>
      </c>
      <c r="B3701" t="s">
        <v>4721</v>
      </c>
      <c r="C3701" t="s">
        <v>17984</v>
      </c>
      <c r="D3701">
        <v>30144</v>
      </c>
      <c r="E3701" t="s">
        <v>12428</v>
      </c>
      <c r="F3701" t="s">
        <v>7140</v>
      </c>
      <c r="G3701" t="s">
        <v>7140</v>
      </c>
      <c r="H3701" t="s">
        <v>12429</v>
      </c>
      <c r="I3701" t="s">
        <v>17861</v>
      </c>
    </row>
    <row r="3702" spans="1:9">
      <c r="A3702">
        <v>577</v>
      </c>
      <c r="B3702" t="s">
        <v>4721</v>
      </c>
      <c r="C3702" t="s">
        <v>17984</v>
      </c>
      <c r="D3702">
        <v>30145</v>
      </c>
      <c r="E3702" t="s">
        <v>12430</v>
      </c>
      <c r="F3702" t="s">
        <v>12431</v>
      </c>
      <c r="G3702" t="s">
        <v>7140</v>
      </c>
      <c r="H3702" t="s">
        <v>12432</v>
      </c>
      <c r="I3702" t="s">
        <v>17862</v>
      </c>
    </row>
    <row r="3703" spans="1:9">
      <c r="A3703">
        <v>577</v>
      </c>
      <c r="B3703" t="s">
        <v>4721</v>
      </c>
      <c r="C3703" t="s">
        <v>17984</v>
      </c>
      <c r="D3703">
        <v>30146</v>
      </c>
      <c r="E3703" t="s">
        <v>12433</v>
      </c>
      <c r="F3703" t="s">
        <v>12434</v>
      </c>
      <c r="G3703" t="s">
        <v>7140</v>
      </c>
      <c r="H3703" t="s">
        <v>12435</v>
      </c>
      <c r="I3703" t="s">
        <v>17863</v>
      </c>
    </row>
    <row r="3704" spans="1:9">
      <c r="A3704">
        <v>577</v>
      </c>
      <c r="B3704" t="s">
        <v>4721</v>
      </c>
      <c r="C3704" t="s">
        <v>17984</v>
      </c>
      <c r="D3704">
        <v>30147</v>
      </c>
      <c r="E3704" t="s">
        <v>12436</v>
      </c>
      <c r="F3704" t="s">
        <v>12437</v>
      </c>
      <c r="G3704" t="s">
        <v>7140</v>
      </c>
      <c r="H3704" t="s">
        <v>12438</v>
      </c>
      <c r="I3704" t="s">
        <v>17864</v>
      </c>
    </row>
    <row r="3705" spans="1:9">
      <c r="A3705">
        <v>577</v>
      </c>
      <c r="B3705" t="s">
        <v>4721</v>
      </c>
      <c r="C3705" t="s">
        <v>17984</v>
      </c>
      <c r="D3705">
        <v>30148</v>
      </c>
      <c r="E3705" t="s">
        <v>12439</v>
      </c>
      <c r="F3705" t="s">
        <v>7140</v>
      </c>
      <c r="G3705" t="s">
        <v>7140</v>
      </c>
      <c r="H3705" t="s">
        <v>12440</v>
      </c>
      <c r="I3705" t="s">
        <v>17865</v>
      </c>
    </row>
    <row r="3706" spans="1:9">
      <c r="A3706">
        <v>577</v>
      </c>
      <c r="B3706" t="s">
        <v>4721</v>
      </c>
      <c r="C3706" t="s">
        <v>17984</v>
      </c>
      <c r="D3706">
        <v>30149</v>
      </c>
      <c r="E3706" t="s">
        <v>12441</v>
      </c>
      <c r="F3706" t="s">
        <v>7140</v>
      </c>
      <c r="G3706" t="s">
        <v>7140</v>
      </c>
      <c r="H3706" t="s">
        <v>12442</v>
      </c>
      <c r="I3706" t="s">
        <v>17866</v>
      </c>
    </row>
    <row r="3707" spans="1:9">
      <c r="A3707">
        <v>577</v>
      </c>
      <c r="B3707" t="s">
        <v>4721</v>
      </c>
      <c r="C3707" t="s">
        <v>17984</v>
      </c>
      <c r="D3707">
        <v>30150</v>
      </c>
      <c r="E3707" t="s">
        <v>12443</v>
      </c>
      <c r="F3707" t="s">
        <v>7140</v>
      </c>
      <c r="G3707" t="s">
        <v>7140</v>
      </c>
      <c r="H3707" t="s">
        <v>12444</v>
      </c>
      <c r="I3707" t="s">
        <v>17867</v>
      </c>
    </row>
    <row r="3708" spans="1:9">
      <c r="A3708">
        <v>577</v>
      </c>
      <c r="B3708" t="s">
        <v>4721</v>
      </c>
      <c r="C3708" t="s">
        <v>17984</v>
      </c>
      <c r="D3708">
        <v>30151</v>
      </c>
      <c r="E3708" t="s">
        <v>12445</v>
      </c>
      <c r="F3708" t="s">
        <v>7140</v>
      </c>
      <c r="G3708" t="s">
        <v>7140</v>
      </c>
      <c r="H3708" t="s">
        <v>12446</v>
      </c>
      <c r="I3708" t="s">
        <v>17868</v>
      </c>
    </row>
    <row r="3709" spans="1:9">
      <c r="A3709">
        <v>577</v>
      </c>
      <c r="B3709" t="s">
        <v>4721</v>
      </c>
      <c r="C3709" t="s">
        <v>17984</v>
      </c>
      <c r="D3709">
        <v>30152</v>
      </c>
      <c r="E3709" t="s">
        <v>12447</v>
      </c>
      <c r="F3709" t="s">
        <v>12448</v>
      </c>
      <c r="G3709" t="s">
        <v>7140</v>
      </c>
      <c r="H3709" t="s">
        <v>12449</v>
      </c>
      <c r="I3709" t="s">
        <v>17869</v>
      </c>
    </row>
    <row r="3710" spans="1:9">
      <c r="A3710">
        <v>577</v>
      </c>
      <c r="B3710" t="s">
        <v>4721</v>
      </c>
      <c r="C3710" t="s">
        <v>17984</v>
      </c>
      <c r="D3710">
        <v>30153</v>
      </c>
      <c r="E3710" t="s">
        <v>12450</v>
      </c>
      <c r="F3710" t="s">
        <v>7140</v>
      </c>
      <c r="G3710" t="s">
        <v>7140</v>
      </c>
      <c r="H3710" t="s">
        <v>12451</v>
      </c>
      <c r="I3710" t="s">
        <v>17870</v>
      </c>
    </row>
    <row r="3711" spans="1:9">
      <c r="A3711">
        <v>577</v>
      </c>
      <c r="B3711" t="s">
        <v>4721</v>
      </c>
      <c r="C3711" t="s">
        <v>17984</v>
      </c>
      <c r="D3711">
        <v>30154</v>
      </c>
      <c r="E3711" t="s">
        <v>12452</v>
      </c>
      <c r="F3711" t="s">
        <v>12453</v>
      </c>
      <c r="G3711" t="s">
        <v>7140</v>
      </c>
      <c r="H3711" t="s">
        <v>12454</v>
      </c>
      <c r="I3711" t="s">
        <v>17871</v>
      </c>
    </row>
    <row r="3712" spans="1:9">
      <c r="A3712">
        <v>577</v>
      </c>
      <c r="B3712" t="s">
        <v>4721</v>
      </c>
      <c r="C3712" t="s">
        <v>17984</v>
      </c>
      <c r="D3712">
        <v>30155</v>
      </c>
      <c r="E3712" t="s">
        <v>12455</v>
      </c>
      <c r="F3712" t="s">
        <v>7140</v>
      </c>
      <c r="G3712" t="s">
        <v>7140</v>
      </c>
      <c r="H3712" t="s">
        <v>12456</v>
      </c>
      <c r="I3712" t="s">
        <v>17872</v>
      </c>
    </row>
    <row r="3713" spans="1:9">
      <c r="A3713">
        <v>577</v>
      </c>
      <c r="B3713" t="s">
        <v>4721</v>
      </c>
      <c r="C3713" t="s">
        <v>17984</v>
      </c>
      <c r="D3713">
        <v>30156</v>
      </c>
      <c r="E3713" t="s">
        <v>12457</v>
      </c>
      <c r="F3713" t="s">
        <v>2208</v>
      </c>
      <c r="G3713" t="s">
        <v>7140</v>
      </c>
      <c r="H3713" t="s">
        <v>12458</v>
      </c>
    </row>
    <row r="3714" spans="1:9">
      <c r="A3714">
        <v>577</v>
      </c>
      <c r="B3714" t="s">
        <v>4721</v>
      </c>
      <c r="C3714" t="s">
        <v>17984</v>
      </c>
      <c r="D3714">
        <v>30157</v>
      </c>
      <c r="E3714" t="s">
        <v>12459</v>
      </c>
      <c r="F3714" t="s">
        <v>12460</v>
      </c>
      <c r="G3714" t="s">
        <v>7140</v>
      </c>
      <c r="H3714" t="s">
        <v>12461</v>
      </c>
      <c r="I3714" t="s">
        <v>17873</v>
      </c>
    </row>
    <row r="3715" spans="1:9">
      <c r="A3715">
        <v>577</v>
      </c>
      <c r="B3715" t="s">
        <v>4721</v>
      </c>
      <c r="C3715" t="s">
        <v>17984</v>
      </c>
      <c r="D3715">
        <v>30158</v>
      </c>
      <c r="E3715" t="s">
        <v>12462</v>
      </c>
      <c r="F3715" t="s">
        <v>12463</v>
      </c>
      <c r="G3715" t="s">
        <v>7140</v>
      </c>
      <c r="H3715" t="s">
        <v>12464</v>
      </c>
    </row>
    <row r="3716" spans="1:9">
      <c r="A3716">
        <v>577</v>
      </c>
      <c r="B3716" t="s">
        <v>4721</v>
      </c>
      <c r="C3716" t="s">
        <v>17984</v>
      </c>
      <c r="D3716">
        <v>30159</v>
      </c>
      <c r="E3716" t="s">
        <v>12465</v>
      </c>
      <c r="F3716" t="s">
        <v>7140</v>
      </c>
      <c r="G3716" t="s">
        <v>7140</v>
      </c>
      <c r="H3716" t="s">
        <v>4362</v>
      </c>
      <c r="I3716" t="s">
        <v>17417</v>
      </c>
    </row>
    <row r="3717" spans="1:9">
      <c r="A3717">
        <v>577</v>
      </c>
      <c r="B3717" t="s">
        <v>4721</v>
      </c>
      <c r="C3717" t="s">
        <v>17984</v>
      </c>
      <c r="D3717">
        <v>30160</v>
      </c>
      <c r="E3717" t="s">
        <v>12466</v>
      </c>
      <c r="F3717" t="s">
        <v>2290</v>
      </c>
      <c r="G3717" t="s">
        <v>7140</v>
      </c>
      <c r="H3717" t="s">
        <v>11668</v>
      </c>
      <c r="I3717" t="s">
        <v>16237</v>
      </c>
    </row>
    <row r="3718" spans="1:9">
      <c r="A3718">
        <v>577</v>
      </c>
      <c r="B3718" t="s">
        <v>4721</v>
      </c>
      <c r="C3718" t="s">
        <v>17984</v>
      </c>
      <c r="D3718">
        <v>30161</v>
      </c>
      <c r="E3718" t="s">
        <v>12467</v>
      </c>
      <c r="F3718" t="s">
        <v>7140</v>
      </c>
      <c r="G3718" t="s">
        <v>7140</v>
      </c>
      <c r="H3718" t="s">
        <v>12468</v>
      </c>
      <c r="I3718" t="s">
        <v>17874</v>
      </c>
    </row>
    <row r="3719" spans="1:9">
      <c r="A3719">
        <v>577</v>
      </c>
      <c r="B3719" t="s">
        <v>4721</v>
      </c>
      <c r="C3719" t="s">
        <v>17984</v>
      </c>
      <c r="D3719">
        <v>30162</v>
      </c>
      <c r="E3719" t="s">
        <v>12469</v>
      </c>
      <c r="F3719" t="s">
        <v>7140</v>
      </c>
      <c r="G3719" t="s">
        <v>7140</v>
      </c>
      <c r="H3719" t="s">
        <v>12470</v>
      </c>
      <c r="I3719" t="s">
        <v>17875</v>
      </c>
    </row>
    <row r="3720" spans="1:9">
      <c r="A3720">
        <v>577</v>
      </c>
      <c r="B3720" t="s">
        <v>4721</v>
      </c>
      <c r="C3720" t="s">
        <v>17984</v>
      </c>
      <c r="D3720">
        <v>30163</v>
      </c>
      <c r="E3720" t="s">
        <v>12471</v>
      </c>
      <c r="F3720" t="s">
        <v>7140</v>
      </c>
      <c r="G3720" t="s">
        <v>7140</v>
      </c>
      <c r="H3720" t="s">
        <v>12472</v>
      </c>
      <c r="I3720" t="s">
        <v>17876</v>
      </c>
    </row>
    <row r="3721" spans="1:9">
      <c r="A3721">
        <v>577</v>
      </c>
      <c r="B3721" t="s">
        <v>4721</v>
      </c>
      <c r="C3721" t="s">
        <v>17984</v>
      </c>
      <c r="D3721">
        <v>30164</v>
      </c>
      <c r="E3721" t="s">
        <v>12473</v>
      </c>
      <c r="F3721" t="s">
        <v>12474</v>
      </c>
      <c r="G3721" t="s">
        <v>7140</v>
      </c>
      <c r="H3721" t="s">
        <v>12475</v>
      </c>
      <c r="I3721" t="s">
        <v>17877</v>
      </c>
    </row>
    <row r="3722" spans="1:9">
      <c r="A3722">
        <v>577</v>
      </c>
      <c r="B3722" t="s">
        <v>4721</v>
      </c>
      <c r="C3722" t="s">
        <v>17984</v>
      </c>
      <c r="D3722">
        <v>30165</v>
      </c>
      <c r="E3722" t="s">
        <v>12476</v>
      </c>
      <c r="F3722" t="s">
        <v>12477</v>
      </c>
      <c r="G3722" t="s">
        <v>7140</v>
      </c>
      <c r="H3722" t="s">
        <v>12478</v>
      </c>
    </row>
    <row r="3723" spans="1:9">
      <c r="A3723">
        <v>577</v>
      </c>
      <c r="B3723" t="s">
        <v>4721</v>
      </c>
      <c r="C3723" t="s">
        <v>17984</v>
      </c>
      <c r="D3723">
        <v>30166</v>
      </c>
      <c r="E3723" t="s">
        <v>12479</v>
      </c>
      <c r="F3723" t="s">
        <v>12480</v>
      </c>
      <c r="G3723" t="s">
        <v>12481</v>
      </c>
      <c r="H3723" t="s">
        <v>12482</v>
      </c>
      <c r="I3723" t="s">
        <v>17878</v>
      </c>
    </row>
    <row r="3724" spans="1:9">
      <c r="A3724">
        <v>577</v>
      </c>
      <c r="B3724" t="s">
        <v>4721</v>
      </c>
      <c r="C3724" t="s">
        <v>17984</v>
      </c>
      <c r="D3724">
        <v>30167</v>
      </c>
      <c r="E3724" t="s">
        <v>12483</v>
      </c>
      <c r="F3724" t="s">
        <v>7140</v>
      </c>
      <c r="G3724" t="s">
        <v>7140</v>
      </c>
      <c r="H3724" t="s">
        <v>12484</v>
      </c>
      <c r="I3724" t="s">
        <v>17879</v>
      </c>
    </row>
    <row r="3725" spans="1:9">
      <c r="A3725">
        <v>577</v>
      </c>
      <c r="B3725" t="s">
        <v>4721</v>
      </c>
      <c r="C3725" t="s">
        <v>17984</v>
      </c>
      <c r="D3725">
        <v>30168</v>
      </c>
      <c r="E3725" t="s">
        <v>12485</v>
      </c>
      <c r="F3725" t="s">
        <v>12486</v>
      </c>
      <c r="G3725" t="s">
        <v>7140</v>
      </c>
      <c r="H3725" t="s">
        <v>11630</v>
      </c>
      <c r="I3725" t="s">
        <v>15691</v>
      </c>
    </row>
    <row r="3726" spans="1:9">
      <c r="A3726">
        <v>577</v>
      </c>
      <c r="B3726" t="s">
        <v>4721</v>
      </c>
      <c r="C3726" t="s">
        <v>17984</v>
      </c>
      <c r="D3726">
        <v>30169</v>
      </c>
      <c r="E3726" t="s">
        <v>12487</v>
      </c>
      <c r="F3726" t="s">
        <v>7140</v>
      </c>
      <c r="G3726" t="s">
        <v>7140</v>
      </c>
      <c r="H3726" t="s">
        <v>12488</v>
      </c>
      <c r="I3726" t="s">
        <v>17880</v>
      </c>
    </row>
    <row r="3727" spans="1:9">
      <c r="A3727">
        <v>577</v>
      </c>
      <c r="B3727" t="s">
        <v>4721</v>
      </c>
      <c r="C3727" t="s">
        <v>17984</v>
      </c>
      <c r="D3727">
        <v>30170</v>
      </c>
      <c r="E3727" t="s">
        <v>12489</v>
      </c>
      <c r="F3727" t="s">
        <v>7140</v>
      </c>
      <c r="G3727" t="s">
        <v>7140</v>
      </c>
      <c r="H3727" t="s">
        <v>12490</v>
      </c>
      <c r="I3727" t="s">
        <v>17881</v>
      </c>
    </row>
    <row r="3728" spans="1:9">
      <c r="A3728">
        <v>577</v>
      </c>
      <c r="B3728" t="s">
        <v>4721</v>
      </c>
      <c r="C3728" t="s">
        <v>17984</v>
      </c>
      <c r="D3728">
        <v>30171</v>
      </c>
      <c r="E3728" t="s">
        <v>12491</v>
      </c>
      <c r="F3728" t="s">
        <v>7140</v>
      </c>
      <c r="G3728" t="s">
        <v>7140</v>
      </c>
      <c r="H3728" t="s">
        <v>12492</v>
      </c>
      <c r="I3728" t="s">
        <v>15453</v>
      </c>
    </row>
    <row r="3729" spans="1:9">
      <c r="A3729">
        <v>577</v>
      </c>
      <c r="B3729" t="s">
        <v>4721</v>
      </c>
      <c r="C3729" t="s">
        <v>17984</v>
      </c>
      <c r="D3729">
        <v>30172</v>
      </c>
      <c r="E3729" t="s">
        <v>12493</v>
      </c>
      <c r="F3729" t="s">
        <v>7140</v>
      </c>
      <c r="G3729" t="s">
        <v>7140</v>
      </c>
      <c r="H3729" t="s">
        <v>12494</v>
      </c>
      <c r="I3729" t="s">
        <v>17882</v>
      </c>
    </row>
    <row r="3730" spans="1:9">
      <c r="A3730">
        <v>577</v>
      </c>
      <c r="B3730" t="s">
        <v>4721</v>
      </c>
      <c r="C3730" t="s">
        <v>17984</v>
      </c>
      <c r="D3730">
        <v>30173</v>
      </c>
      <c r="E3730" t="s">
        <v>12495</v>
      </c>
      <c r="F3730" t="s">
        <v>12496</v>
      </c>
      <c r="G3730" t="s">
        <v>7140</v>
      </c>
      <c r="H3730" t="s">
        <v>12497</v>
      </c>
    </row>
    <row r="3731" spans="1:9">
      <c r="A3731">
        <v>577</v>
      </c>
      <c r="B3731" t="s">
        <v>4721</v>
      </c>
      <c r="C3731" t="s">
        <v>17984</v>
      </c>
      <c r="D3731">
        <v>30174</v>
      </c>
      <c r="E3731" t="s">
        <v>12498</v>
      </c>
      <c r="F3731" t="s">
        <v>7140</v>
      </c>
      <c r="G3731" t="s">
        <v>7140</v>
      </c>
      <c r="H3731" t="s">
        <v>2028</v>
      </c>
      <c r="I3731" t="s">
        <v>16013</v>
      </c>
    </row>
    <row r="3732" spans="1:9">
      <c r="A3732">
        <v>577</v>
      </c>
      <c r="B3732" t="s">
        <v>4721</v>
      </c>
      <c r="C3732" t="s">
        <v>17984</v>
      </c>
      <c r="D3732">
        <v>30175</v>
      </c>
      <c r="E3732" t="s">
        <v>12499</v>
      </c>
      <c r="F3732" t="s">
        <v>12500</v>
      </c>
      <c r="G3732" t="s">
        <v>7140</v>
      </c>
      <c r="H3732" t="s">
        <v>12501</v>
      </c>
      <c r="I3732" t="s">
        <v>17883</v>
      </c>
    </row>
    <row r="3733" spans="1:9">
      <c r="A3733">
        <v>577</v>
      </c>
      <c r="B3733" t="s">
        <v>4721</v>
      </c>
      <c r="C3733" t="s">
        <v>17984</v>
      </c>
      <c r="D3733">
        <v>30176</v>
      </c>
      <c r="E3733" t="s">
        <v>12502</v>
      </c>
      <c r="F3733" t="s">
        <v>7140</v>
      </c>
      <c r="G3733" t="s">
        <v>7140</v>
      </c>
      <c r="H3733" t="s">
        <v>12503</v>
      </c>
      <c r="I3733" t="s">
        <v>17884</v>
      </c>
    </row>
    <row r="3734" spans="1:9">
      <c r="A3734">
        <v>577</v>
      </c>
      <c r="B3734" t="s">
        <v>4721</v>
      </c>
      <c r="C3734" t="s">
        <v>17984</v>
      </c>
      <c r="D3734">
        <v>30177</v>
      </c>
      <c r="E3734" t="s">
        <v>12504</v>
      </c>
      <c r="F3734" t="s">
        <v>7140</v>
      </c>
      <c r="G3734" t="s">
        <v>7140</v>
      </c>
      <c r="H3734" t="s">
        <v>12505</v>
      </c>
      <c r="I3734" t="s">
        <v>17885</v>
      </c>
    </row>
    <row r="3735" spans="1:9">
      <c r="A3735">
        <v>577</v>
      </c>
      <c r="B3735" t="s">
        <v>4721</v>
      </c>
      <c r="C3735" t="s">
        <v>17984</v>
      </c>
      <c r="D3735">
        <v>30178</v>
      </c>
      <c r="E3735" t="s">
        <v>12506</v>
      </c>
      <c r="F3735" t="s">
        <v>7140</v>
      </c>
      <c r="G3735" t="s">
        <v>7140</v>
      </c>
      <c r="H3735" t="s">
        <v>12507</v>
      </c>
      <c r="I3735" t="s">
        <v>17886</v>
      </c>
    </row>
    <row r="3736" spans="1:9">
      <c r="A3736">
        <v>577</v>
      </c>
      <c r="B3736" t="s">
        <v>4721</v>
      </c>
      <c r="C3736" t="s">
        <v>17984</v>
      </c>
      <c r="D3736">
        <v>30179</v>
      </c>
      <c r="E3736" t="s">
        <v>12508</v>
      </c>
      <c r="F3736" t="s">
        <v>7140</v>
      </c>
      <c r="G3736" t="s">
        <v>7140</v>
      </c>
      <c r="H3736" t="s">
        <v>2076</v>
      </c>
      <c r="I3736" t="s">
        <v>16061</v>
      </c>
    </row>
    <row r="3737" spans="1:9">
      <c r="A3737">
        <v>577</v>
      </c>
      <c r="B3737" t="s">
        <v>4721</v>
      </c>
      <c r="C3737" t="s">
        <v>17984</v>
      </c>
      <c r="D3737">
        <v>30180</v>
      </c>
      <c r="E3737" t="s">
        <v>12509</v>
      </c>
      <c r="F3737" t="s">
        <v>7140</v>
      </c>
      <c r="G3737" t="s">
        <v>7140</v>
      </c>
      <c r="H3737" t="s">
        <v>12510</v>
      </c>
      <c r="I3737" t="s">
        <v>17887</v>
      </c>
    </row>
    <row r="3738" spans="1:9">
      <c r="A3738">
        <v>577</v>
      </c>
      <c r="B3738" t="s">
        <v>4721</v>
      </c>
      <c r="C3738" t="s">
        <v>17984</v>
      </c>
      <c r="D3738">
        <v>30181</v>
      </c>
      <c r="E3738" t="s">
        <v>12511</v>
      </c>
      <c r="F3738" t="s">
        <v>7140</v>
      </c>
      <c r="G3738" t="s">
        <v>7140</v>
      </c>
      <c r="H3738" t="s">
        <v>12512</v>
      </c>
      <c r="I3738" t="s">
        <v>17888</v>
      </c>
    </row>
    <row r="3739" spans="1:9">
      <c r="A3739">
        <v>577</v>
      </c>
      <c r="B3739" t="s">
        <v>4721</v>
      </c>
      <c r="C3739" t="s">
        <v>17984</v>
      </c>
      <c r="D3739">
        <v>30182</v>
      </c>
      <c r="E3739" t="s">
        <v>12513</v>
      </c>
      <c r="F3739" t="s">
        <v>7140</v>
      </c>
      <c r="G3739" t="s">
        <v>7140</v>
      </c>
      <c r="H3739" t="s">
        <v>12514</v>
      </c>
      <c r="I3739" t="s">
        <v>17889</v>
      </c>
    </row>
    <row r="3740" spans="1:9">
      <c r="A3740">
        <v>577</v>
      </c>
      <c r="B3740" t="s">
        <v>4721</v>
      </c>
      <c r="C3740" t="s">
        <v>17984</v>
      </c>
      <c r="D3740">
        <v>30183</v>
      </c>
      <c r="E3740" t="s">
        <v>12515</v>
      </c>
      <c r="F3740" t="s">
        <v>7140</v>
      </c>
      <c r="G3740" t="s">
        <v>7140</v>
      </c>
      <c r="H3740" t="s">
        <v>12516</v>
      </c>
      <c r="I3740" t="s">
        <v>17890</v>
      </c>
    </row>
    <row r="3741" spans="1:9">
      <c r="A3741">
        <v>577</v>
      </c>
      <c r="B3741" t="s">
        <v>4721</v>
      </c>
      <c r="C3741" t="s">
        <v>17984</v>
      </c>
      <c r="D3741">
        <v>30184</v>
      </c>
      <c r="E3741" t="s">
        <v>12517</v>
      </c>
      <c r="F3741" t="s">
        <v>7140</v>
      </c>
      <c r="G3741" t="s">
        <v>7140</v>
      </c>
      <c r="H3741" t="s">
        <v>12518</v>
      </c>
      <c r="I3741" t="s">
        <v>17891</v>
      </c>
    </row>
    <row r="3742" spans="1:9">
      <c r="A3742">
        <v>577</v>
      </c>
      <c r="B3742" t="s">
        <v>4721</v>
      </c>
      <c r="C3742" t="s">
        <v>17984</v>
      </c>
      <c r="D3742">
        <v>30185</v>
      </c>
      <c r="E3742" t="s">
        <v>12519</v>
      </c>
      <c r="F3742" t="s">
        <v>7140</v>
      </c>
      <c r="G3742" t="s">
        <v>7140</v>
      </c>
      <c r="H3742" t="s">
        <v>12520</v>
      </c>
      <c r="I3742" t="s">
        <v>17892</v>
      </c>
    </row>
    <row r="3743" spans="1:9">
      <c r="A3743">
        <v>577</v>
      </c>
      <c r="B3743" t="s">
        <v>4721</v>
      </c>
      <c r="C3743" t="s">
        <v>17984</v>
      </c>
      <c r="D3743">
        <v>30186</v>
      </c>
      <c r="E3743" t="s">
        <v>12521</v>
      </c>
      <c r="F3743" t="s">
        <v>7140</v>
      </c>
      <c r="G3743" t="s">
        <v>7140</v>
      </c>
      <c r="H3743" t="s">
        <v>12522</v>
      </c>
      <c r="I3743" t="s">
        <v>17893</v>
      </c>
    </row>
    <row r="3744" spans="1:9">
      <c r="A3744">
        <v>577</v>
      </c>
      <c r="B3744" t="s">
        <v>4721</v>
      </c>
      <c r="C3744" t="s">
        <v>17984</v>
      </c>
      <c r="D3744">
        <v>30187</v>
      </c>
      <c r="E3744" t="s">
        <v>12523</v>
      </c>
      <c r="F3744" t="s">
        <v>7140</v>
      </c>
      <c r="G3744" t="s">
        <v>7140</v>
      </c>
      <c r="H3744" t="s">
        <v>12524</v>
      </c>
      <c r="I3744" t="s">
        <v>17894</v>
      </c>
    </row>
    <row r="3745" spans="1:9">
      <c r="A3745">
        <v>577</v>
      </c>
      <c r="B3745" t="s">
        <v>4721</v>
      </c>
      <c r="C3745" t="s">
        <v>17984</v>
      </c>
      <c r="D3745">
        <v>30188</v>
      </c>
      <c r="E3745" t="s">
        <v>12525</v>
      </c>
      <c r="F3745" t="s">
        <v>7140</v>
      </c>
      <c r="G3745" t="s">
        <v>7140</v>
      </c>
      <c r="H3745" t="s">
        <v>12526</v>
      </c>
      <c r="I3745" t="s">
        <v>17895</v>
      </c>
    </row>
    <row r="3746" spans="1:9">
      <c r="A3746">
        <v>577</v>
      </c>
      <c r="B3746" t="s">
        <v>4721</v>
      </c>
      <c r="C3746" t="s">
        <v>17984</v>
      </c>
      <c r="D3746">
        <v>30189</v>
      </c>
      <c r="E3746" t="s">
        <v>12527</v>
      </c>
      <c r="F3746" t="s">
        <v>7140</v>
      </c>
      <c r="G3746" t="s">
        <v>7140</v>
      </c>
      <c r="H3746" t="s">
        <v>12528</v>
      </c>
      <c r="I3746" t="s">
        <v>17896</v>
      </c>
    </row>
    <row r="3747" spans="1:9">
      <c r="A3747">
        <v>577</v>
      </c>
      <c r="B3747" t="s">
        <v>4721</v>
      </c>
      <c r="C3747" t="s">
        <v>17984</v>
      </c>
      <c r="D3747">
        <v>30190</v>
      </c>
      <c r="E3747" t="s">
        <v>12529</v>
      </c>
      <c r="F3747" t="s">
        <v>12530</v>
      </c>
      <c r="G3747" t="s">
        <v>7140</v>
      </c>
      <c r="H3747" t="s">
        <v>12531</v>
      </c>
      <c r="I3747" t="s">
        <v>17897</v>
      </c>
    </row>
    <row r="3748" spans="1:9">
      <c r="A3748">
        <v>577</v>
      </c>
      <c r="B3748" t="s">
        <v>4721</v>
      </c>
      <c r="C3748" t="s">
        <v>17984</v>
      </c>
      <c r="D3748">
        <v>30191</v>
      </c>
      <c r="E3748" t="s">
        <v>12532</v>
      </c>
      <c r="F3748" t="s">
        <v>7140</v>
      </c>
      <c r="G3748" t="s">
        <v>7140</v>
      </c>
      <c r="H3748" t="s">
        <v>12533</v>
      </c>
      <c r="I3748" t="s">
        <v>17898</v>
      </c>
    </row>
    <row r="3749" spans="1:9">
      <c r="A3749">
        <v>577</v>
      </c>
      <c r="B3749" t="s">
        <v>4721</v>
      </c>
      <c r="C3749" t="s">
        <v>17984</v>
      </c>
      <c r="D3749">
        <v>30192</v>
      </c>
      <c r="E3749" t="s">
        <v>12534</v>
      </c>
      <c r="F3749" t="s">
        <v>7140</v>
      </c>
      <c r="G3749" t="s">
        <v>7140</v>
      </c>
      <c r="H3749" t="s">
        <v>12535</v>
      </c>
      <c r="I3749" t="s">
        <v>17899</v>
      </c>
    </row>
    <row r="3750" spans="1:9">
      <c r="A3750">
        <v>577</v>
      </c>
      <c r="B3750" t="s">
        <v>4721</v>
      </c>
      <c r="C3750" t="s">
        <v>17984</v>
      </c>
      <c r="D3750">
        <v>30193</v>
      </c>
      <c r="E3750" t="s">
        <v>12536</v>
      </c>
      <c r="F3750" t="s">
        <v>7140</v>
      </c>
      <c r="G3750" t="s">
        <v>7140</v>
      </c>
      <c r="H3750" t="s">
        <v>12537</v>
      </c>
      <c r="I3750" t="s">
        <v>17900</v>
      </c>
    </row>
    <row r="3751" spans="1:9">
      <c r="A3751">
        <v>577</v>
      </c>
      <c r="B3751" t="s">
        <v>4721</v>
      </c>
      <c r="C3751" t="s">
        <v>17984</v>
      </c>
      <c r="D3751">
        <v>30194</v>
      </c>
      <c r="E3751" t="s">
        <v>12538</v>
      </c>
      <c r="F3751" t="s">
        <v>7140</v>
      </c>
      <c r="G3751" t="s">
        <v>7140</v>
      </c>
      <c r="H3751" t="s">
        <v>12539</v>
      </c>
      <c r="I3751" t="s">
        <v>17901</v>
      </c>
    </row>
    <row r="3752" spans="1:9">
      <c r="A3752">
        <v>577</v>
      </c>
      <c r="B3752" t="s">
        <v>4721</v>
      </c>
      <c r="C3752" t="s">
        <v>17984</v>
      </c>
      <c r="D3752">
        <v>30195</v>
      </c>
      <c r="E3752" t="s">
        <v>12540</v>
      </c>
      <c r="F3752" t="s">
        <v>7140</v>
      </c>
      <c r="G3752" t="s">
        <v>7140</v>
      </c>
      <c r="H3752" t="s">
        <v>12541</v>
      </c>
      <c r="I3752" t="s">
        <v>17902</v>
      </c>
    </row>
    <row r="3753" spans="1:9">
      <c r="A3753">
        <v>577</v>
      </c>
      <c r="B3753" t="s">
        <v>4721</v>
      </c>
      <c r="C3753" t="s">
        <v>17984</v>
      </c>
      <c r="D3753">
        <v>30196</v>
      </c>
      <c r="E3753" t="s">
        <v>12542</v>
      </c>
      <c r="F3753" t="s">
        <v>12543</v>
      </c>
      <c r="G3753" t="s">
        <v>7140</v>
      </c>
      <c r="H3753" t="s">
        <v>12544</v>
      </c>
      <c r="I3753" t="s">
        <v>17903</v>
      </c>
    </row>
    <row r="3754" spans="1:9">
      <c r="A3754">
        <v>577</v>
      </c>
      <c r="B3754" t="s">
        <v>4721</v>
      </c>
      <c r="C3754" t="s">
        <v>17984</v>
      </c>
      <c r="D3754">
        <v>30197</v>
      </c>
      <c r="E3754" t="s">
        <v>12545</v>
      </c>
      <c r="F3754" t="s">
        <v>7140</v>
      </c>
      <c r="G3754" t="s">
        <v>7140</v>
      </c>
      <c r="H3754" t="s">
        <v>12546</v>
      </c>
      <c r="I3754" t="s">
        <v>17904</v>
      </c>
    </row>
    <row r="3755" spans="1:9">
      <c r="A3755">
        <v>577</v>
      </c>
      <c r="B3755" t="s">
        <v>4721</v>
      </c>
      <c r="C3755" t="s">
        <v>17984</v>
      </c>
      <c r="D3755">
        <v>30198</v>
      </c>
      <c r="E3755" t="s">
        <v>12547</v>
      </c>
      <c r="F3755" t="s">
        <v>7140</v>
      </c>
      <c r="G3755" t="s">
        <v>7140</v>
      </c>
      <c r="H3755" t="s">
        <v>12548</v>
      </c>
      <c r="I3755" t="s">
        <v>17905</v>
      </c>
    </row>
    <row r="3756" spans="1:9">
      <c r="A3756">
        <v>577</v>
      </c>
      <c r="B3756" t="s">
        <v>4721</v>
      </c>
      <c r="C3756" t="s">
        <v>17984</v>
      </c>
      <c r="D3756">
        <v>30199</v>
      </c>
      <c r="E3756" t="s">
        <v>12549</v>
      </c>
      <c r="F3756" t="s">
        <v>7140</v>
      </c>
      <c r="G3756" t="s">
        <v>7140</v>
      </c>
      <c r="H3756" t="s">
        <v>12550</v>
      </c>
      <c r="I3756" t="s">
        <v>17906</v>
      </c>
    </row>
    <row r="3757" spans="1:9">
      <c r="A3757">
        <v>577</v>
      </c>
      <c r="B3757" t="s">
        <v>4721</v>
      </c>
      <c r="C3757" t="s">
        <v>17984</v>
      </c>
      <c r="D3757">
        <v>30200</v>
      </c>
      <c r="E3757" t="s">
        <v>12551</v>
      </c>
      <c r="F3757" t="s">
        <v>7140</v>
      </c>
      <c r="G3757" t="s">
        <v>7140</v>
      </c>
      <c r="H3757" t="s">
        <v>12552</v>
      </c>
      <c r="I3757" t="s">
        <v>17907</v>
      </c>
    </row>
    <row r="3758" spans="1:9">
      <c r="A3758">
        <v>577</v>
      </c>
      <c r="B3758" t="s">
        <v>4721</v>
      </c>
      <c r="C3758" t="s">
        <v>17984</v>
      </c>
      <c r="D3758">
        <v>30201</v>
      </c>
      <c r="E3758" t="s">
        <v>12553</v>
      </c>
      <c r="F3758" t="s">
        <v>1212</v>
      </c>
      <c r="G3758" t="s">
        <v>12554</v>
      </c>
      <c r="H3758" t="s">
        <v>12555</v>
      </c>
      <c r="I3758" t="s">
        <v>15345</v>
      </c>
    </row>
    <row r="3759" spans="1:9">
      <c r="A3759">
        <v>577</v>
      </c>
      <c r="B3759" t="s">
        <v>4721</v>
      </c>
      <c r="C3759" t="s">
        <v>17984</v>
      </c>
      <c r="D3759">
        <v>30202</v>
      </c>
      <c r="E3759" t="s">
        <v>12556</v>
      </c>
      <c r="F3759" t="s">
        <v>12557</v>
      </c>
      <c r="G3759" t="s">
        <v>7140</v>
      </c>
      <c r="H3759" t="s">
        <v>12558</v>
      </c>
      <c r="I3759" t="s">
        <v>17908</v>
      </c>
    </row>
    <row r="3760" spans="1:9">
      <c r="A3760">
        <v>577</v>
      </c>
      <c r="B3760" t="s">
        <v>4721</v>
      </c>
      <c r="C3760" t="s">
        <v>17984</v>
      </c>
      <c r="D3760">
        <v>30203</v>
      </c>
      <c r="E3760" t="s">
        <v>12559</v>
      </c>
      <c r="F3760" t="s">
        <v>7140</v>
      </c>
      <c r="G3760" t="s">
        <v>7140</v>
      </c>
      <c r="H3760" t="s">
        <v>12560</v>
      </c>
      <c r="I3760" t="s">
        <v>17909</v>
      </c>
    </row>
    <row r="3761" spans="1:9">
      <c r="A3761">
        <v>577</v>
      </c>
      <c r="B3761" t="s">
        <v>4721</v>
      </c>
      <c r="C3761" t="s">
        <v>17984</v>
      </c>
      <c r="D3761">
        <v>30204</v>
      </c>
      <c r="E3761" t="s">
        <v>12561</v>
      </c>
      <c r="F3761" t="s">
        <v>7140</v>
      </c>
      <c r="G3761" t="s">
        <v>7140</v>
      </c>
      <c r="H3761" t="s">
        <v>12562</v>
      </c>
      <c r="I3761" t="s">
        <v>17910</v>
      </c>
    </row>
    <row r="3762" spans="1:9">
      <c r="A3762">
        <v>577</v>
      </c>
      <c r="B3762" t="s">
        <v>4721</v>
      </c>
      <c r="C3762" t="s">
        <v>17984</v>
      </c>
      <c r="D3762">
        <v>30205</v>
      </c>
      <c r="E3762" t="s">
        <v>12563</v>
      </c>
      <c r="F3762" t="s">
        <v>7140</v>
      </c>
      <c r="G3762" t="s">
        <v>7140</v>
      </c>
      <c r="H3762" t="s">
        <v>12564</v>
      </c>
      <c r="I3762" t="s">
        <v>17911</v>
      </c>
    </row>
    <row r="3763" spans="1:9">
      <c r="A3763">
        <v>577</v>
      </c>
      <c r="B3763" t="s">
        <v>4721</v>
      </c>
      <c r="C3763" t="s">
        <v>17984</v>
      </c>
      <c r="D3763">
        <v>30206</v>
      </c>
      <c r="E3763" t="s">
        <v>12565</v>
      </c>
      <c r="F3763" t="s">
        <v>7140</v>
      </c>
      <c r="G3763" t="s">
        <v>7140</v>
      </c>
      <c r="H3763" t="s">
        <v>12566</v>
      </c>
      <c r="I3763" t="s">
        <v>17912</v>
      </c>
    </row>
    <row r="3764" spans="1:9">
      <c r="A3764">
        <v>577</v>
      </c>
      <c r="B3764" t="s">
        <v>4721</v>
      </c>
      <c r="C3764" t="s">
        <v>17984</v>
      </c>
      <c r="D3764">
        <v>30207</v>
      </c>
      <c r="E3764" t="s">
        <v>12567</v>
      </c>
      <c r="F3764" t="s">
        <v>7140</v>
      </c>
      <c r="G3764" t="s">
        <v>7140</v>
      </c>
      <c r="H3764" t="s">
        <v>12568</v>
      </c>
      <c r="I3764" t="s">
        <v>17913</v>
      </c>
    </row>
    <row r="3765" spans="1:9">
      <c r="A3765">
        <v>577</v>
      </c>
      <c r="B3765" t="s">
        <v>4721</v>
      </c>
      <c r="C3765" t="s">
        <v>17984</v>
      </c>
      <c r="D3765">
        <v>30208</v>
      </c>
      <c r="E3765" t="s">
        <v>12569</v>
      </c>
      <c r="F3765" t="s">
        <v>7140</v>
      </c>
      <c r="G3765" t="s">
        <v>7140</v>
      </c>
      <c r="H3765" t="s">
        <v>12570</v>
      </c>
      <c r="I3765" t="s">
        <v>17914</v>
      </c>
    </row>
    <row r="3766" spans="1:9">
      <c r="A3766">
        <v>577</v>
      </c>
      <c r="B3766" t="s">
        <v>4721</v>
      </c>
      <c r="C3766" t="s">
        <v>17984</v>
      </c>
      <c r="D3766">
        <v>30209</v>
      </c>
      <c r="E3766" t="s">
        <v>12571</v>
      </c>
      <c r="F3766" t="s">
        <v>7140</v>
      </c>
      <c r="G3766" t="s">
        <v>7140</v>
      </c>
      <c r="H3766" t="s">
        <v>12572</v>
      </c>
      <c r="I3766" t="s">
        <v>17915</v>
      </c>
    </row>
    <row r="3767" spans="1:9">
      <c r="A3767">
        <v>577</v>
      </c>
      <c r="B3767" t="s">
        <v>4721</v>
      </c>
      <c r="C3767" t="s">
        <v>17984</v>
      </c>
      <c r="D3767">
        <v>30210</v>
      </c>
      <c r="E3767" t="s">
        <v>12573</v>
      </c>
      <c r="F3767" t="s">
        <v>7140</v>
      </c>
      <c r="G3767" t="s">
        <v>7140</v>
      </c>
      <c r="H3767" t="s">
        <v>12574</v>
      </c>
      <c r="I3767" t="s">
        <v>17916</v>
      </c>
    </row>
    <row r="3768" spans="1:9">
      <c r="A3768">
        <v>577</v>
      </c>
      <c r="B3768" t="s">
        <v>4721</v>
      </c>
      <c r="C3768" t="s">
        <v>17984</v>
      </c>
      <c r="D3768">
        <v>30211</v>
      </c>
      <c r="E3768" t="s">
        <v>12575</v>
      </c>
      <c r="F3768" t="s">
        <v>7140</v>
      </c>
      <c r="G3768" t="s">
        <v>7140</v>
      </c>
      <c r="H3768" t="s">
        <v>12576</v>
      </c>
      <c r="I3768" t="s">
        <v>17917</v>
      </c>
    </row>
    <row r="3769" spans="1:9">
      <c r="A3769">
        <v>577</v>
      </c>
      <c r="B3769" t="s">
        <v>4721</v>
      </c>
      <c r="C3769" t="s">
        <v>17984</v>
      </c>
      <c r="D3769">
        <v>30212</v>
      </c>
      <c r="E3769" t="s">
        <v>12577</v>
      </c>
      <c r="F3769" t="s">
        <v>12578</v>
      </c>
      <c r="G3769" t="s">
        <v>7140</v>
      </c>
      <c r="H3769" t="s">
        <v>12579</v>
      </c>
      <c r="I3769" t="s">
        <v>17918</v>
      </c>
    </row>
    <row r="3770" spans="1:9">
      <c r="A3770">
        <v>577</v>
      </c>
      <c r="B3770" t="s">
        <v>4721</v>
      </c>
      <c r="C3770" t="s">
        <v>17984</v>
      </c>
      <c r="D3770">
        <v>30213</v>
      </c>
      <c r="E3770" t="s">
        <v>12580</v>
      </c>
      <c r="F3770" t="s">
        <v>12581</v>
      </c>
      <c r="G3770" t="s">
        <v>12582</v>
      </c>
      <c r="H3770" t="s">
        <v>12583</v>
      </c>
      <c r="I3770" t="s">
        <v>15432</v>
      </c>
    </row>
    <row r="3771" spans="1:9">
      <c r="A3771">
        <v>577</v>
      </c>
      <c r="B3771" t="s">
        <v>4721</v>
      </c>
      <c r="C3771" t="s">
        <v>17984</v>
      </c>
      <c r="D3771">
        <v>30214</v>
      </c>
      <c r="E3771" t="s">
        <v>12584</v>
      </c>
      <c r="F3771" t="s">
        <v>7140</v>
      </c>
      <c r="G3771" t="s">
        <v>7140</v>
      </c>
      <c r="H3771" t="s">
        <v>12585</v>
      </c>
      <c r="I3771" t="s">
        <v>17919</v>
      </c>
    </row>
    <row r="3772" spans="1:9">
      <c r="A3772">
        <v>577</v>
      </c>
      <c r="B3772" t="s">
        <v>4721</v>
      </c>
      <c r="C3772" t="s">
        <v>17984</v>
      </c>
      <c r="D3772">
        <v>30215</v>
      </c>
      <c r="E3772" t="s">
        <v>12586</v>
      </c>
      <c r="F3772" t="s">
        <v>7140</v>
      </c>
      <c r="G3772" t="s">
        <v>7140</v>
      </c>
      <c r="H3772" t="s">
        <v>12587</v>
      </c>
      <c r="I3772" t="s">
        <v>17920</v>
      </c>
    </row>
    <row r="3773" spans="1:9">
      <c r="A3773">
        <v>577</v>
      </c>
      <c r="B3773" t="s">
        <v>4721</v>
      </c>
      <c r="C3773" t="s">
        <v>17984</v>
      </c>
      <c r="D3773">
        <v>30216</v>
      </c>
      <c r="E3773" t="s">
        <v>12588</v>
      </c>
      <c r="F3773" t="s">
        <v>7140</v>
      </c>
      <c r="G3773" t="s">
        <v>7140</v>
      </c>
      <c r="H3773" t="s">
        <v>12589</v>
      </c>
      <c r="I3773" t="s">
        <v>17921</v>
      </c>
    </row>
    <row r="3774" spans="1:9">
      <c r="A3774">
        <v>577</v>
      </c>
      <c r="B3774" t="s">
        <v>4721</v>
      </c>
      <c r="C3774" t="s">
        <v>17984</v>
      </c>
      <c r="D3774">
        <v>30217</v>
      </c>
      <c r="E3774" t="s">
        <v>12590</v>
      </c>
      <c r="F3774" t="s">
        <v>7140</v>
      </c>
      <c r="G3774" t="s">
        <v>7140</v>
      </c>
      <c r="H3774" t="s">
        <v>12591</v>
      </c>
      <c r="I3774" t="s">
        <v>17922</v>
      </c>
    </row>
    <row r="3775" spans="1:9">
      <c r="A3775">
        <v>577</v>
      </c>
      <c r="B3775" t="s">
        <v>4721</v>
      </c>
      <c r="C3775" t="s">
        <v>17984</v>
      </c>
      <c r="D3775">
        <v>30218</v>
      </c>
      <c r="E3775" t="s">
        <v>12592</v>
      </c>
      <c r="F3775" t="s">
        <v>12593</v>
      </c>
      <c r="G3775" t="s">
        <v>7140</v>
      </c>
      <c r="H3775" t="s">
        <v>12594</v>
      </c>
      <c r="I3775" t="s">
        <v>17923</v>
      </c>
    </row>
    <row r="3776" spans="1:9">
      <c r="A3776">
        <v>577</v>
      </c>
      <c r="B3776" t="s">
        <v>4721</v>
      </c>
      <c r="C3776" t="s">
        <v>17984</v>
      </c>
      <c r="D3776">
        <v>30219</v>
      </c>
      <c r="E3776" t="s">
        <v>12595</v>
      </c>
      <c r="F3776" t="s">
        <v>7140</v>
      </c>
      <c r="G3776" t="s">
        <v>7140</v>
      </c>
      <c r="H3776" t="s">
        <v>12596</v>
      </c>
      <c r="I3776" t="s">
        <v>17140</v>
      </c>
    </row>
    <row r="3777" spans="1:9">
      <c r="A3777">
        <v>577</v>
      </c>
      <c r="B3777" t="s">
        <v>4721</v>
      </c>
      <c r="C3777" t="s">
        <v>17984</v>
      </c>
      <c r="D3777">
        <v>30220</v>
      </c>
      <c r="E3777" t="s">
        <v>12597</v>
      </c>
      <c r="F3777" t="s">
        <v>7140</v>
      </c>
      <c r="G3777" t="s">
        <v>7140</v>
      </c>
      <c r="H3777" t="s">
        <v>12596</v>
      </c>
      <c r="I3777" t="s">
        <v>17140</v>
      </c>
    </row>
    <row r="3778" spans="1:9">
      <c r="A3778">
        <v>577</v>
      </c>
      <c r="B3778" t="s">
        <v>4721</v>
      </c>
      <c r="C3778" t="s">
        <v>17984</v>
      </c>
      <c r="D3778">
        <v>30221</v>
      </c>
      <c r="E3778" t="s">
        <v>12598</v>
      </c>
      <c r="F3778" t="s">
        <v>7140</v>
      </c>
      <c r="G3778" t="s">
        <v>7140</v>
      </c>
      <c r="H3778" t="s">
        <v>12599</v>
      </c>
      <c r="I3778" t="s">
        <v>17924</v>
      </c>
    </row>
    <row r="3779" spans="1:9">
      <c r="A3779">
        <v>577</v>
      </c>
      <c r="B3779" t="s">
        <v>4721</v>
      </c>
      <c r="C3779" t="s">
        <v>17984</v>
      </c>
      <c r="D3779">
        <v>30222</v>
      </c>
      <c r="E3779" t="s">
        <v>12600</v>
      </c>
      <c r="F3779" t="s">
        <v>7140</v>
      </c>
      <c r="G3779" t="s">
        <v>7140</v>
      </c>
      <c r="H3779" t="s">
        <v>12601</v>
      </c>
      <c r="I3779" t="s">
        <v>17925</v>
      </c>
    </row>
    <row r="3780" spans="1:9">
      <c r="A3780">
        <v>577</v>
      </c>
      <c r="B3780" t="s">
        <v>4721</v>
      </c>
      <c r="C3780" t="s">
        <v>17984</v>
      </c>
      <c r="D3780">
        <v>30223</v>
      </c>
      <c r="E3780" t="s">
        <v>12602</v>
      </c>
      <c r="F3780" t="s">
        <v>7140</v>
      </c>
      <c r="G3780" t="s">
        <v>7140</v>
      </c>
      <c r="H3780" t="s">
        <v>12603</v>
      </c>
      <c r="I3780" t="s">
        <v>17926</v>
      </c>
    </row>
    <row r="3781" spans="1:9">
      <c r="A3781">
        <v>577</v>
      </c>
      <c r="B3781" t="s">
        <v>4721</v>
      </c>
      <c r="C3781" t="s">
        <v>17984</v>
      </c>
      <c r="D3781">
        <v>30224</v>
      </c>
      <c r="E3781" t="s">
        <v>12604</v>
      </c>
      <c r="F3781" t="s">
        <v>7140</v>
      </c>
      <c r="G3781" t="s">
        <v>7140</v>
      </c>
      <c r="H3781" t="s">
        <v>12605</v>
      </c>
      <c r="I3781" t="s">
        <v>17927</v>
      </c>
    </row>
    <row r="3782" spans="1:9">
      <c r="A3782">
        <v>577</v>
      </c>
      <c r="B3782" t="s">
        <v>4721</v>
      </c>
      <c r="C3782" t="s">
        <v>17984</v>
      </c>
      <c r="D3782">
        <v>30225</v>
      </c>
      <c r="E3782" t="s">
        <v>12606</v>
      </c>
      <c r="F3782" t="s">
        <v>7140</v>
      </c>
      <c r="G3782" t="s">
        <v>7140</v>
      </c>
      <c r="H3782" t="s">
        <v>12607</v>
      </c>
      <c r="I3782" t="s">
        <v>17928</v>
      </c>
    </row>
    <row r="3783" spans="1:9">
      <c r="A3783">
        <v>577</v>
      </c>
      <c r="B3783" t="s">
        <v>4721</v>
      </c>
      <c r="C3783" t="s">
        <v>17984</v>
      </c>
      <c r="D3783">
        <v>30226</v>
      </c>
      <c r="E3783" t="s">
        <v>12608</v>
      </c>
      <c r="F3783" t="s">
        <v>7140</v>
      </c>
      <c r="G3783" t="s">
        <v>7140</v>
      </c>
      <c r="H3783" t="s">
        <v>12609</v>
      </c>
      <c r="I3783" t="s">
        <v>17929</v>
      </c>
    </row>
    <row r="3784" spans="1:9">
      <c r="A3784">
        <v>577</v>
      </c>
      <c r="B3784" t="s">
        <v>4721</v>
      </c>
      <c r="C3784" t="s">
        <v>17984</v>
      </c>
      <c r="D3784">
        <v>30227</v>
      </c>
      <c r="E3784" t="s">
        <v>12610</v>
      </c>
      <c r="F3784" t="s">
        <v>7140</v>
      </c>
      <c r="G3784" t="s">
        <v>7140</v>
      </c>
      <c r="H3784" t="s">
        <v>1666</v>
      </c>
      <c r="I3784" t="s">
        <v>15657</v>
      </c>
    </row>
    <row r="3785" spans="1:9">
      <c r="A3785">
        <v>577</v>
      </c>
      <c r="B3785" t="s">
        <v>4721</v>
      </c>
      <c r="C3785" t="s">
        <v>17984</v>
      </c>
      <c r="D3785">
        <v>30228</v>
      </c>
      <c r="E3785" t="s">
        <v>12611</v>
      </c>
      <c r="F3785" t="s">
        <v>12612</v>
      </c>
      <c r="G3785" t="s">
        <v>7140</v>
      </c>
      <c r="H3785" t="s">
        <v>12613</v>
      </c>
      <c r="I3785" t="s">
        <v>17930</v>
      </c>
    </row>
    <row r="3786" spans="1:9">
      <c r="A3786">
        <v>577</v>
      </c>
      <c r="B3786" t="s">
        <v>4721</v>
      </c>
      <c r="C3786" t="s">
        <v>17984</v>
      </c>
      <c r="D3786">
        <v>30229</v>
      </c>
      <c r="E3786" t="s">
        <v>12614</v>
      </c>
      <c r="F3786" t="s">
        <v>12615</v>
      </c>
      <c r="G3786" t="s">
        <v>7140</v>
      </c>
      <c r="H3786" t="s">
        <v>12616</v>
      </c>
      <c r="I3786" t="s">
        <v>17931</v>
      </c>
    </row>
    <row r="3787" spans="1:9">
      <c r="A3787">
        <v>577</v>
      </c>
      <c r="B3787" t="s">
        <v>4721</v>
      </c>
      <c r="C3787" t="s">
        <v>17984</v>
      </c>
      <c r="D3787">
        <v>30230</v>
      </c>
      <c r="E3787" t="s">
        <v>12617</v>
      </c>
      <c r="F3787" t="s">
        <v>12618</v>
      </c>
      <c r="G3787" t="s">
        <v>12619</v>
      </c>
      <c r="H3787" t="s">
        <v>12620</v>
      </c>
      <c r="I3787" t="s">
        <v>17932</v>
      </c>
    </row>
    <row r="3788" spans="1:9">
      <c r="A3788">
        <v>577</v>
      </c>
      <c r="B3788" t="s">
        <v>4721</v>
      </c>
      <c r="C3788" t="s">
        <v>17984</v>
      </c>
      <c r="D3788">
        <v>30231</v>
      </c>
      <c r="E3788" t="s">
        <v>12621</v>
      </c>
      <c r="F3788" t="s">
        <v>7140</v>
      </c>
      <c r="G3788" t="s">
        <v>7140</v>
      </c>
      <c r="H3788" t="s">
        <v>12622</v>
      </c>
      <c r="I3788" t="s">
        <v>17933</v>
      </c>
    </row>
    <row r="3789" spans="1:9">
      <c r="A3789">
        <v>577</v>
      </c>
      <c r="B3789" t="s">
        <v>4721</v>
      </c>
      <c r="C3789" t="s">
        <v>17984</v>
      </c>
      <c r="D3789">
        <v>30232</v>
      </c>
      <c r="E3789" t="s">
        <v>12623</v>
      </c>
      <c r="F3789" t="s">
        <v>12624</v>
      </c>
      <c r="G3789" t="s">
        <v>7140</v>
      </c>
      <c r="H3789" t="s">
        <v>12625</v>
      </c>
      <c r="I3789" t="s">
        <v>17934</v>
      </c>
    </row>
    <row r="3790" spans="1:9">
      <c r="A3790">
        <v>577</v>
      </c>
      <c r="B3790" t="s">
        <v>4721</v>
      </c>
      <c r="C3790" t="s">
        <v>17984</v>
      </c>
      <c r="D3790">
        <v>30233</v>
      </c>
      <c r="E3790" t="s">
        <v>12626</v>
      </c>
      <c r="F3790" t="s">
        <v>7140</v>
      </c>
      <c r="G3790" t="s">
        <v>7140</v>
      </c>
      <c r="H3790" t="s">
        <v>12627</v>
      </c>
      <c r="I3790" t="s">
        <v>17935</v>
      </c>
    </row>
    <row r="3791" spans="1:9">
      <c r="A3791">
        <v>577</v>
      </c>
      <c r="B3791" t="s">
        <v>4721</v>
      </c>
      <c r="C3791" t="s">
        <v>17984</v>
      </c>
      <c r="D3791">
        <v>30234</v>
      </c>
      <c r="E3791" t="s">
        <v>12628</v>
      </c>
      <c r="F3791" t="s">
        <v>12629</v>
      </c>
      <c r="G3791" t="s">
        <v>12630</v>
      </c>
      <c r="H3791" t="s">
        <v>12631</v>
      </c>
      <c r="I3791" t="s">
        <v>17936</v>
      </c>
    </row>
    <row r="3792" spans="1:9">
      <c r="A3792">
        <v>577</v>
      </c>
      <c r="B3792" t="s">
        <v>4721</v>
      </c>
      <c r="C3792" t="s">
        <v>17984</v>
      </c>
      <c r="D3792">
        <v>30235</v>
      </c>
      <c r="E3792" t="s">
        <v>12632</v>
      </c>
      <c r="F3792" t="s">
        <v>12633</v>
      </c>
      <c r="G3792" t="s">
        <v>7140</v>
      </c>
      <c r="H3792" t="s">
        <v>12634</v>
      </c>
      <c r="I3792" t="s">
        <v>17937</v>
      </c>
    </row>
    <row r="3793" spans="1:9">
      <c r="A3793">
        <v>577</v>
      </c>
      <c r="B3793" t="s">
        <v>4721</v>
      </c>
      <c r="C3793" t="s">
        <v>17984</v>
      </c>
      <c r="D3793">
        <v>30236</v>
      </c>
      <c r="E3793" t="s">
        <v>12635</v>
      </c>
      <c r="F3793" t="s">
        <v>7140</v>
      </c>
      <c r="G3793" t="s">
        <v>7140</v>
      </c>
      <c r="H3793" t="s">
        <v>1573</v>
      </c>
      <c r="I3793" t="s">
        <v>15564</v>
      </c>
    </row>
    <row r="3794" spans="1:9">
      <c r="A3794">
        <v>577</v>
      </c>
      <c r="B3794" t="s">
        <v>4721</v>
      </c>
      <c r="C3794" t="s">
        <v>17984</v>
      </c>
      <c r="D3794">
        <v>30237</v>
      </c>
      <c r="E3794" t="s">
        <v>12636</v>
      </c>
      <c r="F3794" t="s">
        <v>12637</v>
      </c>
      <c r="G3794" t="s">
        <v>7140</v>
      </c>
      <c r="H3794" t="s">
        <v>12638</v>
      </c>
      <c r="I3794" t="s">
        <v>15478</v>
      </c>
    </row>
    <row r="3795" spans="1:9">
      <c r="A3795">
        <v>577</v>
      </c>
      <c r="B3795" t="s">
        <v>4721</v>
      </c>
      <c r="C3795" t="s">
        <v>17984</v>
      </c>
      <c r="D3795">
        <v>30238</v>
      </c>
      <c r="E3795" t="s">
        <v>12639</v>
      </c>
      <c r="F3795" t="s">
        <v>12640</v>
      </c>
      <c r="G3795" t="s">
        <v>7140</v>
      </c>
      <c r="H3795" t="s">
        <v>12641</v>
      </c>
      <c r="I3795" t="s">
        <v>17938</v>
      </c>
    </row>
    <row r="3796" spans="1:9">
      <c r="A3796">
        <v>577</v>
      </c>
      <c r="B3796" t="s">
        <v>4721</v>
      </c>
      <c r="C3796" t="s">
        <v>17984</v>
      </c>
      <c r="D3796">
        <v>30239</v>
      </c>
      <c r="E3796" t="s">
        <v>12642</v>
      </c>
      <c r="F3796" t="s">
        <v>7140</v>
      </c>
      <c r="G3796" t="s">
        <v>7140</v>
      </c>
      <c r="H3796" t="s">
        <v>12643</v>
      </c>
      <c r="I3796" t="s">
        <v>17939</v>
      </c>
    </row>
    <row r="3797" spans="1:9">
      <c r="A3797">
        <v>577</v>
      </c>
      <c r="B3797" t="s">
        <v>4721</v>
      </c>
      <c r="C3797" t="s">
        <v>17984</v>
      </c>
      <c r="D3797">
        <v>30240</v>
      </c>
      <c r="E3797" t="s">
        <v>12644</v>
      </c>
      <c r="F3797" t="s">
        <v>7140</v>
      </c>
      <c r="G3797" t="s">
        <v>7140</v>
      </c>
      <c r="H3797" t="s">
        <v>2043</v>
      </c>
      <c r="I3797" t="s">
        <v>16027</v>
      </c>
    </row>
    <row r="3798" spans="1:9">
      <c r="A3798">
        <v>577</v>
      </c>
      <c r="B3798" t="s">
        <v>4721</v>
      </c>
      <c r="C3798" t="s">
        <v>17984</v>
      </c>
      <c r="D3798">
        <v>30241</v>
      </c>
      <c r="E3798" t="s">
        <v>12645</v>
      </c>
      <c r="F3798" t="s">
        <v>7140</v>
      </c>
      <c r="G3798" t="s">
        <v>7140</v>
      </c>
      <c r="H3798" t="s">
        <v>12646</v>
      </c>
      <c r="I3798" t="s">
        <v>17940</v>
      </c>
    </row>
    <row r="3799" spans="1:9">
      <c r="A3799">
        <v>577</v>
      </c>
      <c r="B3799" t="s">
        <v>4721</v>
      </c>
      <c r="C3799" t="s">
        <v>17984</v>
      </c>
      <c r="D3799">
        <v>30242</v>
      </c>
      <c r="E3799" t="s">
        <v>14778</v>
      </c>
      <c r="F3799" t="s">
        <v>14779</v>
      </c>
      <c r="G3799" t="s">
        <v>7140</v>
      </c>
      <c r="H3799" t="s">
        <v>14780</v>
      </c>
      <c r="I3799" t="s">
        <v>17817</v>
      </c>
    </row>
    <row r="3800" spans="1:9">
      <c r="A3800">
        <v>577</v>
      </c>
      <c r="B3800" t="s">
        <v>4721</v>
      </c>
      <c r="C3800" t="s">
        <v>17984</v>
      </c>
      <c r="D3800">
        <v>30243</v>
      </c>
      <c r="E3800" t="s">
        <v>14781</v>
      </c>
      <c r="F3800" t="s">
        <v>14782</v>
      </c>
      <c r="G3800" t="s">
        <v>7140</v>
      </c>
      <c r="H3800" t="s">
        <v>14783</v>
      </c>
      <c r="I3800" t="s">
        <v>17401</v>
      </c>
    </row>
    <row r="3801" spans="1:9">
      <c r="A3801">
        <v>577</v>
      </c>
      <c r="B3801" t="s">
        <v>4721</v>
      </c>
      <c r="C3801" t="s">
        <v>17984</v>
      </c>
      <c r="D3801">
        <v>30244</v>
      </c>
      <c r="E3801" t="s">
        <v>14784</v>
      </c>
      <c r="F3801" t="s">
        <v>14785</v>
      </c>
      <c r="G3801" t="s">
        <v>7140</v>
      </c>
      <c r="H3801" t="s">
        <v>14786</v>
      </c>
      <c r="I3801" t="s">
        <v>17917</v>
      </c>
    </row>
    <row r="3802" spans="1:9">
      <c r="A3802">
        <v>577</v>
      </c>
      <c r="B3802" t="s">
        <v>4721</v>
      </c>
      <c r="C3802" t="s">
        <v>17984</v>
      </c>
      <c r="D3802">
        <v>30245</v>
      </c>
      <c r="E3802" t="s">
        <v>14787</v>
      </c>
      <c r="F3802" t="s">
        <v>14788</v>
      </c>
      <c r="G3802" t="s">
        <v>7140</v>
      </c>
      <c r="H3802" t="s">
        <v>14789</v>
      </c>
      <c r="I3802" t="s">
        <v>17380</v>
      </c>
    </row>
    <row r="3803" spans="1:9">
      <c r="A3803">
        <v>577</v>
      </c>
      <c r="B3803" t="s">
        <v>4721</v>
      </c>
      <c r="C3803" t="s">
        <v>17984</v>
      </c>
      <c r="D3803">
        <v>30246</v>
      </c>
      <c r="E3803" t="s">
        <v>14790</v>
      </c>
      <c r="F3803" t="s">
        <v>14791</v>
      </c>
      <c r="G3803" t="s">
        <v>7140</v>
      </c>
      <c r="H3803" t="s">
        <v>14792</v>
      </c>
      <c r="I3803" t="s">
        <v>17941</v>
      </c>
    </row>
    <row r="3804" spans="1:9">
      <c r="A3804">
        <v>577</v>
      </c>
      <c r="B3804" t="s">
        <v>4721</v>
      </c>
      <c r="C3804" t="s">
        <v>17984</v>
      </c>
      <c r="D3804">
        <v>30247</v>
      </c>
      <c r="E3804" t="s">
        <v>14793</v>
      </c>
      <c r="F3804" t="s">
        <v>14794</v>
      </c>
      <c r="G3804" t="s">
        <v>7140</v>
      </c>
      <c r="H3804" t="s">
        <v>14795</v>
      </c>
      <c r="I3804" t="s">
        <v>17942</v>
      </c>
    </row>
    <row r="3805" spans="1:9">
      <c r="A3805">
        <v>577</v>
      </c>
      <c r="B3805" t="s">
        <v>4721</v>
      </c>
      <c r="C3805" t="s">
        <v>17984</v>
      </c>
      <c r="D3805">
        <v>30248</v>
      </c>
      <c r="E3805" t="s">
        <v>14796</v>
      </c>
      <c r="F3805" t="s">
        <v>14797</v>
      </c>
      <c r="G3805" t="s">
        <v>7140</v>
      </c>
      <c r="H3805" t="s">
        <v>14798</v>
      </c>
      <c r="I3805" t="s">
        <v>17943</v>
      </c>
    </row>
    <row r="3806" spans="1:9">
      <c r="A3806">
        <v>577</v>
      </c>
      <c r="B3806" t="s">
        <v>4721</v>
      </c>
      <c r="C3806" t="s">
        <v>17984</v>
      </c>
      <c r="D3806">
        <v>30249</v>
      </c>
      <c r="E3806" t="s">
        <v>14799</v>
      </c>
      <c r="F3806" t="s">
        <v>7140</v>
      </c>
      <c r="G3806" t="s">
        <v>7140</v>
      </c>
      <c r="H3806" t="s">
        <v>14800</v>
      </c>
      <c r="I3806" t="s">
        <v>17944</v>
      </c>
    </row>
    <row r="3807" spans="1:9">
      <c r="A3807">
        <v>577</v>
      </c>
      <c r="B3807" t="s">
        <v>4721</v>
      </c>
      <c r="C3807" t="s">
        <v>17984</v>
      </c>
      <c r="D3807">
        <v>30250</v>
      </c>
      <c r="E3807" t="s">
        <v>14801</v>
      </c>
      <c r="F3807" t="s">
        <v>14802</v>
      </c>
      <c r="G3807" t="s">
        <v>7140</v>
      </c>
      <c r="H3807" t="s">
        <v>14803</v>
      </c>
      <c r="I3807" t="s">
        <v>17945</v>
      </c>
    </row>
    <row r="3808" spans="1:9">
      <c r="A3808">
        <v>577</v>
      </c>
      <c r="B3808" t="s">
        <v>4721</v>
      </c>
      <c r="C3808" t="s">
        <v>17984</v>
      </c>
      <c r="D3808">
        <v>30251</v>
      </c>
      <c r="E3808" t="s">
        <v>14804</v>
      </c>
      <c r="F3808" t="s">
        <v>14805</v>
      </c>
      <c r="G3808" t="s">
        <v>7140</v>
      </c>
      <c r="H3808" t="s">
        <v>14806</v>
      </c>
      <c r="I3808" t="s">
        <v>17286</v>
      </c>
    </row>
    <row r="3809" spans="1:9">
      <c r="A3809">
        <v>577</v>
      </c>
      <c r="B3809" t="s">
        <v>4721</v>
      </c>
      <c r="C3809" t="s">
        <v>17984</v>
      </c>
      <c r="D3809">
        <v>30252</v>
      </c>
      <c r="E3809" t="s">
        <v>14807</v>
      </c>
      <c r="F3809" t="s">
        <v>14808</v>
      </c>
      <c r="G3809" t="s">
        <v>7140</v>
      </c>
      <c r="H3809" t="s">
        <v>14809</v>
      </c>
      <c r="I3809" t="s">
        <v>17946</v>
      </c>
    </row>
    <row r="3810" spans="1:9">
      <c r="A3810">
        <v>577</v>
      </c>
      <c r="B3810" t="s">
        <v>4721</v>
      </c>
      <c r="C3810" t="s">
        <v>17984</v>
      </c>
      <c r="D3810">
        <v>30253</v>
      </c>
      <c r="E3810" t="s">
        <v>14810</v>
      </c>
      <c r="F3810" t="s">
        <v>14811</v>
      </c>
      <c r="G3810" t="s">
        <v>7140</v>
      </c>
      <c r="H3810" t="s">
        <v>14812</v>
      </c>
      <c r="I3810" t="s">
        <v>17947</v>
      </c>
    </row>
    <row r="3811" spans="1:9">
      <c r="A3811">
        <v>577</v>
      </c>
      <c r="B3811" t="s">
        <v>4721</v>
      </c>
      <c r="C3811" t="s">
        <v>17984</v>
      </c>
      <c r="D3811">
        <v>30254</v>
      </c>
      <c r="E3811" t="s">
        <v>14813</v>
      </c>
      <c r="F3811" t="s">
        <v>14814</v>
      </c>
      <c r="G3811" t="s">
        <v>7140</v>
      </c>
      <c r="H3811" t="s">
        <v>14815</v>
      </c>
      <c r="I3811" t="s">
        <v>17948</v>
      </c>
    </row>
    <row r="3812" spans="1:9">
      <c r="A3812">
        <v>577</v>
      </c>
      <c r="B3812" t="s">
        <v>4721</v>
      </c>
      <c r="C3812" t="s">
        <v>17984</v>
      </c>
      <c r="D3812">
        <v>30255</v>
      </c>
      <c r="E3812" t="s">
        <v>14816</v>
      </c>
      <c r="F3812" t="s">
        <v>14817</v>
      </c>
      <c r="G3812" t="s">
        <v>7140</v>
      </c>
      <c r="H3812" t="s">
        <v>14818</v>
      </c>
      <c r="I3812" t="s">
        <v>17949</v>
      </c>
    </row>
    <row r="3813" spans="1:9">
      <c r="A3813">
        <v>577</v>
      </c>
      <c r="B3813" t="s">
        <v>4721</v>
      </c>
      <c r="C3813" t="s">
        <v>17984</v>
      </c>
      <c r="D3813">
        <v>30256</v>
      </c>
      <c r="E3813" t="s">
        <v>14819</v>
      </c>
      <c r="F3813" t="s">
        <v>14820</v>
      </c>
      <c r="G3813" t="s">
        <v>7140</v>
      </c>
      <c r="H3813" t="s">
        <v>14821</v>
      </c>
      <c r="I3813" t="s">
        <v>17950</v>
      </c>
    </row>
    <row r="3814" spans="1:9">
      <c r="A3814">
        <v>577</v>
      </c>
      <c r="B3814" t="s">
        <v>4721</v>
      </c>
      <c r="C3814" t="s">
        <v>17984</v>
      </c>
      <c r="D3814">
        <v>30257</v>
      </c>
      <c r="E3814" t="s">
        <v>14822</v>
      </c>
      <c r="F3814" t="s">
        <v>14823</v>
      </c>
      <c r="G3814" t="s">
        <v>7140</v>
      </c>
      <c r="H3814" t="s">
        <v>14824</v>
      </c>
      <c r="I3814" t="s">
        <v>17951</v>
      </c>
    </row>
    <row r="3815" spans="1:9">
      <c r="A3815">
        <v>577</v>
      </c>
      <c r="B3815" t="s">
        <v>4721</v>
      </c>
      <c r="C3815" t="s">
        <v>17984</v>
      </c>
      <c r="D3815">
        <v>30258</v>
      </c>
      <c r="E3815" t="s">
        <v>18186</v>
      </c>
      <c r="H3815" t="s">
        <v>18187</v>
      </c>
      <c r="I3815" t="s">
        <v>18188</v>
      </c>
    </row>
    <row r="3816" spans="1:9">
      <c r="A3816">
        <v>577</v>
      </c>
      <c r="B3816" t="s">
        <v>4721</v>
      </c>
      <c r="C3816" t="s">
        <v>17984</v>
      </c>
      <c r="D3816">
        <v>30259</v>
      </c>
      <c r="E3816" t="s">
        <v>18189</v>
      </c>
      <c r="H3816" t="s">
        <v>18190</v>
      </c>
      <c r="I3816" t="s">
        <v>18191</v>
      </c>
    </row>
    <row r="3817" spans="1:9">
      <c r="A3817">
        <v>577</v>
      </c>
      <c r="B3817" t="s">
        <v>4721</v>
      </c>
      <c r="C3817" t="s">
        <v>17984</v>
      </c>
      <c r="D3817">
        <v>30260</v>
      </c>
      <c r="E3817" t="s">
        <v>18192</v>
      </c>
      <c r="H3817" t="s">
        <v>18193</v>
      </c>
      <c r="I3817" t="s">
        <v>18194</v>
      </c>
    </row>
    <row r="3818" spans="1:9">
      <c r="A3818">
        <v>577</v>
      </c>
      <c r="B3818" t="s">
        <v>4721</v>
      </c>
      <c r="C3818" t="s">
        <v>17984</v>
      </c>
      <c r="D3818">
        <v>30261</v>
      </c>
      <c r="E3818" t="s">
        <v>18195</v>
      </c>
      <c r="H3818" t="s">
        <v>18196</v>
      </c>
      <c r="I3818" t="s">
        <v>18197</v>
      </c>
    </row>
    <row r="3819" spans="1:9">
      <c r="A3819">
        <v>577</v>
      </c>
      <c r="B3819" t="s">
        <v>4721</v>
      </c>
      <c r="C3819" t="s">
        <v>17984</v>
      </c>
      <c r="D3819">
        <v>30262</v>
      </c>
      <c r="E3819" t="s">
        <v>18198</v>
      </c>
      <c r="H3819" t="s">
        <v>18199</v>
      </c>
      <c r="I3819" t="s">
        <v>18200</v>
      </c>
    </row>
    <row r="3820" spans="1:9">
      <c r="A3820">
        <v>577</v>
      </c>
      <c r="B3820" t="s">
        <v>4721</v>
      </c>
      <c r="C3820" t="s">
        <v>17984</v>
      </c>
      <c r="D3820">
        <v>30263</v>
      </c>
      <c r="E3820" t="s">
        <v>18201</v>
      </c>
      <c r="H3820" t="s">
        <v>18202</v>
      </c>
      <c r="I3820" t="s">
        <v>18203</v>
      </c>
    </row>
    <row r="3821" spans="1:9">
      <c r="A3821">
        <v>577</v>
      </c>
      <c r="B3821" t="s">
        <v>4721</v>
      </c>
      <c r="C3821" t="s">
        <v>17984</v>
      </c>
      <c r="D3821">
        <v>30264</v>
      </c>
      <c r="E3821" t="s">
        <v>18204</v>
      </c>
      <c r="H3821" t="s">
        <v>18205</v>
      </c>
      <c r="I3821" t="s">
        <v>18206</v>
      </c>
    </row>
    <row r="3822" spans="1:9">
      <c r="A3822">
        <v>577</v>
      </c>
      <c r="B3822" t="s">
        <v>4721</v>
      </c>
      <c r="C3822" t="s">
        <v>17984</v>
      </c>
      <c r="D3822">
        <v>30265</v>
      </c>
      <c r="E3822" t="s">
        <v>18207</v>
      </c>
      <c r="H3822" t="s">
        <v>18208</v>
      </c>
      <c r="I3822" t="s">
        <v>18209</v>
      </c>
    </row>
    <row r="3823" spans="1:9">
      <c r="A3823">
        <v>577</v>
      </c>
      <c r="B3823" t="s">
        <v>4721</v>
      </c>
      <c r="C3823" t="s">
        <v>17984</v>
      </c>
      <c r="D3823">
        <v>30266</v>
      </c>
      <c r="E3823" t="s">
        <v>18210</v>
      </c>
      <c r="H3823" t="s">
        <v>18211</v>
      </c>
      <c r="I3823" t="s">
        <v>18212</v>
      </c>
    </row>
    <row r="3824" spans="1:9">
      <c r="A3824">
        <v>577</v>
      </c>
      <c r="B3824" t="s">
        <v>4721</v>
      </c>
      <c r="C3824" t="s">
        <v>17984</v>
      </c>
      <c r="D3824">
        <v>30267</v>
      </c>
      <c r="E3824" t="s">
        <v>18213</v>
      </c>
      <c r="H3824" t="s">
        <v>18214</v>
      </c>
      <c r="I3824" t="s">
        <v>18215</v>
      </c>
    </row>
    <row r="3825" spans="1:9">
      <c r="A3825">
        <v>577</v>
      </c>
      <c r="B3825" t="s">
        <v>4721</v>
      </c>
      <c r="C3825" t="s">
        <v>17984</v>
      </c>
      <c r="D3825">
        <v>30268</v>
      </c>
      <c r="E3825" t="s">
        <v>18216</v>
      </c>
      <c r="H3825" t="s">
        <v>18217</v>
      </c>
      <c r="I3825" t="s">
        <v>18218</v>
      </c>
    </row>
    <row r="3826" spans="1:9">
      <c r="A3826">
        <v>577</v>
      </c>
      <c r="B3826" t="s">
        <v>4721</v>
      </c>
      <c r="C3826" t="s">
        <v>17984</v>
      </c>
      <c r="D3826">
        <v>30269</v>
      </c>
      <c r="E3826" t="s">
        <v>18219</v>
      </c>
      <c r="H3826" t="s">
        <v>18220</v>
      </c>
      <c r="I3826" t="s">
        <v>18221</v>
      </c>
    </row>
    <row r="3827" spans="1:9">
      <c r="A3827">
        <v>577</v>
      </c>
      <c r="B3827" t="s">
        <v>4721</v>
      </c>
      <c r="C3827" t="s">
        <v>17984</v>
      </c>
      <c r="D3827">
        <v>30270</v>
      </c>
      <c r="E3827" t="s">
        <v>18222</v>
      </c>
      <c r="H3827" t="s">
        <v>18223</v>
      </c>
      <c r="I3827" t="s">
        <v>18224</v>
      </c>
    </row>
    <row r="3828" spans="1:9">
      <c r="A3828">
        <v>577</v>
      </c>
      <c r="B3828" t="s">
        <v>4721</v>
      </c>
      <c r="C3828" t="s">
        <v>17984</v>
      </c>
      <c r="D3828">
        <v>30271</v>
      </c>
      <c r="E3828" t="s">
        <v>18225</v>
      </c>
      <c r="H3828" t="s">
        <v>18226</v>
      </c>
      <c r="I3828" t="s">
        <v>18227</v>
      </c>
    </row>
    <row r="3829" spans="1:9">
      <c r="A3829">
        <v>577</v>
      </c>
      <c r="B3829" t="s">
        <v>4721</v>
      </c>
      <c r="C3829" t="s">
        <v>17984</v>
      </c>
      <c r="D3829">
        <v>30272</v>
      </c>
      <c r="E3829" t="s">
        <v>18228</v>
      </c>
      <c r="H3829" t="s">
        <v>18229</v>
      </c>
      <c r="I3829" t="s">
        <v>18230</v>
      </c>
    </row>
    <row r="3830" spans="1:9">
      <c r="A3830">
        <v>577</v>
      </c>
      <c r="B3830" t="s">
        <v>4721</v>
      </c>
      <c r="C3830" t="s">
        <v>17984</v>
      </c>
      <c r="D3830">
        <v>30273</v>
      </c>
      <c r="E3830" t="s">
        <v>18231</v>
      </c>
      <c r="H3830" t="s">
        <v>18232</v>
      </c>
      <c r="I3830" t="s">
        <v>18233</v>
      </c>
    </row>
    <row r="3831" spans="1:9">
      <c r="A3831">
        <v>577</v>
      </c>
      <c r="B3831" t="s">
        <v>4721</v>
      </c>
      <c r="C3831" t="s">
        <v>17984</v>
      </c>
      <c r="D3831">
        <v>30274</v>
      </c>
      <c r="E3831" t="s">
        <v>18234</v>
      </c>
      <c r="H3831" t="s">
        <v>18235</v>
      </c>
      <c r="I3831" t="s">
        <v>18236</v>
      </c>
    </row>
    <row r="3832" spans="1:9">
      <c r="A3832">
        <v>577</v>
      </c>
      <c r="B3832" t="s">
        <v>4721</v>
      </c>
      <c r="C3832" t="s">
        <v>17984</v>
      </c>
      <c r="D3832">
        <v>30275</v>
      </c>
      <c r="E3832" t="s">
        <v>18237</v>
      </c>
      <c r="H3832" t="s">
        <v>18238</v>
      </c>
      <c r="I3832" t="s">
        <v>18239</v>
      </c>
    </row>
    <row r="3833" spans="1:9">
      <c r="A3833">
        <v>577</v>
      </c>
      <c r="B3833" t="s">
        <v>4721</v>
      </c>
      <c r="C3833" t="s">
        <v>17984</v>
      </c>
      <c r="D3833">
        <v>30276</v>
      </c>
      <c r="E3833" t="s">
        <v>18240</v>
      </c>
      <c r="H3833" t="s">
        <v>18241</v>
      </c>
      <c r="I3833" t="s">
        <v>18242</v>
      </c>
    </row>
    <row r="3834" spans="1:9">
      <c r="A3834">
        <v>577</v>
      </c>
      <c r="B3834" t="s">
        <v>4721</v>
      </c>
      <c r="C3834" t="s">
        <v>17984</v>
      </c>
      <c r="D3834">
        <v>30277</v>
      </c>
      <c r="E3834" t="s">
        <v>18243</v>
      </c>
      <c r="H3834" t="s">
        <v>18244</v>
      </c>
      <c r="I3834" t="s">
        <v>18245</v>
      </c>
    </row>
    <row r="3835" spans="1:9">
      <c r="A3835">
        <v>577</v>
      </c>
      <c r="B3835" t="s">
        <v>4721</v>
      </c>
      <c r="C3835" t="s">
        <v>17984</v>
      </c>
      <c r="D3835">
        <v>30278</v>
      </c>
      <c r="E3835" t="s">
        <v>18246</v>
      </c>
      <c r="H3835" t="s">
        <v>18247</v>
      </c>
      <c r="I3835" t="s">
        <v>18248</v>
      </c>
    </row>
    <row r="3836" spans="1:9">
      <c r="A3836">
        <v>577</v>
      </c>
      <c r="B3836" t="s">
        <v>4721</v>
      </c>
      <c r="C3836" t="s">
        <v>17984</v>
      </c>
      <c r="D3836">
        <v>30279</v>
      </c>
      <c r="E3836" t="s">
        <v>18249</v>
      </c>
      <c r="H3836" t="s">
        <v>18250</v>
      </c>
      <c r="I3836" t="s">
        <v>18251</v>
      </c>
    </row>
    <row r="3837" spans="1:9">
      <c r="A3837">
        <v>577</v>
      </c>
      <c r="B3837" t="s">
        <v>4721</v>
      </c>
      <c r="C3837" t="s">
        <v>17984</v>
      </c>
      <c r="D3837">
        <v>30280</v>
      </c>
      <c r="E3837" t="s">
        <v>18252</v>
      </c>
      <c r="H3837" t="s">
        <v>18253</v>
      </c>
      <c r="I3837" t="s">
        <v>18254</v>
      </c>
    </row>
    <row r="3838" spans="1:9">
      <c r="A3838">
        <v>577</v>
      </c>
      <c r="B3838" t="s">
        <v>4721</v>
      </c>
      <c r="C3838" t="s">
        <v>17984</v>
      </c>
      <c r="D3838">
        <v>30281</v>
      </c>
      <c r="E3838" t="s">
        <v>18255</v>
      </c>
      <c r="H3838" t="s">
        <v>18256</v>
      </c>
      <c r="I3838" t="s">
        <v>18257</v>
      </c>
    </row>
    <row r="3839" spans="1:9">
      <c r="A3839">
        <v>577</v>
      </c>
      <c r="B3839" t="s">
        <v>4721</v>
      </c>
      <c r="C3839" t="s">
        <v>17984</v>
      </c>
      <c r="D3839">
        <v>30282</v>
      </c>
      <c r="E3839" t="s">
        <v>18258</v>
      </c>
      <c r="H3839" t="s">
        <v>18259</v>
      </c>
      <c r="I3839" t="s">
        <v>18260</v>
      </c>
    </row>
    <row r="3840" spans="1:9">
      <c r="A3840">
        <v>577</v>
      </c>
      <c r="B3840" t="s">
        <v>4721</v>
      </c>
      <c r="C3840" t="s">
        <v>17984</v>
      </c>
      <c r="D3840">
        <v>30283</v>
      </c>
      <c r="E3840" t="s">
        <v>18261</v>
      </c>
      <c r="H3840" t="s">
        <v>18262</v>
      </c>
      <c r="I3840" t="s">
        <v>18263</v>
      </c>
    </row>
    <row r="3841" spans="1:9">
      <c r="A3841">
        <v>577</v>
      </c>
      <c r="B3841" t="s">
        <v>4721</v>
      </c>
      <c r="C3841" t="s">
        <v>17984</v>
      </c>
      <c r="D3841">
        <v>30284</v>
      </c>
      <c r="E3841" t="s">
        <v>18264</v>
      </c>
      <c r="H3841" t="s">
        <v>18265</v>
      </c>
      <c r="I3841" t="s">
        <v>18266</v>
      </c>
    </row>
    <row r="3842" spans="1:9">
      <c r="A3842">
        <v>577</v>
      </c>
      <c r="B3842" t="s">
        <v>4721</v>
      </c>
      <c r="C3842" t="s">
        <v>17984</v>
      </c>
      <c r="D3842">
        <v>30285</v>
      </c>
      <c r="E3842" t="s">
        <v>18267</v>
      </c>
      <c r="H3842" t="s">
        <v>18268</v>
      </c>
      <c r="I3842" t="s">
        <v>18269</v>
      </c>
    </row>
    <row r="3843" spans="1:9">
      <c r="A3843">
        <v>577</v>
      </c>
      <c r="B3843" t="s">
        <v>4721</v>
      </c>
      <c r="C3843" t="s">
        <v>17984</v>
      </c>
      <c r="D3843">
        <v>30286</v>
      </c>
      <c r="E3843" t="s">
        <v>18270</v>
      </c>
      <c r="H3843" t="s">
        <v>18271</v>
      </c>
      <c r="I3843" t="s">
        <v>18272</v>
      </c>
    </row>
    <row r="3844" spans="1:9">
      <c r="A3844">
        <v>577</v>
      </c>
      <c r="B3844" t="s">
        <v>4721</v>
      </c>
      <c r="C3844" t="s">
        <v>17984</v>
      </c>
      <c r="D3844">
        <v>30287</v>
      </c>
      <c r="E3844" t="s">
        <v>18273</v>
      </c>
      <c r="H3844" t="s">
        <v>18274</v>
      </c>
      <c r="I3844" t="s">
        <v>18275</v>
      </c>
    </row>
    <row r="3845" spans="1:9">
      <c r="A3845">
        <v>577</v>
      </c>
      <c r="B3845" t="s">
        <v>4721</v>
      </c>
      <c r="C3845" t="s">
        <v>17984</v>
      </c>
      <c r="D3845">
        <v>30288</v>
      </c>
      <c r="E3845" t="s">
        <v>18276</v>
      </c>
      <c r="H3845" t="s">
        <v>18277</v>
      </c>
      <c r="I3845" t="s">
        <v>18278</v>
      </c>
    </row>
    <row r="3846" spans="1:9">
      <c r="A3846">
        <v>577</v>
      </c>
      <c r="B3846" t="s">
        <v>4721</v>
      </c>
      <c r="C3846" t="s">
        <v>17984</v>
      </c>
      <c r="D3846">
        <v>30289</v>
      </c>
      <c r="E3846" t="s">
        <v>18279</v>
      </c>
      <c r="H3846" t="s">
        <v>18280</v>
      </c>
      <c r="I3846" t="s">
        <v>18281</v>
      </c>
    </row>
    <row r="3847" spans="1:9">
      <c r="A3847">
        <v>577</v>
      </c>
      <c r="B3847" t="s">
        <v>4721</v>
      </c>
      <c r="C3847" t="s">
        <v>17984</v>
      </c>
      <c r="D3847">
        <v>30290</v>
      </c>
      <c r="E3847" t="s">
        <v>18282</v>
      </c>
      <c r="H3847" t="s">
        <v>18283</v>
      </c>
      <c r="I3847" t="s">
        <v>18284</v>
      </c>
    </row>
    <row r="3848" spans="1:9">
      <c r="A3848">
        <v>577</v>
      </c>
      <c r="B3848" t="s">
        <v>4721</v>
      </c>
      <c r="C3848" t="s">
        <v>17984</v>
      </c>
      <c r="D3848">
        <v>30291</v>
      </c>
      <c r="E3848" t="s">
        <v>18285</v>
      </c>
      <c r="H3848" t="s">
        <v>18286</v>
      </c>
      <c r="I3848" t="s">
        <v>18287</v>
      </c>
    </row>
    <row r="3849" spans="1:9">
      <c r="A3849">
        <v>577</v>
      </c>
      <c r="B3849" t="s">
        <v>4721</v>
      </c>
      <c r="C3849" t="s">
        <v>17984</v>
      </c>
      <c r="D3849">
        <v>30292</v>
      </c>
      <c r="E3849" t="s">
        <v>18288</v>
      </c>
      <c r="H3849" t="s">
        <v>18289</v>
      </c>
      <c r="I3849" t="s">
        <v>18290</v>
      </c>
    </row>
    <row r="3850" spans="1:9">
      <c r="A3850">
        <v>577</v>
      </c>
      <c r="B3850" t="s">
        <v>4721</v>
      </c>
      <c r="C3850" t="s">
        <v>17984</v>
      </c>
      <c r="D3850">
        <v>30293</v>
      </c>
      <c r="E3850" t="s">
        <v>18291</v>
      </c>
      <c r="H3850" t="s">
        <v>18292</v>
      </c>
      <c r="I3850" t="s">
        <v>18293</v>
      </c>
    </row>
    <row r="3851" spans="1:9">
      <c r="A3851">
        <v>577</v>
      </c>
      <c r="B3851" t="s">
        <v>4721</v>
      </c>
      <c r="C3851" t="s">
        <v>17984</v>
      </c>
      <c r="D3851">
        <v>30294</v>
      </c>
      <c r="E3851" t="s">
        <v>18294</v>
      </c>
      <c r="H3851" t="s">
        <v>18295</v>
      </c>
      <c r="I3851" t="s">
        <v>18296</v>
      </c>
    </row>
    <row r="3852" spans="1:9">
      <c r="A3852">
        <v>577</v>
      </c>
      <c r="B3852" t="s">
        <v>4721</v>
      </c>
      <c r="C3852" t="s">
        <v>17984</v>
      </c>
      <c r="D3852">
        <v>30295</v>
      </c>
      <c r="E3852" t="s">
        <v>18297</v>
      </c>
      <c r="H3852" t="s">
        <v>18298</v>
      </c>
      <c r="I3852" t="s">
        <v>18299</v>
      </c>
    </row>
    <row r="3853" spans="1:9">
      <c r="A3853">
        <v>577</v>
      </c>
      <c r="B3853" t="s">
        <v>4721</v>
      </c>
      <c r="C3853" t="s">
        <v>17984</v>
      </c>
      <c r="D3853">
        <v>30296</v>
      </c>
      <c r="E3853" t="s">
        <v>18300</v>
      </c>
      <c r="H3853" t="s">
        <v>18301</v>
      </c>
      <c r="I3853" t="s">
        <v>18302</v>
      </c>
    </row>
    <row r="3854" spans="1:9">
      <c r="A3854">
        <v>577</v>
      </c>
      <c r="B3854" t="s">
        <v>4721</v>
      </c>
      <c r="C3854" t="s">
        <v>17984</v>
      </c>
      <c r="D3854">
        <v>30297</v>
      </c>
      <c r="E3854" t="s">
        <v>18303</v>
      </c>
      <c r="H3854" t="s">
        <v>18304</v>
      </c>
      <c r="I3854" t="s">
        <v>18305</v>
      </c>
    </row>
    <row r="3855" spans="1:9">
      <c r="A3855">
        <v>577</v>
      </c>
      <c r="B3855" t="s">
        <v>4721</v>
      </c>
      <c r="C3855" t="s">
        <v>17984</v>
      </c>
      <c r="D3855">
        <v>30298</v>
      </c>
      <c r="E3855" t="s">
        <v>18306</v>
      </c>
      <c r="H3855" t="s">
        <v>18307</v>
      </c>
      <c r="I3855" t="s">
        <v>18308</v>
      </c>
    </row>
    <row r="3856" spans="1:9">
      <c r="A3856">
        <v>577</v>
      </c>
      <c r="B3856" t="s">
        <v>4721</v>
      </c>
      <c r="C3856" t="s">
        <v>17984</v>
      </c>
      <c r="D3856">
        <v>30299</v>
      </c>
      <c r="E3856" t="s">
        <v>18309</v>
      </c>
      <c r="H3856" t="s">
        <v>18310</v>
      </c>
      <c r="I3856" t="s">
        <v>18311</v>
      </c>
    </row>
    <row r="3857" spans="1:9">
      <c r="A3857">
        <v>577</v>
      </c>
      <c r="B3857" t="s">
        <v>4721</v>
      </c>
      <c r="C3857" t="s">
        <v>17984</v>
      </c>
      <c r="D3857">
        <v>30300</v>
      </c>
      <c r="E3857" t="s">
        <v>18312</v>
      </c>
      <c r="H3857" t="s">
        <v>18313</v>
      </c>
      <c r="I3857" t="s">
        <v>18314</v>
      </c>
    </row>
    <row r="3858" spans="1:9">
      <c r="A3858">
        <v>577</v>
      </c>
      <c r="B3858" t="s">
        <v>4721</v>
      </c>
      <c r="C3858" t="s">
        <v>17984</v>
      </c>
      <c r="D3858">
        <v>30301</v>
      </c>
      <c r="E3858" t="s">
        <v>18315</v>
      </c>
      <c r="H3858" t="s">
        <v>18316</v>
      </c>
      <c r="I3858" t="s">
        <v>18317</v>
      </c>
    </row>
    <row r="3859" spans="1:9">
      <c r="A3859">
        <v>577</v>
      </c>
      <c r="B3859" t="s">
        <v>4721</v>
      </c>
      <c r="C3859" t="s">
        <v>17984</v>
      </c>
      <c r="D3859">
        <v>30302</v>
      </c>
      <c r="E3859" t="s">
        <v>18318</v>
      </c>
      <c r="H3859" t="s">
        <v>18319</v>
      </c>
      <c r="I3859" t="s">
        <v>18320</v>
      </c>
    </row>
    <row r="3860" spans="1:9">
      <c r="A3860">
        <v>577</v>
      </c>
      <c r="B3860" t="s">
        <v>4721</v>
      </c>
      <c r="C3860" t="s">
        <v>17984</v>
      </c>
      <c r="D3860">
        <v>30303</v>
      </c>
      <c r="E3860" t="s">
        <v>18321</v>
      </c>
      <c r="H3860" t="s">
        <v>18322</v>
      </c>
      <c r="I3860" t="s">
        <v>18323</v>
      </c>
    </row>
    <row r="3861" spans="1:9">
      <c r="A3861">
        <v>577</v>
      </c>
      <c r="B3861" t="s">
        <v>4721</v>
      </c>
      <c r="C3861" t="s">
        <v>17984</v>
      </c>
      <c r="D3861">
        <v>30304</v>
      </c>
      <c r="E3861" t="s">
        <v>18324</v>
      </c>
      <c r="H3861" t="s">
        <v>18325</v>
      </c>
      <c r="I3861" t="s">
        <v>18326</v>
      </c>
    </row>
    <row r="3862" spans="1:9">
      <c r="A3862">
        <v>577</v>
      </c>
      <c r="B3862" t="s">
        <v>4721</v>
      </c>
      <c r="C3862" t="s">
        <v>17984</v>
      </c>
      <c r="D3862">
        <v>30305</v>
      </c>
      <c r="E3862" t="s">
        <v>18327</v>
      </c>
      <c r="H3862" t="s">
        <v>18328</v>
      </c>
      <c r="I3862" t="s">
        <v>18329</v>
      </c>
    </row>
    <row r="3863" spans="1:9">
      <c r="A3863">
        <v>577</v>
      </c>
      <c r="B3863" t="s">
        <v>4721</v>
      </c>
      <c r="C3863" t="s">
        <v>17984</v>
      </c>
      <c r="D3863">
        <v>30306</v>
      </c>
      <c r="E3863" t="s">
        <v>18330</v>
      </c>
      <c r="H3863" t="s">
        <v>18331</v>
      </c>
      <c r="I3863" t="s">
        <v>18332</v>
      </c>
    </row>
    <row r="3864" spans="1:9">
      <c r="A3864">
        <v>577</v>
      </c>
      <c r="B3864" t="s">
        <v>4721</v>
      </c>
      <c r="C3864" t="s">
        <v>17984</v>
      </c>
      <c r="D3864">
        <v>30307</v>
      </c>
      <c r="E3864" t="s">
        <v>18333</v>
      </c>
      <c r="H3864" t="s">
        <v>18334</v>
      </c>
      <c r="I3864" t="s">
        <v>18335</v>
      </c>
    </row>
    <row r="3865" spans="1:9">
      <c r="A3865">
        <v>577</v>
      </c>
      <c r="B3865" t="s">
        <v>4721</v>
      </c>
      <c r="C3865" t="s">
        <v>17984</v>
      </c>
      <c r="D3865">
        <v>30308</v>
      </c>
      <c r="E3865" t="s">
        <v>18336</v>
      </c>
      <c r="H3865" t="s">
        <v>18337</v>
      </c>
      <c r="I3865" t="s">
        <v>18338</v>
      </c>
    </row>
    <row r="3866" spans="1:9">
      <c r="A3866">
        <v>577</v>
      </c>
      <c r="B3866" t="s">
        <v>4721</v>
      </c>
      <c r="C3866" t="s">
        <v>17984</v>
      </c>
      <c r="D3866">
        <v>30309</v>
      </c>
      <c r="E3866" t="s">
        <v>18339</v>
      </c>
      <c r="H3866" t="s">
        <v>18340</v>
      </c>
      <c r="I3866" t="s">
        <v>18341</v>
      </c>
    </row>
    <row r="3867" spans="1:9">
      <c r="A3867">
        <v>577</v>
      </c>
      <c r="B3867" t="s">
        <v>4721</v>
      </c>
      <c r="C3867" t="s">
        <v>17984</v>
      </c>
      <c r="D3867">
        <v>30310</v>
      </c>
      <c r="E3867" t="s">
        <v>18342</v>
      </c>
      <c r="H3867" t="s">
        <v>18343</v>
      </c>
      <c r="I3867" t="s">
        <v>18344</v>
      </c>
    </row>
    <row r="3868" spans="1:9">
      <c r="A3868">
        <v>577</v>
      </c>
      <c r="B3868" t="s">
        <v>4721</v>
      </c>
      <c r="C3868" t="s">
        <v>17984</v>
      </c>
      <c r="D3868">
        <v>30311</v>
      </c>
      <c r="E3868" t="s">
        <v>18345</v>
      </c>
      <c r="H3868" t="s">
        <v>18346</v>
      </c>
      <c r="I3868" t="s">
        <v>18347</v>
      </c>
    </row>
    <row r="3869" spans="1:9">
      <c r="A3869">
        <v>577</v>
      </c>
      <c r="B3869" t="s">
        <v>4721</v>
      </c>
      <c r="C3869" t="s">
        <v>17984</v>
      </c>
      <c r="D3869">
        <v>30312</v>
      </c>
      <c r="E3869" t="s">
        <v>18348</v>
      </c>
      <c r="H3869" t="s">
        <v>18349</v>
      </c>
      <c r="I3869" t="s">
        <v>18350</v>
      </c>
    </row>
    <row r="3870" spans="1:9">
      <c r="A3870">
        <v>577</v>
      </c>
      <c r="B3870" t="s">
        <v>4721</v>
      </c>
      <c r="C3870" t="s">
        <v>17984</v>
      </c>
      <c r="D3870">
        <v>30313</v>
      </c>
      <c r="E3870" t="s">
        <v>18351</v>
      </c>
      <c r="H3870" t="s">
        <v>18352</v>
      </c>
      <c r="I3870" t="s">
        <v>18353</v>
      </c>
    </row>
    <row r="3871" spans="1:9">
      <c r="A3871">
        <v>577</v>
      </c>
      <c r="B3871" t="s">
        <v>4721</v>
      </c>
      <c r="C3871" t="s">
        <v>17984</v>
      </c>
      <c r="D3871">
        <v>30314</v>
      </c>
      <c r="E3871" t="s">
        <v>18354</v>
      </c>
      <c r="H3871" t="s">
        <v>18355</v>
      </c>
      <c r="I3871" t="s">
        <v>18356</v>
      </c>
    </row>
    <row r="3872" spans="1:9">
      <c r="A3872">
        <v>577</v>
      </c>
      <c r="B3872" t="s">
        <v>4721</v>
      </c>
      <c r="C3872" t="s">
        <v>17984</v>
      </c>
      <c r="D3872">
        <v>30315</v>
      </c>
      <c r="E3872" t="s">
        <v>18357</v>
      </c>
      <c r="H3872" t="s">
        <v>18358</v>
      </c>
      <c r="I3872" t="s">
        <v>18359</v>
      </c>
    </row>
    <row r="3873" spans="1:9">
      <c r="A3873">
        <v>577</v>
      </c>
      <c r="B3873" t="s">
        <v>4721</v>
      </c>
      <c r="C3873" t="s">
        <v>17984</v>
      </c>
      <c r="D3873">
        <v>30316</v>
      </c>
      <c r="E3873" t="s">
        <v>18360</v>
      </c>
      <c r="H3873" t="s">
        <v>18361</v>
      </c>
      <c r="I3873" t="s">
        <v>18362</v>
      </c>
    </row>
    <row r="3874" spans="1:9">
      <c r="A3874">
        <v>577</v>
      </c>
      <c r="B3874" t="s">
        <v>4721</v>
      </c>
      <c r="C3874" t="s">
        <v>17984</v>
      </c>
      <c r="D3874">
        <v>30317</v>
      </c>
      <c r="E3874" t="s">
        <v>18363</v>
      </c>
      <c r="H3874" t="s">
        <v>18364</v>
      </c>
      <c r="I3874" t="s">
        <v>18365</v>
      </c>
    </row>
    <row r="3875" spans="1:9">
      <c r="A3875">
        <v>577</v>
      </c>
      <c r="B3875" t="s">
        <v>4721</v>
      </c>
      <c r="C3875" t="s">
        <v>17984</v>
      </c>
      <c r="D3875">
        <v>30318</v>
      </c>
      <c r="E3875" t="s">
        <v>18366</v>
      </c>
      <c r="H3875" t="s">
        <v>18367</v>
      </c>
      <c r="I3875" t="s">
        <v>18368</v>
      </c>
    </row>
    <row r="3876" spans="1:9">
      <c r="A3876">
        <v>577</v>
      </c>
      <c r="B3876" t="s">
        <v>4721</v>
      </c>
      <c r="C3876" t="s">
        <v>17984</v>
      </c>
      <c r="D3876">
        <v>30319</v>
      </c>
      <c r="E3876" t="s">
        <v>18369</v>
      </c>
      <c r="H3876" t="s">
        <v>18370</v>
      </c>
      <c r="I3876" t="s">
        <v>18371</v>
      </c>
    </row>
    <row r="3877" spans="1:9">
      <c r="A3877">
        <v>577</v>
      </c>
      <c r="B3877" t="s">
        <v>4721</v>
      </c>
      <c r="C3877" t="s">
        <v>17984</v>
      </c>
      <c r="D3877">
        <v>30320</v>
      </c>
      <c r="E3877" t="s">
        <v>18372</v>
      </c>
      <c r="H3877" t="s">
        <v>18373</v>
      </c>
      <c r="I3877" t="s">
        <v>18374</v>
      </c>
    </row>
    <row r="3878" spans="1:9">
      <c r="A3878">
        <v>577</v>
      </c>
      <c r="B3878" t="s">
        <v>4721</v>
      </c>
      <c r="C3878" t="s">
        <v>17984</v>
      </c>
      <c r="D3878">
        <v>30321</v>
      </c>
      <c r="E3878" t="s">
        <v>18375</v>
      </c>
      <c r="H3878" t="s">
        <v>18376</v>
      </c>
      <c r="I3878" t="s">
        <v>18377</v>
      </c>
    </row>
    <row r="3879" spans="1:9">
      <c r="A3879">
        <v>577</v>
      </c>
      <c r="B3879" t="s">
        <v>4721</v>
      </c>
      <c r="C3879" t="s">
        <v>17984</v>
      </c>
      <c r="D3879">
        <v>30322</v>
      </c>
      <c r="E3879" t="s">
        <v>18378</v>
      </c>
      <c r="H3879" t="s">
        <v>18379</v>
      </c>
      <c r="I3879" t="s">
        <v>18380</v>
      </c>
    </row>
    <row r="3880" spans="1:9">
      <c r="A3880">
        <v>577</v>
      </c>
      <c r="B3880" t="s">
        <v>4721</v>
      </c>
      <c r="C3880" t="s">
        <v>17984</v>
      </c>
      <c r="D3880">
        <v>30323</v>
      </c>
      <c r="E3880" t="s">
        <v>18381</v>
      </c>
      <c r="H3880" t="s">
        <v>18382</v>
      </c>
      <c r="I3880" t="s">
        <v>18383</v>
      </c>
    </row>
    <row r="3881" spans="1:9">
      <c r="A3881">
        <v>577</v>
      </c>
      <c r="B3881" t="s">
        <v>4721</v>
      </c>
      <c r="C3881" t="s">
        <v>17984</v>
      </c>
      <c r="D3881">
        <v>30324</v>
      </c>
      <c r="E3881" t="s">
        <v>18384</v>
      </c>
      <c r="H3881" t="s">
        <v>18385</v>
      </c>
      <c r="I3881" t="s">
        <v>18386</v>
      </c>
    </row>
    <row r="3882" spans="1:9">
      <c r="A3882">
        <v>577</v>
      </c>
      <c r="B3882" t="s">
        <v>4721</v>
      </c>
      <c r="C3882" t="s">
        <v>17984</v>
      </c>
      <c r="D3882">
        <v>30325</v>
      </c>
      <c r="E3882" t="s">
        <v>18387</v>
      </c>
      <c r="H3882" t="s">
        <v>18388</v>
      </c>
      <c r="I3882" t="s">
        <v>18389</v>
      </c>
    </row>
    <row r="3883" spans="1:9">
      <c r="A3883">
        <v>577</v>
      </c>
      <c r="B3883" t="s">
        <v>4721</v>
      </c>
      <c r="C3883" t="s">
        <v>17984</v>
      </c>
      <c r="D3883">
        <v>30326</v>
      </c>
      <c r="E3883" t="s">
        <v>18390</v>
      </c>
      <c r="H3883" t="s">
        <v>18391</v>
      </c>
      <c r="I3883" t="s">
        <v>18392</v>
      </c>
    </row>
    <row r="3884" spans="1:9">
      <c r="A3884">
        <v>577</v>
      </c>
      <c r="B3884" t="s">
        <v>4721</v>
      </c>
      <c r="C3884" t="s">
        <v>17984</v>
      </c>
      <c r="D3884">
        <v>30327</v>
      </c>
      <c r="E3884" t="s">
        <v>18393</v>
      </c>
      <c r="H3884" t="s">
        <v>18394</v>
      </c>
      <c r="I3884" t="s">
        <v>18395</v>
      </c>
    </row>
    <row r="3885" spans="1:9">
      <c r="A3885">
        <v>577</v>
      </c>
      <c r="B3885" t="s">
        <v>4721</v>
      </c>
      <c r="C3885" t="s">
        <v>17984</v>
      </c>
      <c r="D3885">
        <v>30328</v>
      </c>
      <c r="E3885" t="s">
        <v>18396</v>
      </c>
      <c r="H3885" t="s">
        <v>18397</v>
      </c>
      <c r="I3885" t="s">
        <v>18398</v>
      </c>
    </row>
    <row r="3886" spans="1:9">
      <c r="A3886">
        <v>577</v>
      </c>
      <c r="B3886" t="s">
        <v>4721</v>
      </c>
      <c r="C3886" t="s">
        <v>17984</v>
      </c>
      <c r="D3886">
        <v>30329</v>
      </c>
      <c r="E3886" t="s">
        <v>18399</v>
      </c>
      <c r="H3886" t="s">
        <v>18400</v>
      </c>
      <c r="I3886" t="s">
        <v>18401</v>
      </c>
    </row>
    <row r="3887" spans="1:9">
      <c r="A3887">
        <v>577</v>
      </c>
      <c r="B3887" t="s">
        <v>4721</v>
      </c>
      <c r="C3887" t="s">
        <v>17984</v>
      </c>
      <c r="D3887">
        <v>30330</v>
      </c>
      <c r="E3887" t="s">
        <v>18402</v>
      </c>
      <c r="H3887" t="s">
        <v>18403</v>
      </c>
      <c r="I3887" t="s">
        <v>18404</v>
      </c>
    </row>
    <row r="3888" spans="1:9">
      <c r="A3888">
        <v>577</v>
      </c>
      <c r="B3888" t="s">
        <v>4721</v>
      </c>
      <c r="C3888" t="s">
        <v>17984</v>
      </c>
      <c r="D3888">
        <v>30331</v>
      </c>
      <c r="E3888" t="s">
        <v>18405</v>
      </c>
      <c r="H3888" t="s">
        <v>18406</v>
      </c>
      <c r="I3888" t="s">
        <v>18407</v>
      </c>
    </row>
    <row r="3889" spans="1:9">
      <c r="A3889">
        <v>577</v>
      </c>
      <c r="B3889" t="s">
        <v>4721</v>
      </c>
      <c r="C3889" t="s">
        <v>17984</v>
      </c>
      <c r="D3889">
        <v>30332</v>
      </c>
      <c r="E3889" t="s">
        <v>18408</v>
      </c>
      <c r="H3889" t="s">
        <v>18409</v>
      </c>
      <c r="I3889" t="s">
        <v>18410</v>
      </c>
    </row>
    <row r="3890" spans="1:9">
      <c r="A3890">
        <v>577</v>
      </c>
      <c r="B3890" t="s">
        <v>4721</v>
      </c>
      <c r="C3890" t="s">
        <v>17984</v>
      </c>
      <c r="D3890">
        <v>30333</v>
      </c>
      <c r="E3890" t="s">
        <v>18411</v>
      </c>
      <c r="H3890" t="s">
        <v>18412</v>
      </c>
      <c r="I3890" t="s">
        <v>18413</v>
      </c>
    </row>
    <row r="3891" spans="1:9">
      <c r="A3891">
        <v>577</v>
      </c>
      <c r="B3891" t="s">
        <v>4721</v>
      </c>
      <c r="C3891" t="s">
        <v>17984</v>
      </c>
      <c r="D3891">
        <v>30334</v>
      </c>
      <c r="E3891" t="s">
        <v>18414</v>
      </c>
      <c r="H3891" t="s">
        <v>18415</v>
      </c>
      <c r="I3891" t="s">
        <v>18416</v>
      </c>
    </row>
    <row r="3892" spans="1:9">
      <c r="A3892">
        <v>577</v>
      </c>
      <c r="B3892" t="s">
        <v>4721</v>
      </c>
      <c r="C3892" t="s">
        <v>17984</v>
      </c>
      <c r="D3892">
        <v>30335</v>
      </c>
      <c r="E3892" t="s">
        <v>18417</v>
      </c>
      <c r="H3892" t="s">
        <v>18418</v>
      </c>
      <c r="I3892" t="s">
        <v>18419</v>
      </c>
    </row>
    <row r="3893" spans="1:9">
      <c r="A3893">
        <v>577</v>
      </c>
      <c r="B3893" t="s">
        <v>4721</v>
      </c>
      <c r="C3893" t="s">
        <v>17984</v>
      </c>
      <c r="D3893">
        <v>30336</v>
      </c>
      <c r="E3893" t="s">
        <v>18420</v>
      </c>
      <c r="H3893" t="s">
        <v>18421</v>
      </c>
      <c r="I3893" t="s">
        <v>18422</v>
      </c>
    </row>
    <row r="3894" spans="1:9">
      <c r="A3894">
        <v>577</v>
      </c>
      <c r="B3894" t="s">
        <v>4721</v>
      </c>
      <c r="C3894" t="s">
        <v>17984</v>
      </c>
      <c r="D3894">
        <v>30337</v>
      </c>
      <c r="E3894" t="s">
        <v>18423</v>
      </c>
      <c r="H3894" t="s">
        <v>18424</v>
      </c>
      <c r="I3894" t="s">
        <v>18425</v>
      </c>
    </row>
    <row r="3895" spans="1:9">
      <c r="A3895">
        <v>577</v>
      </c>
      <c r="B3895" t="s">
        <v>4721</v>
      </c>
      <c r="C3895" t="s">
        <v>17984</v>
      </c>
      <c r="D3895">
        <v>30338</v>
      </c>
      <c r="E3895" t="s">
        <v>18426</v>
      </c>
      <c r="H3895" t="s">
        <v>18427</v>
      </c>
      <c r="I3895" t="s">
        <v>18428</v>
      </c>
    </row>
    <row r="3896" spans="1:9">
      <c r="A3896">
        <v>577</v>
      </c>
      <c r="B3896" t="s">
        <v>4721</v>
      </c>
      <c r="C3896" t="s">
        <v>17984</v>
      </c>
      <c r="D3896">
        <v>30339</v>
      </c>
      <c r="E3896" t="s">
        <v>18429</v>
      </c>
      <c r="H3896" t="s">
        <v>18430</v>
      </c>
      <c r="I3896" t="s">
        <v>18431</v>
      </c>
    </row>
    <row r="3897" spans="1:9">
      <c r="A3897">
        <v>577</v>
      </c>
      <c r="B3897" t="s">
        <v>4721</v>
      </c>
      <c r="C3897" t="s">
        <v>17984</v>
      </c>
      <c r="D3897">
        <v>30340</v>
      </c>
      <c r="E3897" t="s">
        <v>18432</v>
      </c>
      <c r="H3897" t="s">
        <v>18433</v>
      </c>
      <c r="I3897" t="s">
        <v>18434</v>
      </c>
    </row>
    <row r="3898" spans="1:9">
      <c r="A3898">
        <v>577</v>
      </c>
      <c r="B3898" t="s">
        <v>4721</v>
      </c>
      <c r="C3898" t="s">
        <v>17984</v>
      </c>
      <c r="D3898">
        <v>30341</v>
      </c>
      <c r="E3898" t="s">
        <v>18435</v>
      </c>
      <c r="H3898" t="s">
        <v>18436</v>
      </c>
      <c r="I3898" t="s">
        <v>18437</v>
      </c>
    </row>
    <row r="3899" spans="1:9">
      <c r="A3899">
        <v>577</v>
      </c>
      <c r="B3899" t="s">
        <v>4721</v>
      </c>
      <c r="C3899" t="s">
        <v>17984</v>
      </c>
      <c r="D3899">
        <v>30342</v>
      </c>
      <c r="E3899" t="s">
        <v>18438</v>
      </c>
      <c r="H3899" t="s">
        <v>18439</v>
      </c>
      <c r="I3899" t="s">
        <v>18440</v>
      </c>
    </row>
    <row r="3900" spans="1:9">
      <c r="A3900">
        <v>577</v>
      </c>
      <c r="B3900" t="s">
        <v>4721</v>
      </c>
      <c r="C3900" t="s">
        <v>17984</v>
      </c>
      <c r="D3900">
        <v>30343</v>
      </c>
      <c r="E3900" t="s">
        <v>18441</v>
      </c>
      <c r="H3900" t="s">
        <v>18442</v>
      </c>
      <c r="I3900" t="s">
        <v>18443</v>
      </c>
    </row>
    <row r="3901" spans="1:9">
      <c r="A3901">
        <v>577</v>
      </c>
      <c r="B3901" t="s">
        <v>4721</v>
      </c>
      <c r="C3901" t="s">
        <v>17984</v>
      </c>
      <c r="D3901">
        <v>30344</v>
      </c>
      <c r="E3901" t="s">
        <v>18444</v>
      </c>
      <c r="H3901" t="s">
        <v>18445</v>
      </c>
      <c r="I3901" t="s">
        <v>18446</v>
      </c>
    </row>
    <row r="3902" spans="1:9">
      <c r="A3902">
        <v>577</v>
      </c>
      <c r="B3902" t="s">
        <v>4721</v>
      </c>
      <c r="C3902" t="s">
        <v>17984</v>
      </c>
      <c r="D3902">
        <v>30345</v>
      </c>
      <c r="E3902" t="s">
        <v>18447</v>
      </c>
      <c r="H3902" t="s">
        <v>18448</v>
      </c>
      <c r="I3902" t="s">
        <v>18449</v>
      </c>
    </row>
    <row r="3903" spans="1:9">
      <c r="A3903">
        <v>577</v>
      </c>
      <c r="B3903" t="s">
        <v>4721</v>
      </c>
      <c r="C3903" t="s">
        <v>17984</v>
      </c>
      <c r="D3903">
        <v>30346</v>
      </c>
      <c r="E3903" t="s">
        <v>18450</v>
      </c>
      <c r="H3903" t="s">
        <v>18451</v>
      </c>
      <c r="I3903" t="s">
        <v>18452</v>
      </c>
    </row>
    <row r="3904" spans="1:9">
      <c r="A3904">
        <v>577</v>
      </c>
      <c r="B3904" t="s">
        <v>4721</v>
      </c>
      <c r="C3904" t="s">
        <v>17984</v>
      </c>
      <c r="D3904">
        <v>30347</v>
      </c>
      <c r="E3904" t="s">
        <v>18453</v>
      </c>
      <c r="H3904" t="s">
        <v>18454</v>
      </c>
      <c r="I3904" t="s">
        <v>18455</v>
      </c>
    </row>
    <row r="3905" spans="1:9">
      <c r="A3905">
        <v>577</v>
      </c>
      <c r="B3905" t="s">
        <v>4721</v>
      </c>
      <c r="C3905" t="s">
        <v>17984</v>
      </c>
      <c r="D3905">
        <v>30348</v>
      </c>
      <c r="E3905" t="s">
        <v>18456</v>
      </c>
      <c r="H3905" t="s">
        <v>18457</v>
      </c>
      <c r="I3905" t="s">
        <v>18458</v>
      </c>
    </row>
    <row r="3906" spans="1:9">
      <c r="A3906">
        <v>577</v>
      </c>
      <c r="B3906" t="s">
        <v>4721</v>
      </c>
      <c r="C3906" t="s">
        <v>17984</v>
      </c>
      <c r="D3906">
        <v>30349</v>
      </c>
      <c r="E3906" t="s">
        <v>18459</v>
      </c>
      <c r="H3906" t="s">
        <v>18460</v>
      </c>
      <c r="I3906" t="s">
        <v>18461</v>
      </c>
    </row>
    <row r="3907" spans="1:9">
      <c r="A3907">
        <v>577</v>
      </c>
      <c r="B3907" t="s">
        <v>4721</v>
      </c>
      <c r="C3907" t="s">
        <v>17984</v>
      </c>
      <c r="D3907">
        <v>30350</v>
      </c>
      <c r="E3907" t="s">
        <v>18462</v>
      </c>
      <c r="H3907" t="s">
        <v>18463</v>
      </c>
      <c r="I3907" t="s">
        <v>18464</v>
      </c>
    </row>
    <row r="3908" spans="1:9">
      <c r="A3908">
        <v>577</v>
      </c>
      <c r="B3908" t="s">
        <v>4721</v>
      </c>
      <c r="C3908" t="s">
        <v>17984</v>
      </c>
      <c r="D3908">
        <v>30351</v>
      </c>
      <c r="E3908" t="s">
        <v>18465</v>
      </c>
      <c r="H3908" t="s">
        <v>18466</v>
      </c>
      <c r="I3908" t="s">
        <v>18467</v>
      </c>
    </row>
    <row r="3909" spans="1:9">
      <c r="A3909">
        <v>577</v>
      </c>
      <c r="B3909" t="s">
        <v>4721</v>
      </c>
      <c r="C3909" t="s">
        <v>17984</v>
      </c>
      <c r="D3909">
        <v>30352</v>
      </c>
      <c r="E3909" t="s">
        <v>18468</v>
      </c>
      <c r="H3909" t="s">
        <v>18469</v>
      </c>
      <c r="I3909" t="s">
        <v>18470</v>
      </c>
    </row>
    <row r="3910" spans="1:9">
      <c r="A3910">
        <v>577</v>
      </c>
      <c r="B3910" t="s">
        <v>4721</v>
      </c>
      <c r="C3910" t="s">
        <v>17984</v>
      </c>
      <c r="D3910">
        <v>30353</v>
      </c>
      <c r="E3910" t="s">
        <v>18471</v>
      </c>
      <c r="H3910" t="s">
        <v>18472</v>
      </c>
      <c r="I3910" t="s">
        <v>18473</v>
      </c>
    </row>
    <row r="3911" spans="1:9">
      <c r="A3911">
        <v>577</v>
      </c>
      <c r="B3911" t="s">
        <v>4721</v>
      </c>
      <c r="C3911" t="s">
        <v>17984</v>
      </c>
      <c r="D3911">
        <v>30354</v>
      </c>
      <c r="E3911" t="s">
        <v>18474</v>
      </c>
      <c r="H3911" t="s">
        <v>18475</v>
      </c>
      <c r="I3911" t="s">
        <v>18476</v>
      </c>
    </row>
    <row r="3912" spans="1:9">
      <c r="A3912">
        <v>577</v>
      </c>
      <c r="B3912" t="s">
        <v>4721</v>
      </c>
      <c r="C3912" t="s">
        <v>17984</v>
      </c>
      <c r="D3912">
        <v>30355</v>
      </c>
      <c r="E3912" t="s">
        <v>18477</v>
      </c>
      <c r="H3912" t="s">
        <v>18478</v>
      </c>
      <c r="I3912" t="s">
        <v>18479</v>
      </c>
    </row>
    <row r="3913" spans="1:9">
      <c r="A3913">
        <v>577</v>
      </c>
      <c r="B3913" t="s">
        <v>4721</v>
      </c>
      <c r="C3913" t="s">
        <v>17984</v>
      </c>
      <c r="D3913">
        <v>30356</v>
      </c>
      <c r="E3913" t="s">
        <v>18480</v>
      </c>
      <c r="H3913" t="s">
        <v>18481</v>
      </c>
      <c r="I3913" t="s">
        <v>18482</v>
      </c>
    </row>
    <row r="3914" spans="1:9">
      <c r="A3914">
        <v>577</v>
      </c>
      <c r="B3914" t="s">
        <v>4721</v>
      </c>
      <c r="C3914" t="s">
        <v>17984</v>
      </c>
      <c r="D3914">
        <v>30357</v>
      </c>
      <c r="E3914" t="s">
        <v>18483</v>
      </c>
      <c r="H3914" t="s">
        <v>18484</v>
      </c>
      <c r="I3914" t="s">
        <v>18485</v>
      </c>
    </row>
    <row r="3915" spans="1:9">
      <c r="A3915">
        <v>577</v>
      </c>
      <c r="B3915" t="s">
        <v>4721</v>
      </c>
      <c r="C3915" t="s">
        <v>17984</v>
      </c>
      <c r="D3915">
        <v>30358</v>
      </c>
      <c r="E3915" t="s">
        <v>18486</v>
      </c>
      <c r="H3915" t="s">
        <v>18487</v>
      </c>
      <c r="I3915" t="s">
        <v>18488</v>
      </c>
    </row>
    <row r="3916" spans="1:9">
      <c r="A3916">
        <v>577</v>
      </c>
      <c r="B3916" t="s">
        <v>4721</v>
      </c>
      <c r="C3916" t="s">
        <v>17984</v>
      </c>
      <c r="D3916">
        <v>30359</v>
      </c>
      <c r="E3916" t="s">
        <v>18489</v>
      </c>
      <c r="H3916" t="s">
        <v>18490</v>
      </c>
      <c r="I3916" t="s">
        <v>18491</v>
      </c>
    </row>
    <row r="3917" spans="1:9">
      <c r="A3917">
        <v>577</v>
      </c>
      <c r="B3917" t="s">
        <v>4721</v>
      </c>
      <c r="C3917" t="s">
        <v>17984</v>
      </c>
      <c r="D3917">
        <v>30360</v>
      </c>
      <c r="E3917" t="s">
        <v>18492</v>
      </c>
      <c r="H3917" t="s">
        <v>18493</v>
      </c>
      <c r="I3917" t="s">
        <v>18494</v>
      </c>
    </row>
    <row r="3918" spans="1:9">
      <c r="A3918">
        <v>577</v>
      </c>
      <c r="B3918" t="s">
        <v>4721</v>
      </c>
      <c r="C3918" t="s">
        <v>17984</v>
      </c>
      <c r="D3918">
        <v>30361</v>
      </c>
      <c r="E3918" t="s">
        <v>18495</v>
      </c>
      <c r="H3918" t="s">
        <v>18496</v>
      </c>
      <c r="I3918" t="s">
        <v>18497</v>
      </c>
    </row>
    <row r="3919" spans="1:9">
      <c r="A3919">
        <v>577</v>
      </c>
      <c r="B3919" t="s">
        <v>4721</v>
      </c>
      <c r="C3919" t="s">
        <v>17984</v>
      </c>
      <c r="D3919">
        <v>30362</v>
      </c>
      <c r="E3919" t="s">
        <v>18498</v>
      </c>
      <c r="H3919" t="s">
        <v>18499</v>
      </c>
      <c r="I3919" t="s">
        <v>18500</v>
      </c>
    </row>
    <row r="3920" spans="1:9">
      <c r="A3920">
        <v>577</v>
      </c>
      <c r="B3920" t="s">
        <v>4721</v>
      </c>
      <c r="C3920" t="s">
        <v>17984</v>
      </c>
      <c r="D3920">
        <v>30363</v>
      </c>
      <c r="E3920" t="s">
        <v>18501</v>
      </c>
      <c r="H3920" t="s">
        <v>18502</v>
      </c>
      <c r="I3920" t="s">
        <v>18503</v>
      </c>
    </row>
    <row r="3921" spans="1:9">
      <c r="A3921">
        <v>577</v>
      </c>
      <c r="B3921" t="s">
        <v>4721</v>
      </c>
      <c r="C3921" t="s">
        <v>17984</v>
      </c>
      <c r="D3921">
        <v>30364</v>
      </c>
      <c r="E3921" t="s">
        <v>18504</v>
      </c>
      <c r="H3921" t="s">
        <v>18505</v>
      </c>
      <c r="I3921" t="s">
        <v>18506</v>
      </c>
    </row>
    <row r="3922" spans="1:9">
      <c r="A3922">
        <v>577</v>
      </c>
      <c r="B3922" t="s">
        <v>4721</v>
      </c>
      <c r="C3922" t="s">
        <v>17984</v>
      </c>
      <c r="D3922">
        <v>30365</v>
      </c>
      <c r="E3922" t="s">
        <v>18507</v>
      </c>
      <c r="H3922" t="s">
        <v>18508</v>
      </c>
      <c r="I3922" t="s">
        <v>18509</v>
      </c>
    </row>
    <row r="3923" spans="1:9">
      <c r="A3923">
        <v>577</v>
      </c>
      <c r="B3923" t="s">
        <v>4721</v>
      </c>
      <c r="C3923" t="s">
        <v>17984</v>
      </c>
      <c r="D3923">
        <v>30366</v>
      </c>
      <c r="E3923" t="s">
        <v>18510</v>
      </c>
      <c r="H3923" t="s">
        <v>18511</v>
      </c>
      <c r="I3923" t="s">
        <v>18512</v>
      </c>
    </row>
    <row r="3924" spans="1:9">
      <c r="A3924">
        <v>577</v>
      </c>
      <c r="B3924" t="s">
        <v>4721</v>
      </c>
      <c r="C3924" t="s">
        <v>17984</v>
      </c>
      <c r="D3924">
        <v>30367</v>
      </c>
      <c r="E3924" t="s">
        <v>18513</v>
      </c>
      <c r="H3924" t="s">
        <v>18514</v>
      </c>
      <c r="I3924" t="s">
        <v>18515</v>
      </c>
    </row>
    <row r="3925" spans="1:9">
      <c r="A3925">
        <v>577</v>
      </c>
      <c r="B3925" t="s">
        <v>4721</v>
      </c>
      <c r="C3925" t="s">
        <v>17984</v>
      </c>
      <c r="D3925">
        <v>30368</v>
      </c>
      <c r="E3925" t="s">
        <v>18516</v>
      </c>
      <c r="H3925" t="s">
        <v>18517</v>
      </c>
      <c r="I3925" t="s">
        <v>18518</v>
      </c>
    </row>
    <row r="3926" spans="1:9">
      <c r="A3926">
        <v>577</v>
      </c>
      <c r="B3926" t="s">
        <v>4721</v>
      </c>
      <c r="C3926" t="s">
        <v>17984</v>
      </c>
      <c r="D3926">
        <v>30369</v>
      </c>
      <c r="E3926" t="s">
        <v>18519</v>
      </c>
      <c r="H3926" t="s">
        <v>18520</v>
      </c>
      <c r="I3926" t="s">
        <v>18521</v>
      </c>
    </row>
    <row r="3927" spans="1:9">
      <c r="A3927">
        <v>577</v>
      </c>
      <c r="B3927" t="s">
        <v>4721</v>
      </c>
      <c r="C3927" t="s">
        <v>17984</v>
      </c>
      <c r="D3927">
        <v>30370</v>
      </c>
      <c r="E3927" t="s">
        <v>18522</v>
      </c>
      <c r="H3927" t="s">
        <v>18523</v>
      </c>
      <c r="I3927" t="s">
        <v>18524</v>
      </c>
    </row>
    <row r="3928" spans="1:9">
      <c r="A3928">
        <v>577</v>
      </c>
      <c r="B3928" t="s">
        <v>4721</v>
      </c>
      <c r="C3928" t="s">
        <v>17984</v>
      </c>
      <c r="D3928">
        <v>30371</v>
      </c>
      <c r="E3928" t="s">
        <v>18525</v>
      </c>
      <c r="H3928" t="s">
        <v>18526</v>
      </c>
      <c r="I3928" t="s">
        <v>18527</v>
      </c>
    </row>
    <row r="3929" spans="1:9">
      <c r="A3929">
        <v>577</v>
      </c>
      <c r="B3929" t="s">
        <v>4721</v>
      </c>
      <c r="C3929" t="s">
        <v>17984</v>
      </c>
      <c r="D3929">
        <v>30372</v>
      </c>
      <c r="E3929" t="s">
        <v>18528</v>
      </c>
      <c r="H3929" t="s">
        <v>18529</v>
      </c>
      <c r="I3929" t="s">
        <v>18530</v>
      </c>
    </row>
    <row r="3930" spans="1:9">
      <c r="A3930">
        <v>577</v>
      </c>
      <c r="B3930" t="s">
        <v>4721</v>
      </c>
      <c r="C3930" t="s">
        <v>17984</v>
      </c>
      <c r="D3930">
        <v>30373</v>
      </c>
      <c r="E3930" t="s">
        <v>18531</v>
      </c>
      <c r="H3930" t="s">
        <v>18532</v>
      </c>
      <c r="I3930" t="s">
        <v>18533</v>
      </c>
    </row>
    <row r="3931" spans="1:9">
      <c r="A3931">
        <v>577</v>
      </c>
      <c r="B3931" t="s">
        <v>4721</v>
      </c>
      <c r="C3931" t="s">
        <v>17984</v>
      </c>
      <c r="D3931">
        <v>30374</v>
      </c>
      <c r="E3931" t="s">
        <v>18534</v>
      </c>
      <c r="H3931" t="s">
        <v>18535</v>
      </c>
      <c r="I3931" t="s">
        <v>18536</v>
      </c>
    </row>
    <row r="3932" spans="1:9">
      <c r="A3932">
        <v>577</v>
      </c>
      <c r="B3932" t="s">
        <v>4721</v>
      </c>
      <c r="C3932" t="s">
        <v>17984</v>
      </c>
      <c r="D3932">
        <v>30375</v>
      </c>
      <c r="E3932" t="s">
        <v>18537</v>
      </c>
      <c r="H3932" t="s">
        <v>18538</v>
      </c>
      <c r="I3932" t="s">
        <v>18539</v>
      </c>
    </row>
    <row r="3933" spans="1:9">
      <c r="A3933">
        <v>577</v>
      </c>
      <c r="B3933" t="s">
        <v>4721</v>
      </c>
      <c r="C3933" t="s">
        <v>17984</v>
      </c>
      <c r="D3933">
        <v>30376</v>
      </c>
      <c r="E3933" t="s">
        <v>18540</v>
      </c>
      <c r="H3933" t="s">
        <v>18541</v>
      </c>
      <c r="I3933" t="s">
        <v>18542</v>
      </c>
    </row>
    <row r="3934" spans="1:9">
      <c r="A3934">
        <v>577</v>
      </c>
      <c r="B3934" t="s">
        <v>4721</v>
      </c>
      <c r="C3934" t="s">
        <v>17984</v>
      </c>
      <c r="D3934">
        <v>30377</v>
      </c>
      <c r="E3934" t="s">
        <v>18543</v>
      </c>
      <c r="H3934" t="s">
        <v>18544</v>
      </c>
      <c r="I3934" t="s">
        <v>18545</v>
      </c>
    </row>
    <row r="3935" spans="1:9">
      <c r="A3935">
        <v>577</v>
      </c>
      <c r="B3935" t="s">
        <v>4721</v>
      </c>
      <c r="C3935" t="s">
        <v>17984</v>
      </c>
      <c r="D3935">
        <v>30378</v>
      </c>
      <c r="E3935" t="s">
        <v>18546</v>
      </c>
      <c r="H3935" t="s">
        <v>18547</v>
      </c>
      <c r="I3935" t="s">
        <v>18548</v>
      </c>
    </row>
    <row r="3936" spans="1:9">
      <c r="A3936">
        <v>577</v>
      </c>
      <c r="B3936" t="s">
        <v>4721</v>
      </c>
      <c r="C3936" t="s">
        <v>17984</v>
      </c>
      <c r="D3936">
        <v>30379</v>
      </c>
      <c r="E3936" t="s">
        <v>18549</v>
      </c>
      <c r="H3936" t="s">
        <v>18550</v>
      </c>
      <c r="I3936" t="s">
        <v>18551</v>
      </c>
    </row>
    <row r="3937" spans="1:9">
      <c r="A3937">
        <v>577</v>
      </c>
      <c r="B3937" t="s">
        <v>4721</v>
      </c>
      <c r="C3937" t="s">
        <v>17984</v>
      </c>
      <c r="D3937">
        <v>30380</v>
      </c>
      <c r="E3937" t="s">
        <v>18552</v>
      </c>
      <c r="H3937" t="s">
        <v>18553</v>
      </c>
      <c r="I3937" t="s">
        <v>18554</v>
      </c>
    </row>
    <row r="3938" spans="1:9">
      <c r="A3938">
        <v>577</v>
      </c>
      <c r="B3938" t="s">
        <v>4721</v>
      </c>
      <c r="C3938" t="s">
        <v>17984</v>
      </c>
      <c r="D3938">
        <v>30381</v>
      </c>
      <c r="E3938" t="s">
        <v>18555</v>
      </c>
      <c r="H3938" t="s">
        <v>18556</v>
      </c>
      <c r="I3938" t="s">
        <v>18557</v>
      </c>
    </row>
    <row r="3939" spans="1:9">
      <c r="A3939">
        <v>577</v>
      </c>
      <c r="B3939" t="s">
        <v>4721</v>
      </c>
      <c r="C3939" t="s">
        <v>17984</v>
      </c>
      <c r="D3939">
        <v>30382</v>
      </c>
      <c r="E3939" t="s">
        <v>18558</v>
      </c>
      <c r="H3939" t="s">
        <v>18559</v>
      </c>
      <c r="I3939" t="s">
        <v>18560</v>
      </c>
    </row>
    <row r="3940" spans="1:9">
      <c r="A3940">
        <v>577</v>
      </c>
      <c r="B3940" t="s">
        <v>4721</v>
      </c>
      <c r="C3940" t="s">
        <v>17984</v>
      </c>
      <c r="D3940">
        <v>30383</v>
      </c>
      <c r="E3940" t="s">
        <v>18561</v>
      </c>
      <c r="H3940" t="s">
        <v>18562</v>
      </c>
      <c r="I3940" t="s">
        <v>18563</v>
      </c>
    </row>
    <row r="3941" spans="1:9">
      <c r="A3941">
        <v>577</v>
      </c>
      <c r="B3941" t="s">
        <v>4721</v>
      </c>
      <c r="C3941" t="s">
        <v>17984</v>
      </c>
      <c r="D3941">
        <v>30384</v>
      </c>
      <c r="E3941" t="s">
        <v>18564</v>
      </c>
      <c r="H3941" t="s">
        <v>18565</v>
      </c>
      <c r="I3941" t="s">
        <v>18566</v>
      </c>
    </row>
    <row r="3942" spans="1:9">
      <c r="A3942">
        <v>577</v>
      </c>
      <c r="B3942" t="s">
        <v>4721</v>
      </c>
      <c r="C3942" t="s">
        <v>17984</v>
      </c>
      <c r="D3942">
        <v>30385</v>
      </c>
      <c r="E3942" t="s">
        <v>18567</v>
      </c>
      <c r="H3942" t="s">
        <v>18568</v>
      </c>
      <c r="I3942" t="s">
        <v>18569</v>
      </c>
    </row>
    <row r="3943" spans="1:9">
      <c r="A3943">
        <v>577</v>
      </c>
      <c r="B3943" t="s">
        <v>4721</v>
      </c>
      <c r="C3943" t="s">
        <v>17984</v>
      </c>
      <c r="D3943">
        <v>30386</v>
      </c>
      <c r="E3943" t="s">
        <v>18570</v>
      </c>
      <c r="H3943" t="s">
        <v>18571</v>
      </c>
      <c r="I3943" t="s">
        <v>18572</v>
      </c>
    </row>
    <row r="3944" spans="1:9">
      <c r="A3944">
        <v>577</v>
      </c>
      <c r="B3944" t="s">
        <v>4721</v>
      </c>
      <c r="C3944" t="s">
        <v>17984</v>
      </c>
      <c r="D3944">
        <v>30387</v>
      </c>
      <c r="E3944" t="s">
        <v>18573</v>
      </c>
      <c r="H3944" t="s">
        <v>18574</v>
      </c>
      <c r="I3944" t="s">
        <v>18575</v>
      </c>
    </row>
    <row r="3945" spans="1:9">
      <c r="A3945">
        <v>577</v>
      </c>
      <c r="B3945" t="s">
        <v>4721</v>
      </c>
      <c r="C3945" t="s">
        <v>17984</v>
      </c>
      <c r="D3945">
        <v>30388</v>
      </c>
      <c r="E3945" t="s">
        <v>18576</v>
      </c>
      <c r="H3945" t="s">
        <v>18577</v>
      </c>
      <c r="I3945" t="s">
        <v>18578</v>
      </c>
    </row>
    <row r="3946" spans="1:9">
      <c r="A3946">
        <v>577</v>
      </c>
      <c r="B3946" t="s">
        <v>4721</v>
      </c>
      <c r="C3946" t="s">
        <v>17984</v>
      </c>
      <c r="D3946">
        <v>30389</v>
      </c>
      <c r="E3946" t="s">
        <v>18579</v>
      </c>
      <c r="H3946" t="s">
        <v>18580</v>
      </c>
      <c r="I3946" t="s">
        <v>18581</v>
      </c>
    </row>
    <row r="3947" spans="1:9">
      <c r="A3947">
        <v>577</v>
      </c>
      <c r="B3947" t="s">
        <v>4721</v>
      </c>
      <c r="C3947" t="s">
        <v>17984</v>
      </c>
      <c r="D3947">
        <v>30390</v>
      </c>
      <c r="E3947" t="s">
        <v>18582</v>
      </c>
      <c r="H3947" t="s">
        <v>18583</v>
      </c>
      <c r="I3947" t="s">
        <v>18584</v>
      </c>
    </row>
    <row r="3948" spans="1:9">
      <c r="A3948">
        <v>577</v>
      </c>
      <c r="B3948" t="s">
        <v>4721</v>
      </c>
      <c r="C3948" t="s">
        <v>17984</v>
      </c>
      <c r="D3948">
        <v>30391</v>
      </c>
      <c r="E3948" t="s">
        <v>18585</v>
      </c>
      <c r="H3948" t="s">
        <v>18586</v>
      </c>
      <c r="I3948" t="s">
        <v>18587</v>
      </c>
    </row>
    <row r="3949" spans="1:9">
      <c r="A3949">
        <v>577</v>
      </c>
      <c r="B3949" t="s">
        <v>4721</v>
      </c>
      <c r="C3949" t="s">
        <v>17984</v>
      </c>
      <c r="D3949">
        <v>30392</v>
      </c>
      <c r="E3949" t="s">
        <v>18588</v>
      </c>
      <c r="H3949" t="s">
        <v>18589</v>
      </c>
      <c r="I3949" t="s">
        <v>18590</v>
      </c>
    </row>
    <row r="3950" spans="1:9">
      <c r="A3950">
        <v>577</v>
      </c>
      <c r="B3950" t="s">
        <v>4721</v>
      </c>
      <c r="C3950" t="s">
        <v>17984</v>
      </c>
      <c r="D3950">
        <v>30393</v>
      </c>
      <c r="E3950" t="s">
        <v>18591</v>
      </c>
      <c r="H3950" t="s">
        <v>18592</v>
      </c>
      <c r="I3950" t="s">
        <v>18593</v>
      </c>
    </row>
    <row r="3951" spans="1:9">
      <c r="A3951">
        <v>577</v>
      </c>
      <c r="B3951" t="s">
        <v>4721</v>
      </c>
      <c r="C3951" t="s">
        <v>17984</v>
      </c>
      <c r="D3951">
        <v>30394</v>
      </c>
      <c r="E3951" t="s">
        <v>18594</v>
      </c>
      <c r="H3951" t="s">
        <v>18595</v>
      </c>
      <c r="I3951" t="s">
        <v>18596</v>
      </c>
    </row>
    <row r="3952" spans="1:9">
      <c r="A3952">
        <v>577</v>
      </c>
      <c r="B3952" t="s">
        <v>4721</v>
      </c>
      <c r="C3952" t="s">
        <v>17984</v>
      </c>
      <c r="D3952">
        <v>30395</v>
      </c>
      <c r="E3952" t="s">
        <v>18597</v>
      </c>
      <c r="H3952" t="s">
        <v>18598</v>
      </c>
      <c r="I3952" t="s">
        <v>18599</v>
      </c>
    </row>
    <row r="3953" spans="1:9">
      <c r="A3953">
        <v>577</v>
      </c>
      <c r="B3953" t="s">
        <v>4721</v>
      </c>
      <c r="C3953" t="s">
        <v>17984</v>
      </c>
      <c r="D3953">
        <v>30396</v>
      </c>
      <c r="E3953" t="s">
        <v>18600</v>
      </c>
      <c r="H3953" t="s">
        <v>18601</v>
      </c>
      <c r="I3953" t="s">
        <v>18602</v>
      </c>
    </row>
    <row r="3954" spans="1:9">
      <c r="A3954">
        <v>577</v>
      </c>
      <c r="B3954" t="s">
        <v>4721</v>
      </c>
      <c r="C3954" t="s">
        <v>17984</v>
      </c>
      <c r="D3954">
        <v>30397</v>
      </c>
      <c r="E3954" t="s">
        <v>18603</v>
      </c>
      <c r="H3954" t="s">
        <v>18604</v>
      </c>
      <c r="I3954" t="s">
        <v>18605</v>
      </c>
    </row>
    <row r="3955" spans="1:9">
      <c r="A3955">
        <v>577</v>
      </c>
      <c r="B3955" t="s">
        <v>4721</v>
      </c>
      <c r="C3955" t="s">
        <v>17984</v>
      </c>
      <c r="D3955">
        <v>30398</v>
      </c>
      <c r="E3955" t="s">
        <v>18606</v>
      </c>
      <c r="H3955" t="s">
        <v>18607</v>
      </c>
      <c r="I3955" t="s">
        <v>18608</v>
      </c>
    </row>
    <row r="3956" spans="1:9">
      <c r="A3956">
        <v>577</v>
      </c>
      <c r="B3956" t="s">
        <v>4721</v>
      </c>
      <c r="C3956" t="s">
        <v>17984</v>
      </c>
      <c r="D3956">
        <v>30399</v>
      </c>
      <c r="E3956" t="s">
        <v>18609</v>
      </c>
      <c r="H3956" t="s">
        <v>18610</v>
      </c>
      <c r="I3956" t="s">
        <v>18611</v>
      </c>
    </row>
    <row r="3957" spans="1:9">
      <c r="A3957">
        <v>577</v>
      </c>
      <c r="B3957" t="s">
        <v>4721</v>
      </c>
      <c r="C3957" t="s">
        <v>17984</v>
      </c>
      <c r="D3957">
        <v>30400</v>
      </c>
      <c r="E3957" t="s">
        <v>18612</v>
      </c>
      <c r="H3957" t="s">
        <v>11685</v>
      </c>
      <c r="I3957" t="s">
        <v>18613</v>
      </c>
    </row>
    <row r="3958" spans="1:9">
      <c r="A3958">
        <v>577</v>
      </c>
      <c r="B3958" t="s">
        <v>4721</v>
      </c>
      <c r="C3958" t="s">
        <v>17984</v>
      </c>
      <c r="D3958">
        <v>30401</v>
      </c>
      <c r="E3958" t="s">
        <v>18614</v>
      </c>
      <c r="H3958" t="s">
        <v>18615</v>
      </c>
      <c r="I3958" t="s">
        <v>18616</v>
      </c>
    </row>
    <row r="3959" spans="1:9">
      <c r="A3959">
        <v>577</v>
      </c>
      <c r="B3959" t="s">
        <v>4721</v>
      </c>
      <c r="C3959" t="s">
        <v>17984</v>
      </c>
      <c r="D3959">
        <v>30402</v>
      </c>
      <c r="E3959" t="s">
        <v>18617</v>
      </c>
      <c r="H3959" t="s">
        <v>18618</v>
      </c>
      <c r="I3959" t="s">
        <v>18619</v>
      </c>
    </row>
    <row r="3960" spans="1:9">
      <c r="A3960">
        <v>577</v>
      </c>
      <c r="B3960" t="s">
        <v>4721</v>
      </c>
      <c r="C3960" t="s">
        <v>17984</v>
      </c>
      <c r="D3960">
        <v>30403</v>
      </c>
      <c r="E3960" t="s">
        <v>18620</v>
      </c>
      <c r="H3960" t="s">
        <v>18621</v>
      </c>
      <c r="I3960" t="s">
        <v>18622</v>
      </c>
    </row>
    <row r="3961" spans="1:9">
      <c r="A3961">
        <v>577</v>
      </c>
      <c r="B3961" t="s">
        <v>4721</v>
      </c>
      <c r="C3961" t="s">
        <v>17984</v>
      </c>
      <c r="D3961">
        <v>30404</v>
      </c>
      <c r="E3961" t="s">
        <v>18623</v>
      </c>
      <c r="H3961" t="s">
        <v>18624</v>
      </c>
      <c r="I3961" t="s">
        <v>18625</v>
      </c>
    </row>
    <row r="3962" spans="1:9">
      <c r="A3962">
        <v>577</v>
      </c>
      <c r="B3962" t="s">
        <v>4721</v>
      </c>
      <c r="C3962" t="s">
        <v>17984</v>
      </c>
      <c r="D3962">
        <v>30405</v>
      </c>
      <c r="E3962" t="s">
        <v>18626</v>
      </c>
      <c r="H3962" t="s">
        <v>18627</v>
      </c>
      <c r="I3962" t="s">
        <v>18628</v>
      </c>
    </row>
    <row r="3963" spans="1:9">
      <c r="A3963">
        <v>577</v>
      </c>
      <c r="B3963" t="s">
        <v>4721</v>
      </c>
      <c r="C3963" t="s">
        <v>17984</v>
      </c>
      <c r="D3963">
        <v>30406</v>
      </c>
      <c r="E3963" t="s">
        <v>18629</v>
      </c>
      <c r="H3963" t="s">
        <v>18630</v>
      </c>
      <c r="I3963" t="s">
        <v>18631</v>
      </c>
    </row>
    <row r="3964" spans="1:9">
      <c r="A3964">
        <v>577</v>
      </c>
      <c r="B3964" t="s">
        <v>4721</v>
      </c>
      <c r="C3964" t="s">
        <v>17984</v>
      </c>
      <c r="D3964">
        <v>30407</v>
      </c>
      <c r="E3964" t="s">
        <v>18632</v>
      </c>
      <c r="H3964" t="s">
        <v>18633</v>
      </c>
      <c r="I3964" t="s">
        <v>18634</v>
      </c>
    </row>
    <row r="3965" spans="1:9">
      <c r="A3965">
        <v>577</v>
      </c>
      <c r="B3965" t="s">
        <v>4721</v>
      </c>
      <c r="C3965" t="s">
        <v>17984</v>
      </c>
      <c r="D3965">
        <v>30408</v>
      </c>
      <c r="E3965" t="s">
        <v>18635</v>
      </c>
      <c r="H3965" t="s">
        <v>18636</v>
      </c>
      <c r="I3965" t="s">
        <v>18637</v>
      </c>
    </row>
    <row r="3966" spans="1:9">
      <c r="A3966">
        <v>577</v>
      </c>
      <c r="B3966" t="s">
        <v>4721</v>
      </c>
      <c r="C3966" t="s">
        <v>17984</v>
      </c>
      <c r="D3966">
        <v>30409</v>
      </c>
      <c r="E3966" t="s">
        <v>18638</v>
      </c>
      <c r="H3966" t="s">
        <v>18639</v>
      </c>
      <c r="I3966" t="s">
        <v>18640</v>
      </c>
    </row>
    <row r="3967" spans="1:9">
      <c r="A3967">
        <v>577</v>
      </c>
      <c r="B3967" t="s">
        <v>4721</v>
      </c>
      <c r="C3967" t="s">
        <v>17984</v>
      </c>
      <c r="D3967">
        <v>30410</v>
      </c>
      <c r="E3967" t="s">
        <v>18641</v>
      </c>
      <c r="H3967" t="s">
        <v>18642</v>
      </c>
      <c r="I3967" t="s">
        <v>18643</v>
      </c>
    </row>
    <row r="3968" spans="1:9">
      <c r="A3968">
        <v>577</v>
      </c>
      <c r="B3968" t="s">
        <v>4721</v>
      </c>
      <c r="C3968" t="s">
        <v>17984</v>
      </c>
      <c r="D3968">
        <v>30411</v>
      </c>
      <c r="E3968" t="s">
        <v>18644</v>
      </c>
      <c r="H3968" t="s">
        <v>18645</v>
      </c>
      <c r="I3968" t="s">
        <v>18646</v>
      </c>
    </row>
    <row r="3969" spans="1:9">
      <c r="A3969">
        <v>577</v>
      </c>
      <c r="B3969" t="s">
        <v>4721</v>
      </c>
      <c r="C3969" t="s">
        <v>17984</v>
      </c>
      <c r="D3969">
        <v>30412</v>
      </c>
      <c r="E3969" t="s">
        <v>18647</v>
      </c>
      <c r="H3969" t="s">
        <v>18648</v>
      </c>
      <c r="I3969" t="s">
        <v>18649</v>
      </c>
    </row>
    <row r="3970" spans="1:9">
      <c r="A3970">
        <v>577</v>
      </c>
      <c r="B3970" t="s">
        <v>4721</v>
      </c>
      <c r="C3970" t="s">
        <v>17984</v>
      </c>
      <c r="D3970">
        <v>30413</v>
      </c>
      <c r="E3970" t="s">
        <v>18650</v>
      </c>
      <c r="H3970" t="s">
        <v>18651</v>
      </c>
      <c r="I3970" t="s">
        <v>18652</v>
      </c>
    </row>
    <row r="3971" spans="1:9">
      <c r="A3971">
        <v>577</v>
      </c>
      <c r="B3971" t="s">
        <v>4721</v>
      </c>
      <c r="C3971" t="s">
        <v>17984</v>
      </c>
      <c r="D3971">
        <v>30414</v>
      </c>
      <c r="E3971" t="s">
        <v>18653</v>
      </c>
      <c r="H3971" t="s">
        <v>18654</v>
      </c>
      <c r="I3971" t="s">
        <v>18655</v>
      </c>
    </row>
    <row r="3972" spans="1:9">
      <c r="A3972">
        <v>577</v>
      </c>
      <c r="B3972" t="s">
        <v>4721</v>
      </c>
      <c r="C3972" t="s">
        <v>17984</v>
      </c>
      <c r="D3972">
        <v>30415</v>
      </c>
      <c r="E3972" t="s">
        <v>18656</v>
      </c>
      <c r="H3972" t="s">
        <v>18657</v>
      </c>
      <c r="I3972" t="s">
        <v>18658</v>
      </c>
    </row>
    <row r="3973" spans="1:9">
      <c r="A3973">
        <v>577</v>
      </c>
      <c r="B3973" t="s">
        <v>4721</v>
      </c>
      <c r="C3973" t="s">
        <v>17984</v>
      </c>
      <c r="D3973">
        <v>30416</v>
      </c>
      <c r="E3973" t="s">
        <v>18659</v>
      </c>
      <c r="H3973" t="s">
        <v>18660</v>
      </c>
      <c r="I3973" t="s">
        <v>18661</v>
      </c>
    </row>
    <row r="3974" spans="1:9">
      <c r="A3974">
        <v>577</v>
      </c>
      <c r="B3974" t="s">
        <v>4721</v>
      </c>
      <c r="C3974" t="s">
        <v>17984</v>
      </c>
      <c r="D3974">
        <v>30417</v>
      </c>
      <c r="E3974" t="s">
        <v>18662</v>
      </c>
      <c r="H3974" t="s">
        <v>18663</v>
      </c>
      <c r="I3974" t="s">
        <v>18664</v>
      </c>
    </row>
    <row r="3975" spans="1:9">
      <c r="A3975">
        <v>577</v>
      </c>
      <c r="B3975" t="s">
        <v>4721</v>
      </c>
      <c r="C3975" t="s">
        <v>17984</v>
      </c>
      <c r="D3975">
        <v>30418</v>
      </c>
      <c r="E3975" t="s">
        <v>18665</v>
      </c>
      <c r="H3975" t="s">
        <v>18666</v>
      </c>
      <c r="I3975" t="s">
        <v>18667</v>
      </c>
    </row>
    <row r="3976" spans="1:9">
      <c r="A3976">
        <v>577</v>
      </c>
      <c r="B3976" t="s">
        <v>4721</v>
      </c>
      <c r="C3976" t="s">
        <v>17984</v>
      </c>
      <c r="D3976">
        <v>30419</v>
      </c>
      <c r="E3976" t="s">
        <v>18668</v>
      </c>
      <c r="H3976" t="s">
        <v>18669</v>
      </c>
      <c r="I3976" t="s">
        <v>18670</v>
      </c>
    </row>
    <row r="3977" spans="1:9">
      <c r="A3977">
        <v>577</v>
      </c>
      <c r="B3977" t="s">
        <v>4721</v>
      </c>
      <c r="C3977" t="s">
        <v>17984</v>
      </c>
      <c r="D3977">
        <v>30420</v>
      </c>
      <c r="E3977" t="s">
        <v>18671</v>
      </c>
      <c r="H3977" t="s">
        <v>18672</v>
      </c>
      <c r="I3977" t="s">
        <v>18673</v>
      </c>
    </row>
    <row r="3978" spans="1:9">
      <c r="A3978">
        <v>577</v>
      </c>
      <c r="B3978" t="s">
        <v>4721</v>
      </c>
      <c r="C3978" t="s">
        <v>17984</v>
      </c>
      <c r="D3978">
        <v>30421</v>
      </c>
      <c r="E3978" t="s">
        <v>18674</v>
      </c>
      <c r="H3978" t="s">
        <v>18675</v>
      </c>
      <c r="I3978" t="s">
        <v>18676</v>
      </c>
    </row>
    <row r="3979" spans="1:9">
      <c r="A3979">
        <v>577</v>
      </c>
      <c r="B3979" t="s">
        <v>4721</v>
      </c>
      <c r="C3979" t="s">
        <v>17984</v>
      </c>
      <c r="D3979">
        <v>30422</v>
      </c>
      <c r="E3979" t="s">
        <v>18677</v>
      </c>
      <c r="H3979" t="s">
        <v>18678</v>
      </c>
      <c r="I3979" t="s">
        <v>18679</v>
      </c>
    </row>
    <row r="3980" spans="1:9">
      <c r="A3980">
        <v>577</v>
      </c>
      <c r="B3980" t="s">
        <v>4721</v>
      </c>
      <c r="C3980" t="s">
        <v>17984</v>
      </c>
      <c r="D3980">
        <v>30423</v>
      </c>
      <c r="E3980" t="s">
        <v>18680</v>
      </c>
      <c r="H3980" t="s">
        <v>18681</v>
      </c>
      <c r="I3980" t="s">
        <v>18682</v>
      </c>
    </row>
    <row r="3981" spans="1:9">
      <c r="A3981">
        <v>577</v>
      </c>
      <c r="B3981" t="s">
        <v>4721</v>
      </c>
      <c r="C3981" t="s">
        <v>17984</v>
      </c>
      <c r="D3981">
        <v>30424</v>
      </c>
      <c r="E3981" t="s">
        <v>18683</v>
      </c>
      <c r="H3981" t="s">
        <v>18684</v>
      </c>
      <c r="I3981" t="s">
        <v>18685</v>
      </c>
    </row>
    <row r="3982" spans="1:9">
      <c r="A3982">
        <v>577</v>
      </c>
      <c r="B3982" t="s">
        <v>4721</v>
      </c>
      <c r="C3982" t="s">
        <v>17984</v>
      </c>
      <c r="D3982">
        <v>30425</v>
      </c>
      <c r="E3982" t="s">
        <v>18686</v>
      </c>
      <c r="H3982" t="s">
        <v>18687</v>
      </c>
      <c r="I3982" t="s">
        <v>18688</v>
      </c>
    </row>
    <row r="3983" spans="1:9">
      <c r="A3983">
        <v>577</v>
      </c>
      <c r="B3983" t="s">
        <v>4721</v>
      </c>
      <c r="C3983" t="s">
        <v>17984</v>
      </c>
      <c r="D3983">
        <v>30426</v>
      </c>
      <c r="E3983" t="s">
        <v>18689</v>
      </c>
      <c r="H3983" t="s">
        <v>18690</v>
      </c>
      <c r="I3983" t="s">
        <v>18691</v>
      </c>
    </row>
    <row r="3984" spans="1:9">
      <c r="A3984">
        <v>577</v>
      </c>
      <c r="B3984" t="s">
        <v>4721</v>
      </c>
      <c r="C3984" t="s">
        <v>17984</v>
      </c>
      <c r="D3984">
        <v>30427</v>
      </c>
      <c r="E3984" t="s">
        <v>18692</v>
      </c>
      <c r="H3984" t="s">
        <v>18693</v>
      </c>
      <c r="I3984" t="s">
        <v>18694</v>
      </c>
    </row>
    <row r="3985" spans="1:9">
      <c r="A3985">
        <v>577</v>
      </c>
      <c r="B3985" t="s">
        <v>4721</v>
      </c>
      <c r="C3985" t="s">
        <v>17984</v>
      </c>
      <c r="D3985">
        <v>30428</v>
      </c>
      <c r="E3985" t="s">
        <v>18695</v>
      </c>
      <c r="H3985" t="s">
        <v>18696</v>
      </c>
      <c r="I3985" t="s">
        <v>18697</v>
      </c>
    </row>
    <row r="3986" spans="1:9">
      <c r="A3986">
        <v>577</v>
      </c>
      <c r="B3986" t="s">
        <v>4721</v>
      </c>
      <c r="C3986" t="s">
        <v>17984</v>
      </c>
      <c r="D3986">
        <v>30429</v>
      </c>
      <c r="E3986" t="s">
        <v>18698</v>
      </c>
      <c r="H3986" t="s">
        <v>18699</v>
      </c>
      <c r="I3986" t="s">
        <v>18700</v>
      </c>
    </row>
    <row r="3987" spans="1:9">
      <c r="A3987">
        <v>577</v>
      </c>
      <c r="B3987" t="s">
        <v>4721</v>
      </c>
      <c r="C3987" t="s">
        <v>17984</v>
      </c>
      <c r="D3987">
        <v>30430</v>
      </c>
      <c r="E3987" t="s">
        <v>18701</v>
      </c>
      <c r="H3987" t="s">
        <v>18702</v>
      </c>
      <c r="I3987" t="s">
        <v>18703</v>
      </c>
    </row>
    <row r="3988" spans="1:9">
      <c r="A3988">
        <v>577</v>
      </c>
      <c r="B3988" t="s">
        <v>4721</v>
      </c>
      <c r="C3988" t="s">
        <v>17984</v>
      </c>
      <c r="D3988">
        <v>30431</v>
      </c>
      <c r="E3988" t="s">
        <v>18704</v>
      </c>
      <c r="H3988" t="s">
        <v>18705</v>
      </c>
      <c r="I3988" t="s">
        <v>18706</v>
      </c>
    </row>
    <row r="3989" spans="1:9">
      <c r="A3989">
        <v>577</v>
      </c>
      <c r="B3989" t="s">
        <v>4721</v>
      </c>
      <c r="C3989" t="s">
        <v>17984</v>
      </c>
      <c r="D3989">
        <v>30432</v>
      </c>
      <c r="E3989" t="s">
        <v>18707</v>
      </c>
      <c r="H3989" t="s">
        <v>18708</v>
      </c>
      <c r="I3989" t="s">
        <v>18709</v>
      </c>
    </row>
    <row r="3990" spans="1:9">
      <c r="A3990">
        <v>577</v>
      </c>
      <c r="B3990" t="s">
        <v>4721</v>
      </c>
      <c r="C3990" t="s">
        <v>17984</v>
      </c>
      <c r="D3990">
        <v>30433</v>
      </c>
      <c r="E3990" t="s">
        <v>18710</v>
      </c>
      <c r="H3990" t="s">
        <v>18711</v>
      </c>
      <c r="I3990" t="s">
        <v>18712</v>
      </c>
    </row>
    <row r="3991" spans="1:9">
      <c r="A3991">
        <v>577</v>
      </c>
      <c r="B3991" t="s">
        <v>4721</v>
      </c>
      <c r="C3991" t="s">
        <v>17984</v>
      </c>
      <c r="D3991">
        <v>30434</v>
      </c>
      <c r="E3991" t="s">
        <v>18713</v>
      </c>
      <c r="H3991" t="s">
        <v>18714</v>
      </c>
      <c r="I3991" t="s">
        <v>18715</v>
      </c>
    </row>
    <row r="3992" spans="1:9">
      <c r="A3992">
        <v>577</v>
      </c>
      <c r="B3992" t="s">
        <v>4721</v>
      </c>
      <c r="C3992" t="s">
        <v>17984</v>
      </c>
      <c r="D3992">
        <v>30435</v>
      </c>
      <c r="E3992" t="s">
        <v>18716</v>
      </c>
      <c r="H3992" t="s">
        <v>18717</v>
      </c>
      <c r="I3992" t="s">
        <v>18718</v>
      </c>
    </row>
    <row r="3993" spans="1:9">
      <c r="A3993">
        <v>577</v>
      </c>
      <c r="B3993" t="s">
        <v>4721</v>
      </c>
      <c r="C3993" t="s">
        <v>17984</v>
      </c>
      <c r="D3993">
        <v>30436</v>
      </c>
      <c r="E3993" t="s">
        <v>18719</v>
      </c>
      <c r="H3993" t="s">
        <v>18720</v>
      </c>
      <c r="I3993" t="s">
        <v>18721</v>
      </c>
    </row>
    <row r="3994" spans="1:9">
      <c r="A3994">
        <v>577</v>
      </c>
      <c r="B3994" t="s">
        <v>4721</v>
      </c>
      <c r="C3994" t="s">
        <v>17984</v>
      </c>
      <c r="D3994">
        <v>30437</v>
      </c>
      <c r="E3994" t="s">
        <v>18722</v>
      </c>
      <c r="H3994" t="s">
        <v>18723</v>
      </c>
      <c r="I3994" t="s">
        <v>18724</v>
      </c>
    </row>
    <row r="3995" spans="1:9">
      <c r="A3995">
        <v>577</v>
      </c>
      <c r="B3995" t="s">
        <v>4721</v>
      </c>
      <c r="C3995" t="s">
        <v>17984</v>
      </c>
      <c r="D3995">
        <v>30438</v>
      </c>
      <c r="E3995" t="s">
        <v>18725</v>
      </c>
      <c r="H3995" t="s">
        <v>18726</v>
      </c>
      <c r="I3995" t="s">
        <v>18727</v>
      </c>
    </row>
    <row r="3996" spans="1:9">
      <c r="A3996">
        <v>577</v>
      </c>
      <c r="B3996" t="s">
        <v>4721</v>
      </c>
      <c r="C3996" t="s">
        <v>17984</v>
      </c>
      <c r="D3996">
        <v>30439</v>
      </c>
      <c r="E3996" t="s">
        <v>18728</v>
      </c>
      <c r="H3996" t="s">
        <v>18729</v>
      </c>
      <c r="I3996" t="s">
        <v>18730</v>
      </c>
    </row>
    <row r="3997" spans="1:9">
      <c r="A3997">
        <v>577</v>
      </c>
      <c r="B3997" t="s">
        <v>4721</v>
      </c>
      <c r="C3997" t="s">
        <v>17984</v>
      </c>
      <c r="D3997">
        <v>30440</v>
      </c>
      <c r="E3997" t="s">
        <v>18731</v>
      </c>
      <c r="H3997" t="s">
        <v>18732</v>
      </c>
      <c r="I3997" t="s">
        <v>18733</v>
      </c>
    </row>
    <row r="3998" spans="1:9">
      <c r="A3998">
        <v>577</v>
      </c>
      <c r="B3998" t="s">
        <v>4721</v>
      </c>
      <c r="C3998" t="s">
        <v>17984</v>
      </c>
      <c r="D3998">
        <v>30441</v>
      </c>
      <c r="E3998" t="s">
        <v>18734</v>
      </c>
      <c r="H3998" t="s">
        <v>18735</v>
      </c>
      <c r="I3998" t="s">
        <v>18736</v>
      </c>
    </row>
    <row r="3999" spans="1:9">
      <c r="A3999">
        <v>577</v>
      </c>
      <c r="B3999" t="s">
        <v>4721</v>
      </c>
      <c r="C3999" t="s">
        <v>17984</v>
      </c>
      <c r="D3999">
        <v>30442</v>
      </c>
      <c r="E3999" t="s">
        <v>18737</v>
      </c>
      <c r="H3999" t="s">
        <v>18738</v>
      </c>
      <c r="I3999" t="s">
        <v>18739</v>
      </c>
    </row>
    <row r="4000" spans="1:9">
      <c r="A4000">
        <v>577</v>
      </c>
      <c r="B4000" t="s">
        <v>4721</v>
      </c>
      <c r="C4000" t="s">
        <v>17984</v>
      </c>
      <c r="D4000">
        <v>30443</v>
      </c>
      <c r="E4000" t="s">
        <v>18740</v>
      </c>
      <c r="H4000" t="s">
        <v>18741</v>
      </c>
      <c r="I4000" t="s">
        <v>18742</v>
      </c>
    </row>
    <row r="4001" spans="1:9">
      <c r="A4001">
        <v>577</v>
      </c>
      <c r="B4001" t="s">
        <v>4721</v>
      </c>
      <c r="C4001" t="s">
        <v>17984</v>
      </c>
      <c r="D4001">
        <v>30444</v>
      </c>
      <c r="E4001" t="s">
        <v>18743</v>
      </c>
      <c r="H4001" t="s">
        <v>18744</v>
      </c>
      <c r="I4001" t="s">
        <v>18745</v>
      </c>
    </row>
    <row r="4002" spans="1:9">
      <c r="A4002">
        <v>577</v>
      </c>
      <c r="B4002" t="s">
        <v>4721</v>
      </c>
      <c r="C4002" t="s">
        <v>17984</v>
      </c>
      <c r="D4002">
        <v>30445</v>
      </c>
      <c r="E4002" t="s">
        <v>18746</v>
      </c>
      <c r="H4002" t="s">
        <v>18747</v>
      </c>
      <c r="I4002" t="s">
        <v>18748</v>
      </c>
    </row>
    <row r="4003" spans="1:9">
      <c r="A4003">
        <v>577</v>
      </c>
      <c r="B4003" t="s">
        <v>4721</v>
      </c>
      <c r="C4003" t="s">
        <v>17984</v>
      </c>
      <c r="D4003">
        <v>30446</v>
      </c>
      <c r="E4003" t="s">
        <v>18749</v>
      </c>
      <c r="H4003" t="s">
        <v>18750</v>
      </c>
      <c r="I4003" t="s">
        <v>18751</v>
      </c>
    </row>
    <row r="4004" spans="1:9">
      <c r="A4004">
        <v>577</v>
      </c>
      <c r="B4004" t="s">
        <v>4721</v>
      </c>
      <c r="C4004" t="s">
        <v>17984</v>
      </c>
      <c r="D4004">
        <v>30447</v>
      </c>
      <c r="E4004" t="s">
        <v>18752</v>
      </c>
      <c r="H4004" t="s">
        <v>18753</v>
      </c>
      <c r="I4004" t="s">
        <v>18754</v>
      </c>
    </row>
    <row r="4005" spans="1:9">
      <c r="A4005">
        <v>577</v>
      </c>
      <c r="B4005" t="s">
        <v>4721</v>
      </c>
      <c r="C4005" t="s">
        <v>17984</v>
      </c>
      <c r="D4005">
        <v>30448</v>
      </c>
      <c r="E4005" t="s">
        <v>18755</v>
      </c>
      <c r="H4005" t="s">
        <v>18756</v>
      </c>
      <c r="I4005" t="s">
        <v>18757</v>
      </c>
    </row>
    <row r="4006" spans="1:9">
      <c r="A4006">
        <v>577</v>
      </c>
      <c r="B4006" t="s">
        <v>4721</v>
      </c>
      <c r="C4006" t="s">
        <v>17984</v>
      </c>
      <c r="D4006">
        <v>30449</v>
      </c>
      <c r="E4006" t="s">
        <v>18758</v>
      </c>
      <c r="H4006" t="s">
        <v>18759</v>
      </c>
      <c r="I4006" t="s">
        <v>18760</v>
      </c>
    </row>
    <row r="4007" spans="1:9">
      <c r="A4007">
        <v>577</v>
      </c>
      <c r="B4007" t="s">
        <v>4721</v>
      </c>
      <c r="C4007" t="s">
        <v>17984</v>
      </c>
      <c r="D4007">
        <v>30450</v>
      </c>
      <c r="E4007" t="s">
        <v>18761</v>
      </c>
      <c r="H4007" t="s">
        <v>18762</v>
      </c>
      <c r="I4007" t="s">
        <v>18763</v>
      </c>
    </row>
    <row r="4008" spans="1:9">
      <c r="A4008">
        <v>577</v>
      </c>
      <c r="B4008" t="s">
        <v>4721</v>
      </c>
      <c r="C4008" t="s">
        <v>17984</v>
      </c>
      <c r="D4008">
        <v>30451</v>
      </c>
      <c r="E4008" t="s">
        <v>18764</v>
      </c>
      <c r="H4008" t="s">
        <v>18765</v>
      </c>
      <c r="I4008" t="s">
        <v>18766</v>
      </c>
    </row>
    <row r="4009" spans="1:9">
      <c r="A4009">
        <v>577</v>
      </c>
      <c r="B4009" t="s">
        <v>4721</v>
      </c>
      <c r="C4009" t="s">
        <v>17984</v>
      </c>
      <c r="D4009">
        <v>30452</v>
      </c>
      <c r="E4009" t="s">
        <v>18767</v>
      </c>
      <c r="H4009" t="s">
        <v>18768</v>
      </c>
      <c r="I4009" t="s">
        <v>18769</v>
      </c>
    </row>
    <row r="4010" spans="1:9">
      <c r="A4010">
        <v>577</v>
      </c>
      <c r="B4010" t="s">
        <v>4721</v>
      </c>
      <c r="C4010" t="s">
        <v>17984</v>
      </c>
      <c r="D4010">
        <v>30453</v>
      </c>
      <c r="E4010" t="s">
        <v>18770</v>
      </c>
      <c r="H4010" t="s">
        <v>18771</v>
      </c>
      <c r="I4010" t="s">
        <v>18772</v>
      </c>
    </row>
    <row r="4011" spans="1:9">
      <c r="A4011">
        <v>577</v>
      </c>
      <c r="B4011" t="s">
        <v>4721</v>
      </c>
      <c r="C4011" t="s">
        <v>17984</v>
      </c>
      <c r="D4011">
        <v>30454</v>
      </c>
      <c r="E4011" t="s">
        <v>18773</v>
      </c>
      <c r="H4011" t="s">
        <v>18774</v>
      </c>
      <c r="I4011" t="s">
        <v>18775</v>
      </c>
    </row>
    <row r="4012" spans="1:9">
      <c r="A4012">
        <v>577</v>
      </c>
      <c r="B4012" t="s">
        <v>4721</v>
      </c>
      <c r="C4012" t="s">
        <v>17984</v>
      </c>
      <c r="D4012">
        <v>30455</v>
      </c>
      <c r="E4012" t="s">
        <v>18776</v>
      </c>
      <c r="H4012" t="s">
        <v>18777</v>
      </c>
      <c r="I4012" t="s">
        <v>18778</v>
      </c>
    </row>
    <row r="4013" spans="1:9">
      <c r="A4013">
        <v>577</v>
      </c>
      <c r="B4013" t="s">
        <v>4721</v>
      </c>
      <c r="C4013" t="s">
        <v>17984</v>
      </c>
      <c r="D4013">
        <v>30456</v>
      </c>
      <c r="E4013" t="s">
        <v>18779</v>
      </c>
      <c r="H4013" t="s">
        <v>18780</v>
      </c>
      <c r="I4013" t="s">
        <v>18781</v>
      </c>
    </row>
    <row r="4014" spans="1:9">
      <c r="A4014">
        <v>577</v>
      </c>
      <c r="B4014" t="s">
        <v>4721</v>
      </c>
      <c r="C4014" t="s">
        <v>17984</v>
      </c>
      <c r="D4014">
        <v>30457</v>
      </c>
      <c r="E4014" t="s">
        <v>18782</v>
      </c>
      <c r="H4014" t="s">
        <v>18783</v>
      </c>
      <c r="I4014" t="s">
        <v>18784</v>
      </c>
    </row>
    <row r="4015" spans="1:9">
      <c r="A4015">
        <v>577</v>
      </c>
      <c r="B4015" t="s">
        <v>4721</v>
      </c>
      <c r="C4015" t="s">
        <v>17984</v>
      </c>
      <c r="D4015">
        <v>30458</v>
      </c>
      <c r="E4015" t="s">
        <v>18785</v>
      </c>
      <c r="H4015" t="s">
        <v>18786</v>
      </c>
      <c r="I4015" t="s">
        <v>18787</v>
      </c>
    </row>
    <row r="4016" spans="1:9">
      <c r="A4016">
        <v>577</v>
      </c>
      <c r="B4016" t="s">
        <v>4721</v>
      </c>
      <c r="C4016" t="s">
        <v>17984</v>
      </c>
      <c r="D4016">
        <v>30459</v>
      </c>
      <c r="E4016" t="s">
        <v>18788</v>
      </c>
      <c r="H4016" t="s">
        <v>18789</v>
      </c>
      <c r="I4016" t="s">
        <v>18790</v>
      </c>
    </row>
    <row r="4017" spans="1:9">
      <c r="A4017">
        <v>577</v>
      </c>
      <c r="B4017" t="s">
        <v>4721</v>
      </c>
      <c r="C4017" t="s">
        <v>17984</v>
      </c>
      <c r="D4017">
        <v>30460</v>
      </c>
      <c r="E4017" t="s">
        <v>18791</v>
      </c>
      <c r="H4017" t="s">
        <v>18792</v>
      </c>
      <c r="I4017" t="s">
        <v>18793</v>
      </c>
    </row>
    <row r="4018" spans="1:9">
      <c r="A4018">
        <v>577</v>
      </c>
      <c r="B4018" t="s">
        <v>4721</v>
      </c>
      <c r="C4018" t="s">
        <v>17984</v>
      </c>
      <c r="D4018">
        <v>30461</v>
      </c>
      <c r="E4018" t="s">
        <v>18794</v>
      </c>
      <c r="H4018" t="s">
        <v>18795</v>
      </c>
      <c r="I4018" t="s">
        <v>18796</v>
      </c>
    </row>
    <row r="4019" spans="1:9">
      <c r="A4019">
        <v>577</v>
      </c>
      <c r="B4019" t="s">
        <v>4721</v>
      </c>
      <c r="C4019" t="s">
        <v>17984</v>
      </c>
      <c r="D4019">
        <v>30462</v>
      </c>
      <c r="E4019" t="s">
        <v>18797</v>
      </c>
      <c r="H4019" t="s">
        <v>18798</v>
      </c>
      <c r="I4019" t="s">
        <v>18799</v>
      </c>
    </row>
    <row r="4020" spans="1:9">
      <c r="A4020">
        <v>577</v>
      </c>
      <c r="B4020" t="s">
        <v>4721</v>
      </c>
      <c r="C4020" t="s">
        <v>17984</v>
      </c>
      <c r="D4020">
        <v>30463</v>
      </c>
      <c r="E4020" t="s">
        <v>18800</v>
      </c>
      <c r="H4020" t="s">
        <v>18801</v>
      </c>
      <c r="I4020" t="s">
        <v>18802</v>
      </c>
    </row>
    <row r="4021" spans="1:9">
      <c r="A4021">
        <v>577</v>
      </c>
      <c r="B4021" t="s">
        <v>4721</v>
      </c>
      <c r="C4021" t="s">
        <v>17984</v>
      </c>
      <c r="D4021">
        <v>30464</v>
      </c>
      <c r="E4021" t="s">
        <v>18803</v>
      </c>
      <c r="H4021" t="s">
        <v>18804</v>
      </c>
      <c r="I4021" t="s">
        <v>18805</v>
      </c>
    </row>
    <row r="4022" spans="1:9">
      <c r="A4022">
        <v>577</v>
      </c>
      <c r="B4022" t="s">
        <v>4721</v>
      </c>
      <c r="C4022" t="s">
        <v>17984</v>
      </c>
      <c r="D4022">
        <v>30465</v>
      </c>
      <c r="E4022" t="s">
        <v>18806</v>
      </c>
      <c r="H4022" t="s">
        <v>18807</v>
      </c>
      <c r="I4022" t="s">
        <v>18808</v>
      </c>
    </row>
    <row r="4023" spans="1:9">
      <c r="A4023">
        <v>577</v>
      </c>
      <c r="B4023" t="s">
        <v>4721</v>
      </c>
      <c r="C4023" t="s">
        <v>17984</v>
      </c>
      <c r="D4023">
        <v>30466</v>
      </c>
      <c r="E4023" t="s">
        <v>18809</v>
      </c>
      <c r="H4023" t="s">
        <v>18810</v>
      </c>
      <c r="I4023" t="s">
        <v>18811</v>
      </c>
    </row>
    <row r="4024" spans="1:9">
      <c r="A4024">
        <v>577</v>
      </c>
      <c r="B4024" t="s">
        <v>4721</v>
      </c>
      <c r="C4024" t="s">
        <v>17984</v>
      </c>
      <c r="D4024">
        <v>30467</v>
      </c>
      <c r="E4024" t="s">
        <v>18812</v>
      </c>
      <c r="H4024" t="s">
        <v>18813</v>
      </c>
      <c r="I4024" t="s">
        <v>18814</v>
      </c>
    </row>
    <row r="4025" spans="1:9">
      <c r="A4025">
        <v>577</v>
      </c>
      <c r="B4025" t="s">
        <v>4721</v>
      </c>
      <c r="C4025" t="s">
        <v>17984</v>
      </c>
      <c r="D4025">
        <v>30468</v>
      </c>
      <c r="E4025" t="s">
        <v>18815</v>
      </c>
      <c r="H4025" t="s">
        <v>18816</v>
      </c>
      <c r="I4025" t="s">
        <v>18817</v>
      </c>
    </row>
    <row r="4026" spans="1:9">
      <c r="A4026">
        <v>577</v>
      </c>
      <c r="B4026" t="s">
        <v>4721</v>
      </c>
      <c r="C4026" t="s">
        <v>17984</v>
      </c>
      <c r="D4026">
        <v>30469</v>
      </c>
      <c r="E4026" t="s">
        <v>18818</v>
      </c>
      <c r="H4026" t="s">
        <v>18819</v>
      </c>
      <c r="I4026" t="s">
        <v>18820</v>
      </c>
    </row>
    <row r="4027" spans="1:9">
      <c r="A4027">
        <v>577</v>
      </c>
      <c r="B4027" t="s">
        <v>4721</v>
      </c>
      <c r="C4027" t="s">
        <v>17984</v>
      </c>
      <c r="D4027">
        <v>30470</v>
      </c>
      <c r="E4027" t="s">
        <v>18821</v>
      </c>
      <c r="H4027" t="s">
        <v>18822</v>
      </c>
      <c r="I4027" t="s">
        <v>18823</v>
      </c>
    </row>
    <row r="4028" spans="1:9">
      <c r="A4028">
        <v>577</v>
      </c>
      <c r="B4028" t="s">
        <v>4721</v>
      </c>
      <c r="C4028" t="s">
        <v>17984</v>
      </c>
      <c r="D4028">
        <v>30471</v>
      </c>
      <c r="E4028" t="s">
        <v>18824</v>
      </c>
      <c r="H4028" t="s">
        <v>18825</v>
      </c>
      <c r="I4028" t="s">
        <v>18826</v>
      </c>
    </row>
    <row r="4029" spans="1:9">
      <c r="A4029">
        <v>577</v>
      </c>
      <c r="B4029" t="s">
        <v>4721</v>
      </c>
      <c r="C4029" t="s">
        <v>17984</v>
      </c>
      <c r="D4029">
        <v>30472</v>
      </c>
      <c r="E4029" t="s">
        <v>18827</v>
      </c>
      <c r="H4029" t="s">
        <v>18828</v>
      </c>
      <c r="I4029" t="s">
        <v>18829</v>
      </c>
    </row>
    <row r="4030" spans="1:9">
      <c r="A4030">
        <v>577</v>
      </c>
      <c r="B4030" t="s">
        <v>4721</v>
      </c>
      <c r="C4030" t="s">
        <v>17984</v>
      </c>
      <c r="D4030">
        <v>30473</v>
      </c>
      <c r="E4030" t="s">
        <v>18830</v>
      </c>
      <c r="H4030" t="s">
        <v>18831</v>
      </c>
      <c r="I4030" t="s">
        <v>18832</v>
      </c>
    </row>
    <row r="4031" spans="1:9">
      <c r="A4031">
        <v>577</v>
      </c>
      <c r="B4031" t="s">
        <v>4721</v>
      </c>
      <c r="C4031" t="s">
        <v>17984</v>
      </c>
      <c r="D4031">
        <v>30474</v>
      </c>
      <c r="E4031" t="s">
        <v>18833</v>
      </c>
      <c r="H4031" t="s">
        <v>18834</v>
      </c>
      <c r="I4031" t="s">
        <v>18835</v>
      </c>
    </row>
    <row r="4032" spans="1:9">
      <c r="A4032">
        <v>577</v>
      </c>
      <c r="B4032" t="s">
        <v>4721</v>
      </c>
      <c r="C4032" t="s">
        <v>17984</v>
      </c>
      <c r="D4032">
        <v>30475</v>
      </c>
      <c r="E4032" t="s">
        <v>18836</v>
      </c>
      <c r="H4032" t="s">
        <v>18837</v>
      </c>
      <c r="I4032" t="s">
        <v>18838</v>
      </c>
    </row>
    <row r="4033" spans="1:9">
      <c r="A4033">
        <v>577</v>
      </c>
      <c r="B4033" t="s">
        <v>4721</v>
      </c>
      <c r="C4033" t="s">
        <v>17984</v>
      </c>
      <c r="D4033">
        <v>30476</v>
      </c>
      <c r="E4033" t="s">
        <v>18839</v>
      </c>
      <c r="H4033" t="s">
        <v>18840</v>
      </c>
      <c r="I4033" t="s">
        <v>18841</v>
      </c>
    </row>
    <row r="4034" spans="1:9">
      <c r="A4034">
        <v>577</v>
      </c>
      <c r="B4034" t="s">
        <v>4721</v>
      </c>
      <c r="C4034" t="s">
        <v>17984</v>
      </c>
      <c r="D4034">
        <v>30477</v>
      </c>
      <c r="E4034" t="s">
        <v>18842</v>
      </c>
      <c r="H4034" t="s">
        <v>18843</v>
      </c>
      <c r="I4034" t="s">
        <v>18844</v>
      </c>
    </row>
    <row r="4035" spans="1:9">
      <c r="A4035">
        <v>577</v>
      </c>
      <c r="B4035" t="s">
        <v>4721</v>
      </c>
      <c r="C4035" t="s">
        <v>17984</v>
      </c>
      <c r="D4035">
        <v>30478</v>
      </c>
      <c r="E4035" t="s">
        <v>18845</v>
      </c>
      <c r="H4035" t="s">
        <v>18846</v>
      </c>
      <c r="I4035" t="s">
        <v>18847</v>
      </c>
    </row>
    <row r="4036" spans="1:9">
      <c r="A4036">
        <v>577</v>
      </c>
      <c r="B4036" t="s">
        <v>4721</v>
      </c>
      <c r="C4036" t="s">
        <v>17984</v>
      </c>
      <c r="D4036">
        <v>30479</v>
      </c>
      <c r="E4036" t="s">
        <v>18848</v>
      </c>
      <c r="H4036" t="s">
        <v>18849</v>
      </c>
      <c r="I4036" t="s">
        <v>18850</v>
      </c>
    </row>
    <row r="4037" spans="1:9">
      <c r="A4037">
        <v>577</v>
      </c>
      <c r="B4037" t="s">
        <v>4721</v>
      </c>
      <c r="C4037" t="s">
        <v>17984</v>
      </c>
      <c r="D4037">
        <v>30480</v>
      </c>
      <c r="E4037" t="s">
        <v>18851</v>
      </c>
      <c r="H4037" t="s">
        <v>18852</v>
      </c>
      <c r="I4037" t="s">
        <v>18853</v>
      </c>
    </row>
    <row r="4038" spans="1:9">
      <c r="A4038">
        <v>577</v>
      </c>
      <c r="B4038" t="s">
        <v>4721</v>
      </c>
      <c r="C4038" t="s">
        <v>17984</v>
      </c>
      <c r="D4038">
        <v>30481</v>
      </c>
      <c r="E4038" t="s">
        <v>18854</v>
      </c>
      <c r="H4038" t="s">
        <v>18855</v>
      </c>
      <c r="I4038" t="s">
        <v>18856</v>
      </c>
    </row>
    <row r="4039" spans="1:9">
      <c r="A4039">
        <v>577</v>
      </c>
      <c r="B4039" t="s">
        <v>4721</v>
      </c>
      <c r="C4039" t="s">
        <v>17984</v>
      </c>
      <c r="D4039">
        <v>30482</v>
      </c>
      <c r="E4039" t="s">
        <v>18857</v>
      </c>
      <c r="H4039" t="s">
        <v>18858</v>
      </c>
      <c r="I4039" t="s">
        <v>18859</v>
      </c>
    </row>
    <row r="4040" spans="1:9">
      <c r="A4040">
        <v>577</v>
      </c>
      <c r="B4040" t="s">
        <v>4721</v>
      </c>
      <c r="C4040" t="s">
        <v>17984</v>
      </c>
      <c r="D4040">
        <v>30483</v>
      </c>
      <c r="E4040" t="s">
        <v>18860</v>
      </c>
      <c r="H4040" t="s">
        <v>18861</v>
      </c>
      <c r="I4040" t="s">
        <v>18862</v>
      </c>
    </row>
    <row r="4041" spans="1:9">
      <c r="A4041">
        <v>577</v>
      </c>
      <c r="B4041" t="s">
        <v>4721</v>
      </c>
      <c r="C4041" t="s">
        <v>17984</v>
      </c>
      <c r="D4041">
        <v>30484</v>
      </c>
      <c r="E4041" t="s">
        <v>18863</v>
      </c>
      <c r="H4041" t="s">
        <v>18864</v>
      </c>
      <c r="I4041" t="s">
        <v>18865</v>
      </c>
    </row>
    <row r="4042" spans="1:9">
      <c r="A4042">
        <v>577</v>
      </c>
      <c r="B4042" t="s">
        <v>4721</v>
      </c>
      <c r="C4042" t="s">
        <v>17984</v>
      </c>
      <c r="D4042">
        <v>30485</v>
      </c>
      <c r="E4042" t="s">
        <v>18866</v>
      </c>
      <c r="H4042" t="s">
        <v>18867</v>
      </c>
      <c r="I4042" t="s">
        <v>18868</v>
      </c>
    </row>
    <row r="4043" spans="1:9">
      <c r="A4043">
        <v>577</v>
      </c>
      <c r="B4043" t="s">
        <v>4721</v>
      </c>
      <c r="C4043" t="s">
        <v>17984</v>
      </c>
      <c r="D4043">
        <v>30486</v>
      </c>
      <c r="E4043" t="s">
        <v>18869</v>
      </c>
      <c r="H4043" t="s">
        <v>18870</v>
      </c>
      <c r="I4043" t="s">
        <v>18871</v>
      </c>
    </row>
    <row r="4044" spans="1:9">
      <c r="A4044">
        <v>577</v>
      </c>
      <c r="B4044" t="s">
        <v>4721</v>
      </c>
      <c r="C4044" t="s">
        <v>17984</v>
      </c>
      <c r="D4044">
        <v>30487</v>
      </c>
      <c r="E4044" t="s">
        <v>18872</v>
      </c>
      <c r="H4044" t="s">
        <v>18873</v>
      </c>
      <c r="I4044" t="s">
        <v>18874</v>
      </c>
    </row>
    <row r="4045" spans="1:9">
      <c r="A4045">
        <v>577</v>
      </c>
      <c r="B4045" t="s">
        <v>4721</v>
      </c>
      <c r="C4045" t="s">
        <v>17984</v>
      </c>
      <c r="D4045">
        <v>30488</v>
      </c>
      <c r="E4045" t="s">
        <v>18875</v>
      </c>
      <c r="H4045" t="s">
        <v>18876</v>
      </c>
      <c r="I4045" t="s">
        <v>18877</v>
      </c>
    </row>
    <row r="4046" spans="1:9">
      <c r="A4046">
        <v>577</v>
      </c>
      <c r="B4046" t="s">
        <v>4721</v>
      </c>
      <c r="C4046" t="s">
        <v>17984</v>
      </c>
      <c r="D4046">
        <v>30489</v>
      </c>
      <c r="E4046" t="s">
        <v>18878</v>
      </c>
      <c r="H4046" t="s">
        <v>18879</v>
      </c>
      <c r="I4046" t="s">
        <v>18880</v>
      </c>
    </row>
    <row r="4047" spans="1:9">
      <c r="A4047">
        <v>577</v>
      </c>
      <c r="B4047" t="s">
        <v>4721</v>
      </c>
      <c r="C4047" t="s">
        <v>17984</v>
      </c>
      <c r="D4047">
        <v>30490</v>
      </c>
      <c r="E4047" t="s">
        <v>18881</v>
      </c>
      <c r="H4047" t="s">
        <v>18882</v>
      </c>
      <c r="I4047" t="s">
        <v>18883</v>
      </c>
    </row>
    <row r="4048" spans="1:9">
      <c r="A4048">
        <v>577</v>
      </c>
      <c r="B4048" t="s">
        <v>4721</v>
      </c>
      <c r="C4048" t="s">
        <v>17984</v>
      </c>
      <c r="D4048">
        <v>30491</v>
      </c>
      <c r="E4048" t="s">
        <v>18884</v>
      </c>
      <c r="H4048" t="s">
        <v>18885</v>
      </c>
      <c r="I4048" t="s">
        <v>18886</v>
      </c>
    </row>
    <row r="4049" spans="1:9">
      <c r="A4049">
        <v>577</v>
      </c>
      <c r="B4049" t="s">
        <v>4721</v>
      </c>
      <c r="C4049" t="s">
        <v>17984</v>
      </c>
      <c r="D4049">
        <v>30492</v>
      </c>
      <c r="E4049" t="s">
        <v>18887</v>
      </c>
      <c r="H4049" t="s">
        <v>18888</v>
      </c>
      <c r="I4049" t="s">
        <v>18889</v>
      </c>
    </row>
    <row r="4050" spans="1:9">
      <c r="A4050">
        <v>577</v>
      </c>
      <c r="B4050" t="s">
        <v>4721</v>
      </c>
      <c r="C4050" t="s">
        <v>17984</v>
      </c>
      <c r="D4050">
        <v>30493</v>
      </c>
      <c r="E4050" t="s">
        <v>18890</v>
      </c>
      <c r="H4050" t="s">
        <v>18891</v>
      </c>
      <c r="I4050" t="s">
        <v>18892</v>
      </c>
    </row>
    <row r="4051" spans="1:9">
      <c r="A4051">
        <v>577</v>
      </c>
      <c r="B4051" t="s">
        <v>4721</v>
      </c>
      <c r="C4051" t="s">
        <v>17984</v>
      </c>
      <c r="D4051">
        <v>30494</v>
      </c>
      <c r="E4051" t="s">
        <v>18893</v>
      </c>
      <c r="H4051" t="s">
        <v>18894</v>
      </c>
      <c r="I4051" t="s">
        <v>18895</v>
      </c>
    </row>
    <row r="4052" spans="1:9">
      <c r="A4052">
        <v>577</v>
      </c>
      <c r="B4052" t="s">
        <v>4721</v>
      </c>
      <c r="C4052" t="s">
        <v>17984</v>
      </c>
      <c r="D4052">
        <v>30495</v>
      </c>
      <c r="E4052" t="s">
        <v>18896</v>
      </c>
      <c r="H4052" t="s">
        <v>18897</v>
      </c>
      <c r="I4052" t="s">
        <v>18898</v>
      </c>
    </row>
    <row r="4053" spans="1:9">
      <c r="A4053">
        <v>577</v>
      </c>
      <c r="B4053" t="s">
        <v>4721</v>
      </c>
      <c r="C4053" t="s">
        <v>17984</v>
      </c>
      <c r="D4053">
        <v>30496</v>
      </c>
      <c r="E4053" t="s">
        <v>18899</v>
      </c>
      <c r="H4053" t="s">
        <v>18900</v>
      </c>
      <c r="I4053" t="s">
        <v>18901</v>
      </c>
    </row>
    <row r="4054" spans="1:9">
      <c r="A4054">
        <v>577</v>
      </c>
      <c r="B4054" t="s">
        <v>4721</v>
      </c>
      <c r="C4054" t="s">
        <v>17984</v>
      </c>
      <c r="D4054">
        <v>30497</v>
      </c>
      <c r="E4054" t="s">
        <v>18902</v>
      </c>
      <c r="H4054" t="s">
        <v>18903</v>
      </c>
      <c r="I4054" t="s">
        <v>18904</v>
      </c>
    </row>
    <row r="4055" spans="1:9">
      <c r="A4055">
        <v>577</v>
      </c>
      <c r="B4055" t="s">
        <v>4721</v>
      </c>
      <c r="C4055" t="s">
        <v>17984</v>
      </c>
      <c r="D4055">
        <v>30498</v>
      </c>
      <c r="E4055" t="s">
        <v>18905</v>
      </c>
      <c r="H4055" t="s">
        <v>18906</v>
      </c>
      <c r="I4055" t="s">
        <v>18907</v>
      </c>
    </row>
    <row r="4056" spans="1:9">
      <c r="A4056">
        <v>577</v>
      </c>
      <c r="B4056" t="s">
        <v>4721</v>
      </c>
      <c r="C4056" t="s">
        <v>17984</v>
      </c>
      <c r="D4056">
        <v>30499</v>
      </c>
      <c r="E4056" t="s">
        <v>18908</v>
      </c>
      <c r="H4056" t="s">
        <v>18909</v>
      </c>
      <c r="I4056" t="s">
        <v>18910</v>
      </c>
    </row>
    <row r="4057" spans="1:9">
      <c r="A4057">
        <v>577</v>
      </c>
      <c r="B4057" t="s">
        <v>4721</v>
      </c>
      <c r="C4057" t="s">
        <v>17984</v>
      </c>
      <c r="D4057">
        <v>30500</v>
      </c>
      <c r="E4057" t="s">
        <v>18911</v>
      </c>
      <c r="H4057" t="s">
        <v>18912</v>
      </c>
      <c r="I4057" t="s">
        <v>18913</v>
      </c>
    </row>
    <row r="4058" spans="1:9">
      <c r="A4058">
        <v>577</v>
      </c>
      <c r="B4058" t="s">
        <v>4721</v>
      </c>
      <c r="C4058" t="s">
        <v>17984</v>
      </c>
      <c r="D4058">
        <v>30501</v>
      </c>
      <c r="E4058" t="s">
        <v>18914</v>
      </c>
      <c r="H4058" t="s">
        <v>18915</v>
      </c>
      <c r="I4058" t="s">
        <v>18916</v>
      </c>
    </row>
    <row r="4059" spans="1:9">
      <c r="A4059">
        <v>577</v>
      </c>
      <c r="B4059" t="s">
        <v>4721</v>
      </c>
      <c r="C4059" t="s">
        <v>17984</v>
      </c>
      <c r="D4059">
        <v>30502</v>
      </c>
      <c r="E4059" t="s">
        <v>18917</v>
      </c>
      <c r="H4059" t="s">
        <v>18918</v>
      </c>
      <c r="I4059" t="s">
        <v>18919</v>
      </c>
    </row>
    <row r="4060" spans="1:9">
      <c r="A4060">
        <v>577</v>
      </c>
      <c r="B4060" t="s">
        <v>4721</v>
      </c>
      <c r="C4060" t="s">
        <v>17984</v>
      </c>
      <c r="D4060">
        <v>30503</v>
      </c>
      <c r="E4060" t="s">
        <v>18920</v>
      </c>
      <c r="H4060" t="s">
        <v>18921</v>
      </c>
      <c r="I4060" t="s">
        <v>18922</v>
      </c>
    </row>
    <row r="4061" spans="1:9">
      <c r="A4061">
        <v>577</v>
      </c>
      <c r="B4061" t="s">
        <v>4721</v>
      </c>
      <c r="C4061" t="s">
        <v>17984</v>
      </c>
      <c r="D4061">
        <v>30504</v>
      </c>
      <c r="E4061" t="s">
        <v>18923</v>
      </c>
      <c r="H4061" t="s">
        <v>18924</v>
      </c>
      <c r="I4061" t="s">
        <v>18925</v>
      </c>
    </row>
    <row r="4062" spans="1:9">
      <c r="A4062">
        <v>577</v>
      </c>
      <c r="B4062" t="s">
        <v>4721</v>
      </c>
      <c r="C4062" t="s">
        <v>17984</v>
      </c>
      <c r="D4062">
        <v>30505</v>
      </c>
      <c r="E4062" t="s">
        <v>18926</v>
      </c>
      <c r="H4062" t="s">
        <v>18927</v>
      </c>
      <c r="I4062" t="s">
        <v>18928</v>
      </c>
    </row>
    <row r="4063" spans="1:9">
      <c r="A4063">
        <v>577</v>
      </c>
      <c r="B4063" t="s">
        <v>4721</v>
      </c>
      <c r="C4063" t="s">
        <v>17984</v>
      </c>
      <c r="D4063">
        <v>30506</v>
      </c>
      <c r="E4063" t="s">
        <v>18929</v>
      </c>
      <c r="H4063" t="s">
        <v>18930</v>
      </c>
      <c r="I4063" t="s">
        <v>18931</v>
      </c>
    </row>
    <row r="4064" spans="1:9">
      <c r="A4064">
        <v>577</v>
      </c>
      <c r="B4064" t="s">
        <v>4721</v>
      </c>
      <c r="C4064" t="s">
        <v>17984</v>
      </c>
      <c r="D4064">
        <v>30507</v>
      </c>
      <c r="E4064" t="s">
        <v>18932</v>
      </c>
      <c r="H4064" t="s">
        <v>18933</v>
      </c>
      <c r="I4064" t="s">
        <v>18934</v>
      </c>
    </row>
    <row r="4065" spans="1:9">
      <c r="A4065">
        <v>577</v>
      </c>
      <c r="B4065" t="s">
        <v>4721</v>
      </c>
      <c r="C4065" t="s">
        <v>17984</v>
      </c>
      <c r="D4065">
        <v>30508</v>
      </c>
      <c r="E4065" t="s">
        <v>18935</v>
      </c>
      <c r="H4065" t="s">
        <v>18936</v>
      </c>
      <c r="I4065" t="s">
        <v>18937</v>
      </c>
    </row>
    <row r="4066" spans="1:9">
      <c r="A4066">
        <v>577</v>
      </c>
      <c r="B4066" t="s">
        <v>4721</v>
      </c>
      <c r="C4066" t="s">
        <v>17984</v>
      </c>
      <c r="D4066">
        <v>30509</v>
      </c>
      <c r="E4066" t="s">
        <v>18938</v>
      </c>
      <c r="H4066" t="s">
        <v>18939</v>
      </c>
      <c r="I4066" t="s">
        <v>18940</v>
      </c>
    </row>
    <row r="4067" spans="1:9">
      <c r="A4067">
        <v>577</v>
      </c>
      <c r="B4067" t="s">
        <v>4721</v>
      </c>
      <c r="C4067" t="s">
        <v>17984</v>
      </c>
      <c r="D4067">
        <v>30510</v>
      </c>
      <c r="E4067" t="s">
        <v>18941</v>
      </c>
      <c r="H4067" t="s">
        <v>18942</v>
      </c>
      <c r="I4067" t="s">
        <v>18943</v>
      </c>
    </row>
    <row r="4068" spans="1:9">
      <c r="A4068">
        <v>577</v>
      </c>
      <c r="B4068" t="s">
        <v>4721</v>
      </c>
      <c r="C4068" t="s">
        <v>17984</v>
      </c>
      <c r="D4068">
        <v>30511</v>
      </c>
      <c r="E4068" t="s">
        <v>18944</v>
      </c>
      <c r="H4068" t="s">
        <v>18945</v>
      </c>
      <c r="I4068" t="s">
        <v>18946</v>
      </c>
    </row>
    <row r="4069" spans="1:9">
      <c r="A4069">
        <v>577</v>
      </c>
      <c r="B4069" t="s">
        <v>4721</v>
      </c>
      <c r="C4069" t="s">
        <v>17984</v>
      </c>
      <c r="D4069">
        <v>30512</v>
      </c>
      <c r="E4069" t="s">
        <v>18947</v>
      </c>
      <c r="H4069" t="s">
        <v>18948</v>
      </c>
      <c r="I4069" t="s">
        <v>18949</v>
      </c>
    </row>
    <row r="4070" spans="1:9">
      <c r="A4070">
        <v>577</v>
      </c>
      <c r="B4070" t="s">
        <v>4721</v>
      </c>
      <c r="C4070" t="s">
        <v>17984</v>
      </c>
      <c r="D4070">
        <v>30513</v>
      </c>
      <c r="E4070" t="s">
        <v>18950</v>
      </c>
      <c r="H4070" t="s">
        <v>18951</v>
      </c>
      <c r="I4070" t="s">
        <v>18952</v>
      </c>
    </row>
    <row r="4071" spans="1:9">
      <c r="A4071">
        <v>577</v>
      </c>
      <c r="B4071" t="s">
        <v>4721</v>
      </c>
      <c r="C4071" t="s">
        <v>17984</v>
      </c>
      <c r="D4071">
        <v>30514</v>
      </c>
      <c r="E4071" t="s">
        <v>18953</v>
      </c>
      <c r="H4071" t="s">
        <v>18954</v>
      </c>
      <c r="I4071" t="s">
        <v>18955</v>
      </c>
    </row>
    <row r="4072" spans="1:9">
      <c r="A4072">
        <v>577</v>
      </c>
      <c r="B4072" t="s">
        <v>4721</v>
      </c>
      <c r="C4072" t="s">
        <v>17984</v>
      </c>
      <c r="D4072">
        <v>30515</v>
      </c>
      <c r="E4072" t="s">
        <v>18956</v>
      </c>
      <c r="H4072" t="s">
        <v>18957</v>
      </c>
      <c r="I4072" t="s">
        <v>18958</v>
      </c>
    </row>
    <row r="4073" spans="1:9">
      <c r="A4073">
        <v>577</v>
      </c>
      <c r="B4073" t="s">
        <v>4721</v>
      </c>
      <c r="C4073" t="s">
        <v>17984</v>
      </c>
      <c r="D4073">
        <v>30516</v>
      </c>
      <c r="E4073" t="s">
        <v>18959</v>
      </c>
      <c r="H4073" t="s">
        <v>18960</v>
      </c>
      <c r="I4073" t="s">
        <v>18961</v>
      </c>
    </row>
    <row r="4074" spans="1:9">
      <c r="A4074">
        <v>577</v>
      </c>
      <c r="B4074" t="s">
        <v>4721</v>
      </c>
      <c r="C4074" t="s">
        <v>17984</v>
      </c>
      <c r="D4074">
        <v>30517</v>
      </c>
      <c r="E4074" t="s">
        <v>18962</v>
      </c>
      <c r="H4074" t="s">
        <v>18963</v>
      </c>
      <c r="I4074" t="s">
        <v>18964</v>
      </c>
    </row>
    <row r="4075" spans="1:9">
      <c r="A4075">
        <v>577</v>
      </c>
      <c r="B4075" t="s">
        <v>4721</v>
      </c>
      <c r="C4075" t="s">
        <v>17984</v>
      </c>
      <c r="D4075">
        <v>30518</v>
      </c>
      <c r="E4075" t="s">
        <v>18965</v>
      </c>
      <c r="H4075" t="s">
        <v>18966</v>
      </c>
      <c r="I4075" t="s">
        <v>18967</v>
      </c>
    </row>
    <row r="4076" spans="1:9">
      <c r="A4076">
        <v>577</v>
      </c>
      <c r="B4076" t="s">
        <v>4721</v>
      </c>
      <c r="C4076" t="s">
        <v>17984</v>
      </c>
      <c r="D4076">
        <v>30519</v>
      </c>
      <c r="E4076" t="s">
        <v>18968</v>
      </c>
      <c r="H4076" t="s">
        <v>18969</v>
      </c>
      <c r="I4076" t="s">
        <v>18970</v>
      </c>
    </row>
    <row r="4077" spans="1:9">
      <c r="A4077">
        <v>577</v>
      </c>
      <c r="B4077" t="s">
        <v>4721</v>
      </c>
      <c r="C4077" t="s">
        <v>17984</v>
      </c>
      <c r="D4077">
        <v>30520</v>
      </c>
      <c r="E4077" t="s">
        <v>18971</v>
      </c>
      <c r="H4077" t="s">
        <v>18972</v>
      </c>
      <c r="I4077" t="s">
        <v>18973</v>
      </c>
    </row>
    <row r="4078" spans="1:9">
      <c r="A4078">
        <v>577</v>
      </c>
      <c r="B4078" t="s">
        <v>4721</v>
      </c>
      <c r="C4078" t="s">
        <v>17984</v>
      </c>
      <c r="D4078">
        <v>30521</v>
      </c>
      <c r="E4078" t="s">
        <v>18974</v>
      </c>
      <c r="H4078" t="s">
        <v>18975</v>
      </c>
      <c r="I4078" t="s">
        <v>18976</v>
      </c>
    </row>
    <row r="4079" spans="1:9">
      <c r="A4079">
        <v>577</v>
      </c>
      <c r="B4079" t="s">
        <v>4721</v>
      </c>
      <c r="C4079" t="s">
        <v>17984</v>
      </c>
      <c r="D4079">
        <v>30522</v>
      </c>
      <c r="E4079" t="s">
        <v>18977</v>
      </c>
      <c r="H4079" t="s">
        <v>18978</v>
      </c>
      <c r="I4079" t="s">
        <v>18979</v>
      </c>
    </row>
    <row r="4080" spans="1:9">
      <c r="A4080">
        <v>577</v>
      </c>
      <c r="B4080" t="s">
        <v>4721</v>
      </c>
      <c r="C4080" t="s">
        <v>17984</v>
      </c>
      <c r="D4080">
        <v>30523</v>
      </c>
      <c r="E4080" t="s">
        <v>18980</v>
      </c>
      <c r="H4080" t="s">
        <v>18981</v>
      </c>
      <c r="I4080" t="s">
        <v>18982</v>
      </c>
    </row>
    <row r="4081" spans="1:9">
      <c r="A4081">
        <v>577</v>
      </c>
      <c r="B4081" t="s">
        <v>4721</v>
      </c>
      <c r="C4081" t="s">
        <v>17984</v>
      </c>
      <c r="D4081">
        <v>30524</v>
      </c>
      <c r="E4081" t="s">
        <v>18983</v>
      </c>
      <c r="H4081" t="s">
        <v>18984</v>
      </c>
      <c r="I4081" t="s">
        <v>18985</v>
      </c>
    </row>
    <row r="4082" spans="1:9">
      <c r="A4082">
        <v>577</v>
      </c>
      <c r="B4082" t="s">
        <v>4721</v>
      </c>
      <c r="C4082" t="s">
        <v>17984</v>
      </c>
      <c r="D4082">
        <v>30525</v>
      </c>
      <c r="E4082" t="s">
        <v>18986</v>
      </c>
      <c r="H4082" t="s">
        <v>18987</v>
      </c>
      <c r="I4082" t="s">
        <v>18988</v>
      </c>
    </row>
    <row r="4083" spans="1:9">
      <c r="A4083">
        <v>577</v>
      </c>
      <c r="B4083" t="s">
        <v>4721</v>
      </c>
      <c r="C4083" t="s">
        <v>17984</v>
      </c>
      <c r="D4083">
        <v>30526</v>
      </c>
      <c r="E4083" t="s">
        <v>18989</v>
      </c>
      <c r="H4083" t="s">
        <v>18990</v>
      </c>
      <c r="I4083" t="s">
        <v>18991</v>
      </c>
    </row>
    <row r="4084" spans="1:9">
      <c r="A4084">
        <v>577</v>
      </c>
      <c r="B4084" t="s">
        <v>4721</v>
      </c>
      <c r="C4084" t="s">
        <v>17984</v>
      </c>
      <c r="D4084">
        <v>30527</v>
      </c>
      <c r="E4084" t="s">
        <v>18992</v>
      </c>
      <c r="H4084" t="s">
        <v>18993</v>
      </c>
      <c r="I4084" t="s">
        <v>18994</v>
      </c>
    </row>
    <row r="4085" spans="1:9">
      <c r="A4085">
        <v>577</v>
      </c>
      <c r="B4085" t="s">
        <v>4721</v>
      </c>
      <c r="C4085" t="s">
        <v>17984</v>
      </c>
      <c r="D4085">
        <v>30528</v>
      </c>
      <c r="E4085" t="s">
        <v>18995</v>
      </c>
      <c r="H4085" t="s">
        <v>18996</v>
      </c>
      <c r="I4085" t="s">
        <v>18997</v>
      </c>
    </row>
    <row r="4086" spans="1:9">
      <c r="A4086">
        <v>577</v>
      </c>
      <c r="B4086" t="s">
        <v>4721</v>
      </c>
      <c r="C4086" t="s">
        <v>17984</v>
      </c>
      <c r="D4086">
        <v>30529</v>
      </c>
      <c r="E4086" t="s">
        <v>18998</v>
      </c>
      <c r="H4086" t="s">
        <v>18999</v>
      </c>
      <c r="I4086" t="s">
        <v>19000</v>
      </c>
    </row>
    <row r="4087" spans="1:9">
      <c r="A4087">
        <v>577</v>
      </c>
      <c r="B4087" t="s">
        <v>4721</v>
      </c>
      <c r="C4087" t="s">
        <v>17984</v>
      </c>
      <c r="D4087">
        <v>30530</v>
      </c>
      <c r="E4087" t="s">
        <v>19001</v>
      </c>
      <c r="H4087" t="s">
        <v>19002</v>
      </c>
      <c r="I4087" t="s">
        <v>19003</v>
      </c>
    </row>
    <row r="4088" spans="1:9">
      <c r="A4088">
        <v>577</v>
      </c>
      <c r="B4088" t="s">
        <v>4721</v>
      </c>
      <c r="C4088" t="s">
        <v>17984</v>
      </c>
      <c r="D4088">
        <v>30531</v>
      </c>
      <c r="E4088" t="s">
        <v>19004</v>
      </c>
      <c r="H4088" t="s">
        <v>19005</v>
      </c>
      <c r="I4088" t="s">
        <v>19006</v>
      </c>
    </row>
    <row r="4089" spans="1:9">
      <c r="A4089">
        <v>577</v>
      </c>
      <c r="B4089" t="s">
        <v>4721</v>
      </c>
      <c r="C4089" t="s">
        <v>17984</v>
      </c>
      <c r="D4089">
        <v>30532</v>
      </c>
      <c r="E4089" t="s">
        <v>19007</v>
      </c>
      <c r="H4089" t="s">
        <v>19008</v>
      </c>
      <c r="I4089" t="s">
        <v>19009</v>
      </c>
    </row>
    <row r="4090" spans="1:9">
      <c r="A4090">
        <v>577</v>
      </c>
      <c r="B4090" t="s">
        <v>4721</v>
      </c>
      <c r="C4090" t="s">
        <v>17984</v>
      </c>
      <c r="D4090">
        <v>30533</v>
      </c>
      <c r="E4090" t="s">
        <v>19010</v>
      </c>
      <c r="H4090" t="s">
        <v>19011</v>
      </c>
      <c r="I4090" t="s">
        <v>19012</v>
      </c>
    </row>
    <row r="4091" spans="1:9">
      <c r="A4091">
        <v>577</v>
      </c>
      <c r="B4091" t="s">
        <v>4721</v>
      </c>
      <c r="C4091" t="s">
        <v>17984</v>
      </c>
      <c r="D4091">
        <v>30534</v>
      </c>
      <c r="E4091" t="s">
        <v>19013</v>
      </c>
      <c r="H4091" t="s">
        <v>19014</v>
      </c>
      <c r="I4091" t="s">
        <v>19015</v>
      </c>
    </row>
    <row r="4092" spans="1:9">
      <c r="A4092">
        <v>577</v>
      </c>
      <c r="B4092" t="s">
        <v>4721</v>
      </c>
      <c r="C4092" t="s">
        <v>17984</v>
      </c>
      <c r="D4092">
        <v>30535</v>
      </c>
      <c r="E4092" t="s">
        <v>19016</v>
      </c>
      <c r="H4092" t="s">
        <v>19017</v>
      </c>
      <c r="I4092" t="s">
        <v>19018</v>
      </c>
    </row>
    <row r="4093" spans="1:9">
      <c r="A4093">
        <v>577</v>
      </c>
      <c r="B4093" t="s">
        <v>4721</v>
      </c>
      <c r="C4093" t="s">
        <v>17984</v>
      </c>
      <c r="D4093">
        <v>30536</v>
      </c>
      <c r="E4093" t="s">
        <v>19019</v>
      </c>
      <c r="H4093" t="s">
        <v>19020</v>
      </c>
      <c r="I4093" t="s">
        <v>19021</v>
      </c>
    </row>
    <row r="4094" spans="1:9">
      <c r="A4094">
        <v>577</v>
      </c>
      <c r="B4094" t="s">
        <v>4721</v>
      </c>
      <c r="C4094" t="s">
        <v>17984</v>
      </c>
      <c r="D4094">
        <v>30537</v>
      </c>
      <c r="E4094" t="s">
        <v>19022</v>
      </c>
      <c r="H4094" t="s">
        <v>19023</v>
      </c>
      <c r="I4094" t="s">
        <v>19024</v>
      </c>
    </row>
    <row r="4095" spans="1:9">
      <c r="A4095">
        <v>577</v>
      </c>
      <c r="B4095" t="s">
        <v>4721</v>
      </c>
      <c r="C4095" t="s">
        <v>17984</v>
      </c>
      <c r="D4095">
        <v>30538</v>
      </c>
      <c r="E4095" t="s">
        <v>19025</v>
      </c>
      <c r="H4095" t="s">
        <v>19026</v>
      </c>
      <c r="I4095" t="s">
        <v>19027</v>
      </c>
    </row>
    <row r="4096" spans="1:9">
      <c r="A4096">
        <v>577</v>
      </c>
      <c r="B4096" t="s">
        <v>4721</v>
      </c>
      <c r="C4096" t="s">
        <v>17984</v>
      </c>
      <c r="D4096">
        <v>30539</v>
      </c>
      <c r="E4096" t="s">
        <v>19028</v>
      </c>
      <c r="H4096" t="s">
        <v>19029</v>
      </c>
      <c r="I4096" t="s">
        <v>19030</v>
      </c>
    </row>
    <row r="4097" spans="1:9">
      <c r="A4097">
        <v>577</v>
      </c>
      <c r="B4097" t="s">
        <v>4721</v>
      </c>
      <c r="C4097" t="s">
        <v>17984</v>
      </c>
      <c r="D4097">
        <v>30540</v>
      </c>
      <c r="E4097" t="s">
        <v>19031</v>
      </c>
      <c r="H4097" t="s">
        <v>19032</v>
      </c>
      <c r="I4097" t="s">
        <v>19033</v>
      </c>
    </row>
    <row r="4098" spans="1:9">
      <c r="A4098">
        <v>577</v>
      </c>
      <c r="B4098" t="s">
        <v>4721</v>
      </c>
      <c r="C4098" t="s">
        <v>17984</v>
      </c>
      <c r="D4098">
        <v>30541</v>
      </c>
      <c r="E4098" t="s">
        <v>19034</v>
      </c>
      <c r="H4098" t="s">
        <v>19035</v>
      </c>
      <c r="I4098" t="s">
        <v>19036</v>
      </c>
    </row>
    <row r="4099" spans="1:9">
      <c r="A4099">
        <v>577</v>
      </c>
      <c r="B4099" t="s">
        <v>4721</v>
      </c>
      <c r="C4099" t="s">
        <v>17984</v>
      </c>
      <c r="D4099">
        <v>30542</v>
      </c>
      <c r="E4099" t="s">
        <v>19037</v>
      </c>
      <c r="H4099" t="s">
        <v>19038</v>
      </c>
      <c r="I4099" t="s">
        <v>19039</v>
      </c>
    </row>
    <row r="4100" spans="1:9">
      <c r="A4100">
        <v>577</v>
      </c>
      <c r="B4100" t="s">
        <v>4721</v>
      </c>
      <c r="C4100" t="s">
        <v>17984</v>
      </c>
      <c r="D4100">
        <v>30543</v>
      </c>
      <c r="E4100" t="s">
        <v>19040</v>
      </c>
      <c r="H4100" t="s">
        <v>19041</v>
      </c>
      <c r="I4100" t="s">
        <v>19042</v>
      </c>
    </row>
    <row r="4101" spans="1:9">
      <c r="A4101">
        <v>577</v>
      </c>
      <c r="B4101" t="s">
        <v>4721</v>
      </c>
      <c r="C4101" t="s">
        <v>17984</v>
      </c>
      <c r="D4101">
        <v>30544</v>
      </c>
      <c r="E4101" t="s">
        <v>19043</v>
      </c>
      <c r="H4101" t="s">
        <v>19044</v>
      </c>
      <c r="I4101" t="s">
        <v>19045</v>
      </c>
    </row>
    <row r="4102" spans="1:9">
      <c r="A4102">
        <v>577</v>
      </c>
      <c r="B4102" t="s">
        <v>4721</v>
      </c>
      <c r="C4102" t="s">
        <v>17984</v>
      </c>
      <c r="D4102">
        <v>30545</v>
      </c>
      <c r="E4102" t="s">
        <v>19046</v>
      </c>
      <c r="H4102" t="s">
        <v>19047</v>
      </c>
      <c r="I4102" t="s">
        <v>19048</v>
      </c>
    </row>
    <row r="4103" spans="1:9">
      <c r="A4103">
        <v>577</v>
      </c>
      <c r="B4103" t="s">
        <v>4721</v>
      </c>
      <c r="C4103" t="s">
        <v>17984</v>
      </c>
      <c r="D4103">
        <v>30546</v>
      </c>
      <c r="E4103" t="s">
        <v>19049</v>
      </c>
      <c r="H4103" t="s">
        <v>19050</v>
      </c>
      <c r="I4103" t="s">
        <v>19051</v>
      </c>
    </row>
    <row r="4104" spans="1:9">
      <c r="A4104">
        <v>577</v>
      </c>
      <c r="B4104" t="s">
        <v>4721</v>
      </c>
      <c r="C4104" t="s">
        <v>17984</v>
      </c>
      <c r="D4104">
        <v>30547</v>
      </c>
      <c r="E4104" t="s">
        <v>19052</v>
      </c>
      <c r="H4104" t="s">
        <v>19053</v>
      </c>
      <c r="I4104" t="s">
        <v>19054</v>
      </c>
    </row>
    <row r="4105" spans="1:9">
      <c r="A4105">
        <v>577</v>
      </c>
      <c r="B4105" t="s">
        <v>4721</v>
      </c>
      <c r="C4105" t="s">
        <v>17984</v>
      </c>
      <c r="D4105">
        <v>30548</v>
      </c>
      <c r="E4105" t="s">
        <v>19055</v>
      </c>
      <c r="H4105" t="s">
        <v>19056</v>
      </c>
      <c r="I4105" t="s">
        <v>19057</v>
      </c>
    </row>
    <row r="4106" spans="1:9">
      <c r="A4106">
        <v>577</v>
      </c>
      <c r="B4106" t="s">
        <v>4721</v>
      </c>
      <c r="C4106" t="s">
        <v>17984</v>
      </c>
      <c r="D4106">
        <v>30549</v>
      </c>
      <c r="E4106" t="s">
        <v>19058</v>
      </c>
      <c r="H4106" t="s">
        <v>19059</v>
      </c>
      <c r="I4106" t="s">
        <v>19060</v>
      </c>
    </row>
    <row r="4107" spans="1:9">
      <c r="A4107">
        <v>577</v>
      </c>
      <c r="B4107" t="s">
        <v>4721</v>
      </c>
      <c r="C4107" t="s">
        <v>17984</v>
      </c>
      <c r="D4107">
        <v>30550</v>
      </c>
      <c r="E4107" t="s">
        <v>19061</v>
      </c>
      <c r="H4107" t="s">
        <v>19062</v>
      </c>
      <c r="I4107" t="s">
        <v>19063</v>
      </c>
    </row>
    <row r="4108" spans="1:9">
      <c r="A4108">
        <v>577</v>
      </c>
      <c r="B4108" t="s">
        <v>4721</v>
      </c>
      <c r="C4108" t="s">
        <v>17984</v>
      </c>
      <c r="D4108">
        <v>30551</v>
      </c>
      <c r="E4108" t="s">
        <v>19064</v>
      </c>
      <c r="H4108" t="s">
        <v>19065</v>
      </c>
      <c r="I4108" t="s">
        <v>19066</v>
      </c>
    </row>
    <row r="4109" spans="1:9">
      <c r="A4109">
        <v>577</v>
      </c>
      <c r="B4109" t="s">
        <v>4721</v>
      </c>
      <c r="C4109" t="s">
        <v>17984</v>
      </c>
      <c r="D4109">
        <v>30552</v>
      </c>
      <c r="E4109" t="s">
        <v>19067</v>
      </c>
      <c r="H4109" t="s">
        <v>19068</v>
      </c>
      <c r="I4109" t="s">
        <v>19069</v>
      </c>
    </row>
    <row r="4110" spans="1:9">
      <c r="A4110">
        <v>577</v>
      </c>
      <c r="B4110" t="s">
        <v>4721</v>
      </c>
      <c r="C4110" t="s">
        <v>17984</v>
      </c>
      <c r="D4110">
        <v>30553</v>
      </c>
      <c r="E4110" t="s">
        <v>19070</v>
      </c>
      <c r="H4110" t="s">
        <v>19071</v>
      </c>
      <c r="I4110" t="s">
        <v>19072</v>
      </c>
    </row>
    <row r="4111" spans="1:9">
      <c r="A4111">
        <v>577</v>
      </c>
      <c r="B4111" t="s">
        <v>4721</v>
      </c>
      <c r="C4111" t="s">
        <v>17984</v>
      </c>
      <c r="D4111">
        <v>30554</v>
      </c>
      <c r="E4111" t="s">
        <v>19073</v>
      </c>
      <c r="H4111" t="s">
        <v>19074</v>
      </c>
      <c r="I4111" t="s">
        <v>19075</v>
      </c>
    </row>
    <row r="4112" spans="1:9">
      <c r="A4112">
        <v>577</v>
      </c>
      <c r="B4112" t="s">
        <v>4721</v>
      </c>
      <c r="C4112" t="s">
        <v>17984</v>
      </c>
      <c r="D4112">
        <v>30555</v>
      </c>
      <c r="E4112" t="s">
        <v>19076</v>
      </c>
      <c r="H4112" t="s">
        <v>19077</v>
      </c>
      <c r="I4112" t="s">
        <v>19078</v>
      </c>
    </row>
    <row r="4113" spans="1:9">
      <c r="A4113">
        <v>577</v>
      </c>
      <c r="B4113" t="s">
        <v>4721</v>
      </c>
      <c r="C4113" t="s">
        <v>17984</v>
      </c>
      <c r="D4113">
        <v>30556</v>
      </c>
      <c r="E4113" t="s">
        <v>19079</v>
      </c>
      <c r="H4113" t="s">
        <v>19080</v>
      </c>
      <c r="I4113" t="s">
        <v>19081</v>
      </c>
    </row>
    <row r="4114" spans="1:9">
      <c r="A4114">
        <v>577</v>
      </c>
      <c r="B4114" t="s">
        <v>4721</v>
      </c>
      <c r="C4114" t="s">
        <v>17984</v>
      </c>
      <c r="D4114">
        <v>30557</v>
      </c>
      <c r="E4114" t="s">
        <v>19082</v>
      </c>
      <c r="H4114" t="s">
        <v>19083</v>
      </c>
      <c r="I4114" t="s">
        <v>19084</v>
      </c>
    </row>
    <row r="4115" spans="1:9">
      <c r="A4115">
        <v>577</v>
      </c>
      <c r="B4115" t="s">
        <v>4721</v>
      </c>
      <c r="C4115" t="s">
        <v>17984</v>
      </c>
      <c r="D4115">
        <v>30558</v>
      </c>
      <c r="E4115" t="s">
        <v>19085</v>
      </c>
      <c r="H4115" t="s">
        <v>19086</v>
      </c>
      <c r="I4115" t="s">
        <v>19087</v>
      </c>
    </row>
    <row r="4116" spans="1:9">
      <c r="A4116">
        <v>577</v>
      </c>
      <c r="B4116" t="s">
        <v>4721</v>
      </c>
      <c r="C4116" t="s">
        <v>17984</v>
      </c>
      <c r="D4116">
        <v>30559</v>
      </c>
      <c r="E4116" t="s">
        <v>19088</v>
      </c>
      <c r="H4116" t="s">
        <v>19089</v>
      </c>
      <c r="I4116" t="s">
        <v>19090</v>
      </c>
    </row>
    <row r="4117" spans="1:9">
      <c r="A4117">
        <v>577</v>
      </c>
      <c r="B4117" t="s">
        <v>4721</v>
      </c>
      <c r="C4117" t="s">
        <v>17984</v>
      </c>
      <c r="D4117">
        <v>30560</v>
      </c>
      <c r="E4117" t="s">
        <v>19091</v>
      </c>
      <c r="H4117" t="s">
        <v>19092</v>
      </c>
      <c r="I4117" t="s">
        <v>19093</v>
      </c>
    </row>
    <row r="4118" spans="1:9">
      <c r="A4118">
        <v>577</v>
      </c>
      <c r="B4118" t="s">
        <v>4721</v>
      </c>
      <c r="C4118" t="s">
        <v>17984</v>
      </c>
      <c r="D4118">
        <v>30561</v>
      </c>
      <c r="E4118" t="s">
        <v>19094</v>
      </c>
      <c r="H4118" t="s">
        <v>19095</v>
      </c>
      <c r="I4118" t="s">
        <v>19096</v>
      </c>
    </row>
    <row r="4119" spans="1:9">
      <c r="A4119">
        <v>577</v>
      </c>
      <c r="B4119" t="s">
        <v>4721</v>
      </c>
      <c r="C4119" t="s">
        <v>17984</v>
      </c>
      <c r="D4119">
        <v>30562</v>
      </c>
      <c r="E4119" t="s">
        <v>19097</v>
      </c>
      <c r="H4119" t="s">
        <v>19098</v>
      </c>
      <c r="I4119" t="s">
        <v>19099</v>
      </c>
    </row>
    <row r="4120" spans="1:9">
      <c r="A4120">
        <v>577</v>
      </c>
      <c r="B4120" t="s">
        <v>4721</v>
      </c>
      <c r="C4120" t="s">
        <v>17984</v>
      </c>
      <c r="D4120">
        <v>30563</v>
      </c>
      <c r="E4120" t="s">
        <v>19100</v>
      </c>
      <c r="H4120" t="s">
        <v>19101</v>
      </c>
      <c r="I4120" t="s">
        <v>19102</v>
      </c>
    </row>
    <row r="4121" spans="1:9">
      <c r="A4121">
        <v>577</v>
      </c>
      <c r="B4121" t="s">
        <v>4721</v>
      </c>
      <c r="C4121" t="s">
        <v>17984</v>
      </c>
      <c r="D4121">
        <v>30564</v>
      </c>
      <c r="E4121" t="s">
        <v>19103</v>
      </c>
      <c r="H4121" t="s">
        <v>19104</v>
      </c>
      <c r="I4121" t="s">
        <v>19105</v>
      </c>
    </row>
    <row r="4122" spans="1:9">
      <c r="A4122">
        <v>577</v>
      </c>
      <c r="B4122" t="s">
        <v>4721</v>
      </c>
      <c r="C4122" t="s">
        <v>17984</v>
      </c>
      <c r="D4122">
        <v>30565</v>
      </c>
      <c r="E4122" t="s">
        <v>19106</v>
      </c>
      <c r="H4122" t="s">
        <v>19107</v>
      </c>
      <c r="I4122" t="s">
        <v>19108</v>
      </c>
    </row>
    <row r="4123" spans="1:9">
      <c r="A4123">
        <v>577</v>
      </c>
      <c r="B4123" t="s">
        <v>4721</v>
      </c>
      <c r="C4123" t="s">
        <v>17984</v>
      </c>
      <c r="D4123">
        <v>30566</v>
      </c>
      <c r="E4123" t="s">
        <v>19109</v>
      </c>
      <c r="H4123" t="s">
        <v>19110</v>
      </c>
      <c r="I4123" t="s">
        <v>19111</v>
      </c>
    </row>
    <row r="4124" spans="1:9">
      <c r="A4124">
        <v>577</v>
      </c>
      <c r="B4124" t="s">
        <v>4721</v>
      </c>
      <c r="C4124" t="s">
        <v>17984</v>
      </c>
      <c r="D4124">
        <v>30567</v>
      </c>
      <c r="E4124" t="s">
        <v>19112</v>
      </c>
      <c r="H4124" t="s">
        <v>19113</v>
      </c>
      <c r="I4124" t="s">
        <v>19114</v>
      </c>
    </row>
    <row r="4125" spans="1:9">
      <c r="A4125">
        <v>577</v>
      </c>
      <c r="B4125" t="s">
        <v>4721</v>
      </c>
      <c r="C4125" t="s">
        <v>17984</v>
      </c>
      <c r="D4125">
        <v>30568</v>
      </c>
      <c r="E4125" t="s">
        <v>19115</v>
      </c>
      <c r="H4125" t="s">
        <v>19116</v>
      </c>
      <c r="I4125" t="s">
        <v>19117</v>
      </c>
    </row>
    <row r="4126" spans="1:9">
      <c r="A4126">
        <v>577</v>
      </c>
      <c r="B4126" t="s">
        <v>4721</v>
      </c>
      <c r="C4126" t="s">
        <v>17984</v>
      </c>
      <c r="D4126">
        <v>30569</v>
      </c>
      <c r="E4126" t="s">
        <v>19118</v>
      </c>
      <c r="H4126" t="s">
        <v>19119</v>
      </c>
      <c r="I4126" t="s">
        <v>19120</v>
      </c>
    </row>
    <row r="4127" spans="1:9">
      <c r="A4127">
        <v>577</v>
      </c>
      <c r="B4127" t="s">
        <v>4721</v>
      </c>
      <c r="C4127" t="s">
        <v>17984</v>
      </c>
      <c r="D4127">
        <v>30570</v>
      </c>
      <c r="E4127" t="s">
        <v>19121</v>
      </c>
      <c r="H4127" t="s">
        <v>19122</v>
      </c>
      <c r="I4127" t="s">
        <v>19123</v>
      </c>
    </row>
    <row r="4128" spans="1:9">
      <c r="A4128">
        <v>577</v>
      </c>
      <c r="B4128" t="s">
        <v>4721</v>
      </c>
      <c r="C4128" t="s">
        <v>17984</v>
      </c>
      <c r="D4128">
        <v>30571</v>
      </c>
      <c r="E4128" t="s">
        <v>19124</v>
      </c>
      <c r="H4128" t="s">
        <v>19125</v>
      </c>
      <c r="I4128" t="s">
        <v>19126</v>
      </c>
    </row>
    <row r="4129" spans="1:9">
      <c r="A4129">
        <v>577</v>
      </c>
      <c r="B4129" t="s">
        <v>4721</v>
      </c>
      <c r="C4129" t="s">
        <v>17984</v>
      </c>
      <c r="D4129">
        <v>30572</v>
      </c>
      <c r="E4129" t="s">
        <v>19127</v>
      </c>
      <c r="H4129" t="s">
        <v>19128</v>
      </c>
      <c r="I4129" t="s">
        <v>19129</v>
      </c>
    </row>
    <row r="4130" spans="1:9">
      <c r="A4130">
        <v>577</v>
      </c>
      <c r="B4130" t="s">
        <v>4721</v>
      </c>
      <c r="C4130" t="s">
        <v>17984</v>
      </c>
      <c r="D4130">
        <v>30573</v>
      </c>
      <c r="E4130" t="s">
        <v>19130</v>
      </c>
      <c r="H4130" t="s">
        <v>19131</v>
      </c>
      <c r="I4130" t="s">
        <v>19132</v>
      </c>
    </row>
    <row r="4131" spans="1:9">
      <c r="A4131">
        <v>577</v>
      </c>
      <c r="B4131" t="s">
        <v>4721</v>
      </c>
      <c r="C4131" t="s">
        <v>17984</v>
      </c>
      <c r="D4131">
        <v>30574</v>
      </c>
      <c r="E4131" t="s">
        <v>19133</v>
      </c>
      <c r="H4131" t="s">
        <v>19134</v>
      </c>
      <c r="I4131" t="s">
        <v>19135</v>
      </c>
    </row>
    <row r="4132" spans="1:9">
      <c r="A4132">
        <v>577</v>
      </c>
      <c r="B4132" t="s">
        <v>4721</v>
      </c>
      <c r="C4132" t="s">
        <v>17984</v>
      </c>
      <c r="D4132">
        <v>30575</v>
      </c>
      <c r="E4132" t="s">
        <v>19136</v>
      </c>
      <c r="H4132" t="s">
        <v>19137</v>
      </c>
      <c r="I4132" t="s">
        <v>19138</v>
      </c>
    </row>
    <row r="4133" spans="1:9">
      <c r="A4133">
        <v>577</v>
      </c>
      <c r="B4133" t="s">
        <v>4721</v>
      </c>
      <c r="C4133" t="s">
        <v>17984</v>
      </c>
      <c r="D4133">
        <v>30576</v>
      </c>
      <c r="E4133" t="s">
        <v>19139</v>
      </c>
      <c r="H4133" t="s">
        <v>19140</v>
      </c>
      <c r="I4133" t="s">
        <v>19141</v>
      </c>
    </row>
    <row r="4134" spans="1:9">
      <c r="A4134">
        <v>577</v>
      </c>
      <c r="B4134" t="s">
        <v>4721</v>
      </c>
      <c r="C4134" t="s">
        <v>17984</v>
      </c>
      <c r="D4134">
        <v>30577</v>
      </c>
      <c r="E4134" t="s">
        <v>19142</v>
      </c>
      <c r="H4134" t="s">
        <v>19143</v>
      </c>
      <c r="I4134" t="s">
        <v>19144</v>
      </c>
    </row>
    <row r="4135" spans="1:9">
      <c r="A4135">
        <v>577</v>
      </c>
      <c r="B4135" t="s">
        <v>4721</v>
      </c>
      <c r="C4135" t="s">
        <v>17984</v>
      </c>
      <c r="D4135">
        <v>30578</v>
      </c>
      <c r="E4135" t="s">
        <v>19145</v>
      </c>
      <c r="H4135" t="s">
        <v>19146</v>
      </c>
      <c r="I4135" t="s">
        <v>19147</v>
      </c>
    </row>
    <row r="4136" spans="1:9">
      <c r="A4136">
        <v>577</v>
      </c>
      <c r="B4136" t="s">
        <v>4721</v>
      </c>
      <c r="C4136" t="s">
        <v>17984</v>
      </c>
      <c r="D4136">
        <v>30579</v>
      </c>
      <c r="E4136" t="s">
        <v>19148</v>
      </c>
      <c r="H4136" t="s">
        <v>19149</v>
      </c>
      <c r="I4136" t="s">
        <v>19150</v>
      </c>
    </row>
    <row r="4137" spans="1:9">
      <c r="A4137">
        <v>577</v>
      </c>
      <c r="B4137" t="s">
        <v>4721</v>
      </c>
      <c r="C4137" t="s">
        <v>17984</v>
      </c>
      <c r="D4137">
        <v>30580</v>
      </c>
      <c r="E4137" t="s">
        <v>19151</v>
      </c>
      <c r="H4137" t="s">
        <v>19152</v>
      </c>
      <c r="I4137" t="s">
        <v>19153</v>
      </c>
    </row>
    <row r="4138" spans="1:9">
      <c r="A4138">
        <v>577</v>
      </c>
      <c r="B4138" t="s">
        <v>4721</v>
      </c>
      <c r="C4138" t="s">
        <v>17984</v>
      </c>
      <c r="D4138">
        <v>30581</v>
      </c>
      <c r="E4138" t="s">
        <v>19154</v>
      </c>
      <c r="H4138" t="s">
        <v>19155</v>
      </c>
      <c r="I4138" t="s">
        <v>19156</v>
      </c>
    </row>
    <row r="4139" spans="1:9">
      <c r="A4139">
        <v>577</v>
      </c>
      <c r="B4139" t="s">
        <v>4721</v>
      </c>
      <c r="C4139" t="s">
        <v>17984</v>
      </c>
      <c r="D4139">
        <v>30582</v>
      </c>
      <c r="E4139" t="s">
        <v>19157</v>
      </c>
      <c r="H4139" t="s">
        <v>19158</v>
      </c>
      <c r="I4139" t="s">
        <v>19159</v>
      </c>
    </row>
    <row r="4140" spans="1:9">
      <c r="A4140">
        <v>577</v>
      </c>
      <c r="B4140" t="s">
        <v>4721</v>
      </c>
      <c r="C4140" t="s">
        <v>17984</v>
      </c>
      <c r="D4140">
        <v>30583</v>
      </c>
      <c r="E4140" t="s">
        <v>19160</v>
      </c>
      <c r="H4140" t="s">
        <v>19161</v>
      </c>
      <c r="I4140" t="s">
        <v>19162</v>
      </c>
    </row>
    <row r="4141" spans="1:9">
      <c r="A4141">
        <v>577</v>
      </c>
      <c r="B4141" t="s">
        <v>4721</v>
      </c>
      <c r="C4141" t="s">
        <v>17984</v>
      </c>
      <c r="D4141">
        <v>30584</v>
      </c>
      <c r="E4141" t="s">
        <v>19163</v>
      </c>
      <c r="H4141" t="s">
        <v>19164</v>
      </c>
      <c r="I4141" t="s">
        <v>19165</v>
      </c>
    </row>
    <row r="4142" spans="1:9">
      <c r="A4142">
        <v>577</v>
      </c>
      <c r="B4142" t="s">
        <v>4721</v>
      </c>
      <c r="C4142" t="s">
        <v>17984</v>
      </c>
      <c r="D4142">
        <v>30585</v>
      </c>
      <c r="E4142" t="s">
        <v>19166</v>
      </c>
      <c r="H4142" t="s">
        <v>19167</v>
      </c>
      <c r="I4142" t="s">
        <v>19168</v>
      </c>
    </row>
    <row r="4143" spans="1:9">
      <c r="A4143">
        <v>577</v>
      </c>
      <c r="B4143" t="s">
        <v>4721</v>
      </c>
      <c r="C4143" t="s">
        <v>17984</v>
      </c>
      <c r="D4143">
        <v>30586</v>
      </c>
      <c r="E4143" t="s">
        <v>19169</v>
      </c>
      <c r="H4143" t="s">
        <v>19170</v>
      </c>
      <c r="I4143" t="s">
        <v>19171</v>
      </c>
    </row>
    <row r="4144" spans="1:9">
      <c r="A4144">
        <v>577</v>
      </c>
      <c r="B4144" t="s">
        <v>4721</v>
      </c>
      <c r="C4144" t="s">
        <v>17984</v>
      </c>
      <c r="D4144">
        <v>30587</v>
      </c>
      <c r="E4144" t="s">
        <v>19172</v>
      </c>
      <c r="H4144" t="s">
        <v>19173</v>
      </c>
      <c r="I4144" t="s">
        <v>19174</v>
      </c>
    </row>
    <row r="4145" spans="1:9">
      <c r="A4145">
        <v>577</v>
      </c>
      <c r="B4145" t="s">
        <v>4721</v>
      </c>
      <c r="C4145" t="s">
        <v>17984</v>
      </c>
      <c r="D4145">
        <v>30588</v>
      </c>
      <c r="E4145" t="s">
        <v>19175</v>
      </c>
      <c r="H4145" t="s">
        <v>19176</v>
      </c>
      <c r="I4145" t="s">
        <v>19177</v>
      </c>
    </row>
    <row r="4146" spans="1:9">
      <c r="A4146">
        <v>577</v>
      </c>
      <c r="B4146" t="s">
        <v>4721</v>
      </c>
      <c r="C4146" t="s">
        <v>17984</v>
      </c>
      <c r="D4146">
        <v>30589</v>
      </c>
      <c r="E4146" t="s">
        <v>19178</v>
      </c>
      <c r="H4146" t="s">
        <v>19179</v>
      </c>
      <c r="I4146" t="s">
        <v>19180</v>
      </c>
    </row>
    <row r="4147" spans="1:9">
      <c r="A4147">
        <v>577</v>
      </c>
      <c r="B4147" t="s">
        <v>4721</v>
      </c>
      <c r="C4147" t="s">
        <v>17984</v>
      </c>
      <c r="D4147">
        <v>30590</v>
      </c>
      <c r="E4147" t="s">
        <v>19181</v>
      </c>
      <c r="H4147" t="s">
        <v>19182</v>
      </c>
      <c r="I4147" t="s">
        <v>19183</v>
      </c>
    </row>
    <row r="4148" spans="1:9">
      <c r="A4148">
        <v>577</v>
      </c>
      <c r="B4148" t="s">
        <v>4721</v>
      </c>
      <c r="C4148" t="s">
        <v>17984</v>
      </c>
      <c r="D4148">
        <v>30591</v>
      </c>
      <c r="E4148" t="s">
        <v>19184</v>
      </c>
      <c r="H4148" t="s">
        <v>19185</v>
      </c>
      <c r="I4148" t="s">
        <v>19186</v>
      </c>
    </row>
    <row r="4149" spans="1:9">
      <c r="A4149">
        <v>577</v>
      </c>
      <c r="B4149" t="s">
        <v>4721</v>
      </c>
      <c r="C4149" t="s">
        <v>17984</v>
      </c>
      <c r="D4149">
        <v>30592</v>
      </c>
      <c r="E4149" t="s">
        <v>19187</v>
      </c>
      <c r="H4149" t="s">
        <v>19188</v>
      </c>
      <c r="I4149" t="s">
        <v>19189</v>
      </c>
    </row>
    <row r="4150" spans="1:9">
      <c r="A4150">
        <v>577</v>
      </c>
      <c r="B4150" t="s">
        <v>4721</v>
      </c>
      <c r="C4150" t="s">
        <v>17984</v>
      </c>
      <c r="D4150">
        <v>30593</v>
      </c>
      <c r="E4150" t="s">
        <v>19190</v>
      </c>
      <c r="H4150" t="s">
        <v>19191</v>
      </c>
      <c r="I4150" t="s">
        <v>19192</v>
      </c>
    </row>
    <row r="4151" spans="1:9">
      <c r="A4151">
        <v>577</v>
      </c>
      <c r="B4151" t="s">
        <v>4721</v>
      </c>
      <c r="C4151" t="s">
        <v>17984</v>
      </c>
      <c r="D4151">
        <v>30594</v>
      </c>
      <c r="E4151" t="s">
        <v>19193</v>
      </c>
      <c r="H4151" t="s">
        <v>19194</v>
      </c>
      <c r="I4151" t="s">
        <v>19195</v>
      </c>
    </row>
    <row r="4152" spans="1:9">
      <c r="A4152">
        <v>577</v>
      </c>
      <c r="B4152" t="s">
        <v>4721</v>
      </c>
      <c r="C4152" t="s">
        <v>17984</v>
      </c>
      <c r="D4152">
        <v>30595</v>
      </c>
      <c r="E4152" t="s">
        <v>19196</v>
      </c>
      <c r="H4152" t="s">
        <v>19197</v>
      </c>
      <c r="I4152" t="s">
        <v>19198</v>
      </c>
    </row>
    <row r="4153" spans="1:9">
      <c r="A4153">
        <v>577</v>
      </c>
      <c r="B4153" t="s">
        <v>4721</v>
      </c>
      <c r="C4153" t="s">
        <v>17984</v>
      </c>
      <c r="D4153">
        <v>30596</v>
      </c>
      <c r="E4153" t="s">
        <v>19199</v>
      </c>
      <c r="H4153" t="s">
        <v>19200</v>
      </c>
      <c r="I4153" t="s">
        <v>19201</v>
      </c>
    </row>
    <row r="4154" spans="1:9">
      <c r="A4154">
        <v>577</v>
      </c>
      <c r="B4154" t="s">
        <v>4721</v>
      </c>
      <c r="C4154" t="s">
        <v>17984</v>
      </c>
      <c r="D4154">
        <v>30597</v>
      </c>
      <c r="E4154" t="s">
        <v>19202</v>
      </c>
      <c r="H4154" t="s">
        <v>19203</v>
      </c>
      <c r="I4154" t="s">
        <v>19204</v>
      </c>
    </row>
    <row r="4155" spans="1:9">
      <c r="A4155">
        <v>577</v>
      </c>
      <c r="B4155" t="s">
        <v>4721</v>
      </c>
      <c r="C4155" t="s">
        <v>17984</v>
      </c>
      <c r="D4155">
        <v>30598</v>
      </c>
      <c r="E4155" t="s">
        <v>19205</v>
      </c>
      <c r="H4155" t="s">
        <v>19206</v>
      </c>
      <c r="I4155" t="s">
        <v>19207</v>
      </c>
    </row>
    <row r="4156" spans="1:9">
      <c r="A4156">
        <v>577</v>
      </c>
      <c r="B4156" t="s">
        <v>4721</v>
      </c>
      <c r="C4156" t="s">
        <v>17984</v>
      </c>
      <c r="D4156">
        <v>30599</v>
      </c>
      <c r="E4156" t="s">
        <v>19208</v>
      </c>
      <c r="H4156" t="s">
        <v>19209</v>
      </c>
      <c r="I4156" t="s">
        <v>19210</v>
      </c>
    </row>
    <row r="4157" spans="1:9">
      <c r="A4157">
        <v>577</v>
      </c>
      <c r="B4157" t="s">
        <v>4721</v>
      </c>
      <c r="C4157" t="s">
        <v>17984</v>
      </c>
      <c r="D4157">
        <v>30600</v>
      </c>
      <c r="E4157" t="s">
        <v>19211</v>
      </c>
      <c r="H4157" t="s">
        <v>19212</v>
      </c>
      <c r="I4157" t="s">
        <v>19213</v>
      </c>
    </row>
    <row r="4158" spans="1:9">
      <c r="A4158">
        <v>577</v>
      </c>
      <c r="B4158" t="s">
        <v>4721</v>
      </c>
      <c r="C4158" t="s">
        <v>17984</v>
      </c>
      <c r="D4158">
        <v>30601</v>
      </c>
      <c r="E4158" t="s">
        <v>19214</v>
      </c>
      <c r="H4158" t="s">
        <v>19215</v>
      </c>
      <c r="I4158" t="s">
        <v>19216</v>
      </c>
    </row>
    <row r="4159" spans="1:9">
      <c r="A4159">
        <v>577</v>
      </c>
      <c r="B4159" t="s">
        <v>4721</v>
      </c>
      <c r="C4159" t="s">
        <v>17984</v>
      </c>
      <c r="D4159">
        <v>30602</v>
      </c>
      <c r="E4159" t="s">
        <v>19217</v>
      </c>
      <c r="H4159" t="s">
        <v>19218</v>
      </c>
      <c r="I4159" t="s">
        <v>19219</v>
      </c>
    </row>
    <row r="4160" spans="1:9">
      <c r="A4160">
        <v>577</v>
      </c>
      <c r="B4160" t="s">
        <v>4721</v>
      </c>
      <c r="C4160" t="s">
        <v>17984</v>
      </c>
      <c r="D4160">
        <v>30603</v>
      </c>
      <c r="E4160" t="s">
        <v>19220</v>
      </c>
      <c r="H4160" t="s">
        <v>19221</v>
      </c>
      <c r="I4160" t="s">
        <v>19222</v>
      </c>
    </row>
    <row r="4161" spans="1:9">
      <c r="A4161">
        <v>577</v>
      </c>
      <c r="B4161" t="s">
        <v>4721</v>
      </c>
      <c r="C4161" t="s">
        <v>17984</v>
      </c>
      <c r="D4161">
        <v>30604</v>
      </c>
      <c r="E4161" t="s">
        <v>19223</v>
      </c>
      <c r="H4161" t="s">
        <v>19224</v>
      </c>
      <c r="I4161" t="s">
        <v>19225</v>
      </c>
    </row>
    <row r="4162" spans="1:9">
      <c r="A4162">
        <v>577</v>
      </c>
      <c r="B4162" t="s">
        <v>4721</v>
      </c>
      <c r="C4162" t="s">
        <v>17984</v>
      </c>
      <c r="D4162">
        <v>30605</v>
      </c>
      <c r="E4162" t="s">
        <v>19226</v>
      </c>
      <c r="H4162" t="s">
        <v>19227</v>
      </c>
      <c r="I4162" t="s">
        <v>19228</v>
      </c>
    </row>
    <row r="4163" spans="1:9">
      <c r="A4163">
        <v>577</v>
      </c>
      <c r="B4163" t="s">
        <v>4721</v>
      </c>
      <c r="C4163" t="s">
        <v>17984</v>
      </c>
      <c r="D4163">
        <v>30606</v>
      </c>
      <c r="E4163" t="s">
        <v>19229</v>
      </c>
      <c r="H4163" t="s">
        <v>19230</v>
      </c>
      <c r="I4163" t="s">
        <v>19231</v>
      </c>
    </row>
    <row r="4164" spans="1:9">
      <c r="A4164">
        <v>577</v>
      </c>
      <c r="B4164" t="s">
        <v>4721</v>
      </c>
      <c r="C4164" t="s">
        <v>17984</v>
      </c>
      <c r="D4164">
        <v>30607</v>
      </c>
      <c r="E4164" t="s">
        <v>19232</v>
      </c>
      <c r="H4164" t="s">
        <v>19233</v>
      </c>
      <c r="I4164" t="s">
        <v>19234</v>
      </c>
    </row>
    <row r="4165" spans="1:9">
      <c r="A4165">
        <v>577</v>
      </c>
      <c r="B4165" t="s">
        <v>4721</v>
      </c>
      <c r="C4165" t="s">
        <v>17984</v>
      </c>
      <c r="D4165">
        <v>30608</v>
      </c>
      <c r="E4165" t="s">
        <v>19235</v>
      </c>
      <c r="H4165" t="s">
        <v>19236</v>
      </c>
      <c r="I4165" t="s">
        <v>19237</v>
      </c>
    </row>
    <row r="4166" spans="1:9">
      <c r="A4166">
        <v>577</v>
      </c>
      <c r="B4166" t="s">
        <v>4721</v>
      </c>
      <c r="C4166" t="s">
        <v>17984</v>
      </c>
      <c r="D4166">
        <v>30609</v>
      </c>
      <c r="E4166" t="s">
        <v>19238</v>
      </c>
      <c r="H4166" t="s">
        <v>19239</v>
      </c>
      <c r="I4166" t="s">
        <v>19240</v>
      </c>
    </row>
    <row r="4167" spans="1:9">
      <c r="A4167">
        <v>577</v>
      </c>
      <c r="B4167" t="s">
        <v>4721</v>
      </c>
      <c r="C4167" t="s">
        <v>17984</v>
      </c>
      <c r="D4167">
        <v>30610</v>
      </c>
      <c r="E4167" t="s">
        <v>19241</v>
      </c>
      <c r="H4167" t="s">
        <v>19242</v>
      </c>
      <c r="I4167" t="s">
        <v>19243</v>
      </c>
    </row>
    <row r="4168" spans="1:9">
      <c r="A4168">
        <v>577</v>
      </c>
      <c r="B4168" t="s">
        <v>4721</v>
      </c>
      <c r="C4168" t="s">
        <v>17984</v>
      </c>
      <c r="D4168">
        <v>30611</v>
      </c>
      <c r="E4168" t="s">
        <v>19244</v>
      </c>
      <c r="H4168" t="s">
        <v>19245</v>
      </c>
      <c r="I4168" t="s">
        <v>19246</v>
      </c>
    </row>
    <row r="4169" spans="1:9">
      <c r="A4169">
        <v>577</v>
      </c>
      <c r="B4169" t="s">
        <v>4721</v>
      </c>
      <c r="C4169" t="s">
        <v>17984</v>
      </c>
      <c r="D4169">
        <v>30612</v>
      </c>
      <c r="E4169" t="s">
        <v>19247</v>
      </c>
      <c r="H4169" t="s">
        <v>19248</v>
      </c>
      <c r="I4169" t="s">
        <v>19249</v>
      </c>
    </row>
    <row r="4170" spans="1:9">
      <c r="A4170">
        <v>577</v>
      </c>
      <c r="B4170" t="s">
        <v>4721</v>
      </c>
      <c r="C4170" t="s">
        <v>17984</v>
      </c>
      <c r="D4170">
        <v>30613</v>
      </c>
      <c r="E4170" t="s">
        <v>19250</v>
      </c>
      <c r="H4170" t="s">
        <v>19251</v>
      </c>
      <c r="I4170" t="s">
        <v>19252</v>
      </c>
    </row>
    <row r="4171" spans="1:9">
      <c r="A4171">
        <v>577</v>
      </c>
      <c r="B4171" t="s">
        <v>4721</v>
      </c>
      <c r="C4171" t="s">
        <v>17984</v>
      </c>
      <c r="D4171">
        <v>30614</v>
      </c>
      <c r="E4171" t="s">
        <v>19253</v>
      </c>
      <c r="H4171" t="s">
        <v>19254</v>
      </c>
      <c r="I4171" t="s">
        <v>19255</v>
      </c>
    </row>
    <row r="4172" spans="1:9">
      <c r="A4172">
        <v>577</v>
      </c>
      <c r="B4172" t="s">
        <v>4721</v>
      </c>
      <c r="C4172" t="s">
        <v>17984</v>
      </c>
      <c r="D4172">
        <v>30615</v>
      </c>
      <c r="E4172" t="s">
        <v>19256</v>
      </c>
      <c r="H4172" t="s">
        <v>19257</v>
      </c>
      <c r="I4172" t="s">
        <v>19258</v>
      </c>
    </row>
    <row r="4173" spans="1:9">
      <c r="A4173">
        <v>577</v>
      </c>
      <c r="B4173" t="s">
        <v>4721</v>
      </c>
      <c r="C4173" t="s">
        <v>17984</v>
      </c>
      <c r="D4173">
        <v>30616</v>
      </c>
      <c r="E4173" t="s">
        <v>19259</v>
      </c>
      <c r="H4173" t="s">
        <v>19260</v>
      </c>
      <c r="I4173" t="s">
        <v>19261</v>
      </c>
    </row>
    <row r="4174" spans="1:9">
      <c r="A4174">
        <v>577</v>
      </c>
      <c r="B4174" t="s">
        <v>4721</v>
      </c>
      <c r="C4174" t="s">
        <v>17984</v>
      </c>
      <c r="D4174">
        <v>30617</v>
      </c>
      <c r="E4174" t="s">
        <v>19262</v>
      </c>
      <c r="H4174" t="s">
        <v>19263</v>
      </c>
      <c r="I4174" t="s">
        <v>19264</v>
      </c>
    </row>
    <row r="4175" spans="1:9">
      <c r="A4175">
        <v>577</v>
      </c>
      <c r="B4175" t="s">
        <v>4721</v>
      </c>
      <c r="C4175" t="s">
        <v>17984</v>
      </c>
      <c r="D4175">
        <v>30618</v>
      </c>
      <c r="E4175" t="s">
        <v>19265</v>
      </c>
      <c r="H4175" t="s">
        <v>19266</v>
      </c>
      <c r="I4175" t="s">
        <v>19267</v>
      </c>
    </row>
    <row r="4176" spans="1:9">
      <c r="A4176">
        <v>577</v>
      </c>
      <c r="B4176" t="s">
        <v>4721</v>
      </c>
      <c r="C4176" t="s">
        <v>17984</v>
      </c>
      <c r="D4176">
        <v>30619</v>
      </c>
      <c r="E4176" t="s">
        <v>19268</v>
      </c>
      <c r="H4176" t="s">
        <v>19269</v>
      </c>
      <c r="I4176" t="s">
        <v>19270</v>
      </c>
    </row>
    <row r="4177" spans="1:9">
      <c r="A4177">
        <v>577</v>
      </c>
      <c r="B4177" t="s">
        <v>4721</v>
      </c>
      <c r="C4177" t="s">
        <v>17984</v>
      </c>
      <c r="D4177">
        <v>30620</v>
      </c>
      <c r="E4177" t="s">
        <v>19271</v>
      </c>
      <c r="H4177" t="s">
        <v>19272</v>
      </c>
      <c r="I4177" t="s">
        <v>19273</v>
      </c>
    </row>
    <row r="4178" spans="1:9">
      <c r="A4178">
        <v>577</v>
      </c>
      <c r="B4178" t="s">
        <v>4721</v>
      </c>
      <c r="C4178" t="s">
        <v>17984</v>
      </c>
      <c r="D4178">
        <v>30621</v>
      </c>
      <c r="E4178" t="s">
        <v>19274</v>
      </c>
      <c r="H4178" t="s">
        <v>19275</v>
      </c>
      <c r="I4178" t="s">
        <v>19276</v>
      </c>
    </row>
    <row r="4179" spans="1:9">
      <c r="A4179">
        <v>577</v>
      </c>
      <c r="B4179" t="s">
        <v>4721</v>
      </c>
      <c r="C4179" t="s">
        <v>17984</v>
      </c>
      <c r="D4179">
        <v>30622</v>
      </c>
      <c r="E4179" t="s">
        <v>19277</v>
      </c>
      <c r="H4179" t="s">
        <v>19278</v>
      </c>
      <c r="I4179" t="s">
        <v>19279</v>
      </c>
    </row>
    <row r="4180" spans="1:9">
      <c r="A4180">
        <v>577</v>
      </c>
      <c r="B4180" t="s">
        <v>4721</v>
      </c>
      <c r="C4180" t="s">
        <v>17984</v>
      </c>
      <c r="D4180">
        <v>30623</v>
      </c>
      <c r="E4180" t="s">
        <v>19280</v>
      </c>
      <c r="H4180" t="s">
        <v>19281</v>
      </c>
      <c r="I4180" t="s">
        <v>19282</v>
      </c>
    </row>
    <row r="4181" spans="1:9">
      <c r="A4181">
        <v>577</v>
      </c>
      <c r="B4181" t="s">
        <v>4721</v>
      </c>
      <c r="C4181" t="s">
        <v>17984</v>
      </c>
      <c r="D4181">
        <v>30624</v>
      </c>
      <c r="E4181" t="s">
        <v>19283</v>
      </c>
      <c r="H4181" t="s">
        <v>19284</v>
      </c>
      <c r="I4181" t="s">
        <v>19285</v>
      </c>
    </row>
    <row r="4182" spans="1:9">
      <c r="A4182">
        <v>577</v>
      </c>
      <c r="B4182" t="s">
        <v>4721</v>
      </c>
      <c r="C4182" t="s">
        <v>17984</v>
      </c>
      <c r="D4182">
        <v>30625</v>
      </c>
      <c r="E4182" t="s">
        <v>19286</v>
      </c>
      <c r="H4182" t="s">
        <v>19287</v>
      </c>
      <c r="I4182" t="s">
        <v>19288</v>
      </c>
    </row>
    <row r="4183" spans="1:9">
      <c r="A4183">
        <v>577</v>
      </c>
      <c r="B4183" t="s">
        <v>4721</v>
      </c>
      <c r="C4183" t="s">
        <v>17984</v>
      </c>
      <c r="D4183">
        <v>30626</v>
      </c>
      <c r="E4183" t="s">
        <v>19289</v>
      </c>
      <c r="H4183" t="s">
        <v>19290</v>
      </c>
      <c r="I4183" t="s">
        <v>19291</v>
      </c>
    </row>
    <row r="4184" spans="1:9">
      <c r="A4184">
        <v>577</v>
      </c>
      <c r="B4184" t="s">
        <v>4721</v>
      </c>
      <c r="C4184" t="s">
        <v>17984</v>
      </c>
      <c r="D4184">
        <v>30627</v>
      </c>
      <c r="E4184" t="s">
        <v>19292</v>
      </c>
      <c r="H4184" t="s">
        <v>19293</v>
      </c>
      <c r="I4184" t="s">
        <v>19294</v>
      </c>
    </row>
    <row r="4185" spans="1:9">
      <c r="A4185">
        <v>577</v>
      </c>
      <c r="B4185" t="s">
        <v>4721</v>
      </c>
      <c r="C4185" t="s">
        <v>17984</v>
      </c>
      <c r="D4185">
        <v>30628</v>
      </c>
      <c r="E4185" t="s">
        <v>19295</v>
      </c>
      <c r="H4185" t="s">
        <v>19296</v>
      </c>
      <c r="I4185" t="s">
        <v>19297</v>
      </c>
    </row>
    <row r="4186" spans="1:9">
      <c r="A4186">
        <v>577</v>
      </c>
      <c r="B4186" t="s">
        <v>4721</v>
      </c>
      <c r="C4186" t="s">
        <v>17984</v>
      </c>
      <c r="D4186">
        <v>30629</v>
      </c>
      <c r="E4186" t="s">
        <v>19298</v>
      </c>
      <c r="H4186" t="s">
        <v>19299</v>
      </c>
      <c r="I4186" t="s">
        <v>19300</v>
      </c>
    </row>
    <row r="4187" spans="1:9">
      <c r="A4187">
        <v>577</v>
      </c>
      <c r="B4187" t="s">
        <v>4721</v>
      </c>
      <c r="C4187" t="s">
        <v>17984</v>
      </c>
      <c r="D4187">
        <v>30630</v>
      </c>
      <c r="E4187" t="s">
        <v>19301</v>
      </c>
      <c r="H4187" t="s">
        <v>19302</v>
      </c>
      <c r="I4187" t="s">
        <v>19303</v>
      </c>
    </row>
    <row r="4188" spans="1:9">
      <c r="A4188">
        <v>577</v>
      </c>
      <c r="B4188" t="s">
        <v>4721</v>
      </c>
      <c r="C4188" t="s">
        <v>17984</v>
      </c>
      <c r="D4188">
        <v>30631</v>
      </c>
      <c r="E4188" t="s">
        <v>19304</v>
      </c>
      <c r="H4188" t="s">
        <v>19305</v>
      </c>
      <c r="I4188" t="s">
        <v>19306</v>
      </c>
    </row>
    <row r="4189" spans="1:9">
      <c r="A4189">
        <v>577</v>
      </c>
      <c r="B4189" t="s">
        <v>4721</v>
      </c>
      <c r="C4189" t="s">
        <v>17984</v>
      </c>
      <c r="D4189">
        <v>30632</v>
      </c>
      <c r="E4189" t="s">
        <v>19307</v>
      </c>
      <c r="H4189" t="s">
        <v>19308</v>
      </c>
      <c r="I4189" t="s">
        <v>19309</v>
      </c>
    </row>
    <row r="4190" spans="1:9">
      <c r="A4190">
        <v>577</v>
      </c>
      <c r="B4190" t="s">
        <v>4721</v>
      </c>
      <c r="C4190" t="s">
        <v>17984</v>
      </c>
      <c r="D4190">
        <v>30633</v>
      </c>
      <c r="E4190" t="s">
        <v>19310</v>
      </c>
      <c r="H4190" t="s">
        <v>19311</v>
      </c>
      <c r="I4190" t="s">
        <v>19312</v>
      </c>
    </row>
    <row r="4191" spans="1:9">
      <c r="A4191">
        <v>577</v>
      </c>
      <c r="B4191" t="s">
        <v>4721</v>
      </c>
      <c r="C4191" t="s">
        <v>17984</v>
      </c>
      <c r="D4191">
        <v>30634</v>
      </c>
      <c r="E4191" t="s">
        <v>19313</v>
      </c>
      <c r="H4191" t="s">
        <v>19314</v>
      </c>
      <c r="I4191" t="s">
        <v>19315</v>
      </c>
    </row>
    <row r="4192" spans="1:9">
      <c r="A4192">
        <v>577</v>
      </c>
      <c r="B4192" t="s">
        <v>4721</v>
      </c>
      <c r="C4192" t="s">
        <v>17984</v>
      </c>
      <c r="D4192">
        <v>30635</v>
      </c>
      <c r="E4192" t="s">
        <v>19316</v>
      </c>
      <c r="H4192" t="s">
        <v>19317</v>
      </c>
      <c r="I4192" t="s">
        <v>19318</v>
      </c>
    </row>
    <row r="4193" spans="1:9">
      <c r="A4193">
        <v>577</v>
      </c>
      <c r="B4193" t="s">
        <v>4721</v>
      </c>
      <c r="C4193" t="s">
        <v>17984</v>
      </c>
      <c r="D4193">
        <v>30636</v>
      </c>
      <c r="E4193" t="s">
        <v>19319</v>
      </c>
      <c r="H4193" t="s">
        <v>19320</v>
      </c>
      <c r="I4193" t="s">
        <v>19321</v>
      </c>
    </row>
    <row r="4194" spans="1:9">
      <c r="A4194">
        <v>577</v>
      </c>
      <c r="B4194" t="s">
        <v>4721</v>
      </c>
      <c r="C4194" t="s">
        <v>17984</v>
      </c>
      <c r="D4194">
        <v>30637</v>
      </c>
      <c r="E4194" t="s">
        <v>19322</v>
      </c>
      <c r="H4194" t="s">
        <v>19323</v>
      </c>
      <c r="I4194" t="s">
        <v>19324</v>
      </c>
    </row>
    <row r="4195" spans="1:9">
      <c r="A4195">
        <v>577</v>
      </c>
      <c r="B4195" t="s">
        <v>4721</v>
      </c>
      <c r="C4195" t="s">
        <v>17984</v>
      </c>
      <c r="D4195">
        <v>30638</v>
      </c>
      <c r="E4195" t="s">
        <v>19325</v>
      </c>
      <c r="H4195" t="s">
        <v>19326</v>
      </c>
      <c r="I4195" t="s">
        <v>19327</v>
      </c>
    </row>
    <row r="4196" spans="1:9">
      <c r="A4196">
        <v>577</v>
      </c>
      <c r="B4196" t="s">
        <v>4721</v>
      </c>
      <c r="C4196" t="s">
        <v>17984</v>
      </c>
      <c r="D4196">
        <v>30639</v>
      </c>
      <c r="E4196" t="s">
        <v>19328</v>
      </c>
      <c r="H4196" t="s">
        <v>19329</v>
      </c>
      <c r="I4196" t="s">
        <v>19330</v>
      </c>
    </row>
    <row r="4197" spans="1:9">
      <c r="A4197">
        <v>577</v>
      </c>
      <c r="B4197" t="s">
        <v>4721</v>
      </c>
      <c r="C4197" t="s">
        <v>17984</v>
      </c>
      <c r="D4197">
        <v>30640</v>
      </c>
      <c r="E4197" t="s">
        <v>19331</v>
      </c>
      <c r="H4197" t="s">
        <v>19332</v>
      </c>
      <c r="I4197" t="s">
        <v>19333</v>
      </c>
    </row>
    <row r="4198" spans="1:9">
      <c r="A4198">
        <v>577</v>
      </c>
      <c r="B4198" t="s">
        <v>4721</v>
      </c>
      <c r="C4198" t="s">
        <v>17984</v>
      </c>
      <c r="D4198">
        <v>30641</v>
      </c>
      <c r="E4198" t="s">
        <v>19334</v>
      </c>
      <c r="H4198" t="s">
        <v>19335</v>
      </c>
      <c r="I4198" t="s">
        <v>19336</v>
      </c>
    </row>
    <row r="4199" spans="1:9">
      <c r="A4199">
        <v>577</v>
      </c>
      <c r="B4199" t="s">
        <v>4721</v>
      </c>
      <c r="C4199" t="s">
        <v>17984</v>
      </c>
      <c r="D4199">
        <v>30642</v>
      </c>
      <c r="E4199" t="s">
        <v>19337</v>
      </c>
      <c r="H4199" t="s">
        <v>19338</v>
      </c>
      <c r="I4199" t="s">
        <v>19339</v>
      </c>
    </row>
    <row r="4200" spans="1:9">
      <c r="A4200">
        <v>577</v>
      </c>
      <c r="B4200" t="s">
        <v>4721</v>
      </c>
      <c r="C4200" t="s">
        <v>17984</v>
      </c>
      <c r="D4200">
        <v>30643</v>
      </c>
      <c r="E4200" t="s">
        <v>19340</v>
      </c>
      <c r="H4200" t="s">
        <v>19341</v>
      </c>
      <c r="I4200" t="s">
        <v>19342</v>
      </c>
    </row>
    <row r="4201" spans="1:9">
      <c r="A4201">
        <v>577</v>
      </c>
      <c r="B4201" t="s">
        <v>4721</v>
      </c>
      <c r="C4201" t="s">
        <v>17984</v>
      </c>
      <c r="D4201">
        <v>30644</v>
      </c>
      <c r="E4201" t="s">
        <v>19343</v>
      </c>
      <c r="H4201" t="s">
        <v>19344</v>
      </c>
      <c r="I4201" t="s">
        <v>19345</v>
      </c>
    </row>
    <row r="4202" spans="1:9">
      <c r="A4202">
        <v>577</v>
      </c>
      <c r="B4202" t="s">
        <v>4721</v>
      </c>
      <c r="C4202" t="s">
        <v>17984</v>
      </c>
      <c r="D4202">
        <v>30645</v>
      </c>
      <c r="E4202" t="s">
        <v>19346</v>
      </c>
      <c r="H4202" t="s">
        <v>19347</v>
      </c>
      <c r="I4202" t="s">
        <v>19348</v>
      </c>
    </row>
    <row r="4203" spans="1:9">
      <c r="A4203">
        <v>577</v>
      </c>
      <c r="B4203" t="s">
        <v>4721</v>
      </c>
      <c r="C4203" t="s">
        <v>17984</v>
      </c>
      <c r="D4203">
        <v>30646</v>
      </c>
      <c r="E4203" t="s">
        <v>19349</v>
      </c>
      <c r="H4203" t="s">
        <v>19350</v>
      </c>
      <c r="I4203" t="s">
        <v>19351</v>
      </c>
    </row>
    <row r="4204" spans="1:9">
      <c r="A4204">
        <v>577</v>
      </c>
      <c r="B4204" t="s">
        <v>4721</v>
      </c>
      <c r="C4204" t="s">
        <v>17984</v>
      </c>
      <c r="D4204">
        <v>30647</v>
      </c>
      <c r="E4204" t="s">
        <v>19352</v>
      </c>
      <c r="H4204" t="s">
        <v>19353</v>
      </c>
      <c r="I4204" t="s">
        <v>19354</v>
      </c>
    </row>
    <row r="4205" spans="1:9">
      <c r="A4205">
        <v>577</v>
      </c>
      <c r="B4205" t="s">
        <v>4721</v>
      </c>
      <c r="C4205" t="s">
        <v>17984</v>
      </c>
      <c r="D4205">
        <v>30648</v>
      </c>
      <c r="E4205" t="s">
        <v>19355</v>
      </c>
      <c r="H4205" t="s">
        <v>19356</v>
      </c>
      <c r="I4205" t="s">
        <v>19357</v>
      </c>
    </row>
    <row r="4206" spans="1:9">
      <c r="A4206">
        <v>577</v>
      </c>
      <c r="B4206" t="s">
        <v>4721</v>
      </c>
      <c r="C4206" t="s">
        <v>17984</v>
      </c>
      <c r="D4206">
        <v>30649</v>
      </c>
      <c r="E4206" t="s">
        <v>19358</v>
      </c>
      <c r="H4206" t="s">
        <v>19359</v>
      </c>
      <c r="I4206" t="s">
        <v>19360</v>
      </c>
    </row>
    <row r="4207" spans="1:9">
      <c r="A4207">
        <v>577</v>
      </c>
      <c r="B4207" t="s">
        <v>4721</v>
      </c>
      <c r="C4207" t="s">
        <v>17984</v>
      </c>
      <c r="D4207">
        <v>30650</v>
      </c>
      <c r="E4207" t="s">
        <v>19361</v>
      </c>
      <c r="H4207" t="s">
        <v>19362</v>
      </c>
      <c r="I4207" t="s">
        <v>19363</v>
      </c>
    </row>
    <row r="4208" spans="1:9">
      <c r="A4208">
        <v>577</v>
      </c>
      <c r="B4208" t="s">
        <v>4721</v>
      </c>
      <c r="C4208" t="s">
        <v>17984</v>
      </c>
      <c r="D4208">
        <v>30651</v>
      </c>
      <c r="E4208" t="s">
        <v>19364</v>
      </c>
      <c r="H4208" t="s">
        <v>19365</v>
      </c>
      <c r="I4208" t="s">
        <v>19366</v>
      </c>
    </row>
    <row r="4209" spans="1:9">
      <c r="A4209">
        <v>577</v>
      </c>
      <c r="B4209" t="s">
        <v>4721</v>
      </c>
      <c r="C4209" t="s">
        <v>17984</v>
      </c>
      <c r="D4209">
        <v>30652</v>
      </c>
      <c r="E4209" t="s">
        <v>19367</v>
      </c>
      <c r="H4209" t="s">
        <v>19368</v>
      </c>
      <c r="I4209" t="s">
        <v>19369</v>
      </c>
    </row>
    <row r="4210" spans="1:9">
      <c r="A4210">
        <v>577</v>
      </c>
      <c r="B4210" t="s">
        <v>4721</v>
      </c>
      <c r="C4210" t="s">
        <v>17984</v>
      </c>
      <c r="D4210">
        <v>30653</v>
      </c>
      <c r="E4210" t="s">
        <v>19370</v>
      </c>
      <c r="H4210" t="s">
        <v>19371</v>
      </c>
      <c r="I4210" t="s">
        <v>19372</v>
      </c>
    </row>
    <row r="4211" spans="1:9">
      <c r="A4211">
        <v>577</v>
      </c>
      <c r="B4211" t="s">
        <v>4721</v>
      </c>
      <c r="C4211" t="s">
        <v>17984</v>
      </c>
      <c r="D4211">
        <v>30654</v>
      </c>
      <c r="E4211" t="s">
        <v>19373</v>
      </c>
      <c r="H4211" t="s">
        <v>19374</v>
      </c>
      <c r="I4211" t="s">
        <v>19375</v>
      </c>
    </row>
    <row r="4212" spans="1:9">
      <c r="A4212">
        <v>577</v>
      </c>
      <c r="B4212" t="s">
        <v>4721</v>
      </c>
      <c r="C4212" t="s">
        <v>17984</v>
      </c>
      <c r="D4212">
        <v>30655</v>
      </c>
      <c r="E4212" t="s">
        <v>19376</v>
      </c>
      <c r="H4212" t="s">
        <v>19377</v>
      </c>
      <c r="I4212" t="s">
        <v>19378</v>
      </c>
    </row>
    <row r="4213" spans="1:9">
      <c r="A4213">
        <v>577</v>
      </c>
      <c r="B4213" t="s">
        <v>4721</v>
      </c>
      <c r="C4213" t="s">
        <v>17984</v>
      </c>
      <c r="D4213">
        <v>30656</v>
      </c>
      <c r="E4213" t="s">
        <v>19379</v>
      </c>
      <c r="H4213" t="s">
        <v>19380</v>
      </c>
      <c r="I4213" t="s">
        <v>19381</v>
      </c>
    </row>
    <row r="4214" spans="1:9">
      <c r="A4214">
        <v>577</v>
      </c>
      <c r="B4214" t="s">
        <v>4721</v>
      </c>
      <c r="C4214" t="s">
        <v>17984</v>
      </c>
      <c r="D4214">
        <v>30657</v>
      </c>
      <c r="E4214" t="s">
        <v>19382</v>
      </c>
      <c r="H4214" t="s">
        <v>19383</v>
      </c>
      <c r="I4214" t="s">
        <v>19384</v>
      </c>
    </row>
    <row r="4215" spans="1:9">
      <c r="A4215">
        <v>577</v>
      </c>
      <c r="B4215" t="s">
        <v>4721</v>
      </c>
      <c r="C4215" t="s">
        <v>17984</v>
      </c>
      <c r="D4215">
        <v>30658</v>
      </c>
      <c r="E4215" t="s">
        <v>19385</v>
      </c>
      <c r="H4215" t="s">
        <v>19386</v>
      </c>
      <c r="I4215" t="s">
        <v>19387</v>
      </c>
    </row>
    <row r="4216" spans="1:9">
      <c r="A4216">
        <v>577</v>
      </c>
      <c r="B4216" t="s">
        <v>4721</v>
      </c>
      <c r="C4216" t="s">
        <v>17984</v>
      </c>
      <c r="D4216">
        <v>30659</v>
      </c>
      <c r="E4216" t="s">
        <v>19388</v>
      </c>
      <c r="H4216" t="s">
        <v>19389</v>
      </c>
      <c r="I4216" t="s">
        <v>19390</v>
      </c>
    </row>
    <row r="4217" spans="1:9">
      <c r="A4217">
        <v>577</v>
      </c>
      <c r="B4217" t="s">
        <v>4721</v>
      </c>
      <c r="C4217" t="s">
        <v>17984</v>
      </c>
      <c r="D4217">
        <v>30660</v>
      </c>
      <c r="E4217" t="s">
        <v>19391</v>
      </c>
      <c r="H4217" t="s">
        <v>19392</v>
      </c>
      <c r="I4217" t="s">
        <v>19393</v>
      </c>
    </row>
    <row r="4218" spans="1:9">
      <c r="A4218">
        <v>577</v>
      </c>
      <c r="B4218" t="s">
        <v>4721</v>
      </c>
      <c r="C4218" t="s">
        <v>17984</v>
      </c>
      <c r="D4218">
        <v>30661</v>
      </c>
      <c r="E4218" t="s">
        <v>19394</v>
      </c>
      <c r="H4218" t="s">
        <v>19395</v>
      </c>
      <c r="I4218" t="s">
        <v>19396</v>
      </c>
    </row>
    <row r="4219" spans="1:9">
      <c r="A4219">
        <v>577</v>
      </c>
      <c r="B4219" t="s">
        <v>4721</v>
      </c>
      <c r="C4219" t="s">
        <v>17984</v>
      </c>
      <c r="D4219">
        <v>30662</v>
      </c>
      <c r="E4219" t="s">
        <v>19397</v>
      </c>
      <c r="H4219" t="s">
        <v>19398</v>
      </c>
      <c r="I4219" t="s">
        <v>19399</v>
      </c>
    </row>
    <row r="4220" spans="1:9">
      <c r="A4220">
        <v>577</v>
      </c>
      <c r="B4220" t="s">
        <v>4721</v>
      </c>
      <c r="C4220" t="s">
        <v>17984</v>
      </c>
      <c r="D4220">
        <v>30663</v>
      </c>
      <c r="E4220" t="s">
        <v>19400</v>
      </c>
      <c r="H4220" t="s">
        <v>19401</v>
      </c>
      <c r="I4220" t="s">
        <v>19402</v>
      </c>
    </row>
    <row r="4221" spans="1:9">
      <c r="A4221">
        <v>577</v>
      </c>
      <c r="B4221" t="s">
        <v>4721</v>
      </c>
      <c r="C4221" t="s">
        <v>17984</v>
      </c>
      <c r="D4221">
        <v>30664</v>
      </c>
      <c r="E4221" t="s">
        <v>19403</v>
      </c>
      <c r="H4221" t="s">
        <v>19404</v>
      </c>
      <c r="I4221" t="s">
        <v>19405</v>
      </c>
    </row>
    <row r="4222" spans="1:9">
      <c r="A4222">
        <v>577</v>
      </c>
      <c r="B4222" t="s">
        <v>4721</v>
      </c>
      <c r="C4222" t="s">
        <v>17984</v>
      </c>
      <c r="D4222">
        <v>30665</v>
      </c>
      <c r="E4222" t="s">
        <v>19406</v>
      </c>
      <c r="H4222" t="s">
        <v>19407</v>
      </c>
      <c r="I4222" t="s">
        <v>19408</v>
      </c>
    </row>
    <row r="4223" spans="1:9">
      <c r="A4223">
        <v>577</v>
      </c>
      <c r="B4223" t="s">
        <v>4721</v>
      </c>
      <c r="C4223" t="s">
        <v>17984</v>
      </c>
      <c r="D4223">
        <v>30666</v>
      </c>
      <c r="E4223" t="s">
        <v>19409</v>
      </c>
      <c r="H4223" t="s">
        <v>19410</v>
      </c>
      <c r="I4223" t="s">
        <v>19411</v>
      </c>
    </row>
    <row r="4224" spans="1:9">
      <c r="A4224">
        <v>577</v>
      </c>
      <c r="B4224" t="s">
        <v>4721</v>
      </c>
      <c r="C4224" t="s">
        <v>17984</v>
      </c>
      <c r="D4224">
        <v>30667</v>
      </c>
      <c r="E4224" t="s">
        <v>19412</v>
      </c>
      <c r="H4224" t="s">
        <v>19413</v>
      </c>
      <c r="I4224" t="s">
        <v>19414</v>
      </c>
    </row>
    <row r="4225" spans="1:9">
      <c r="A4225">
        <v>577</v>
      </c>
      <c r="B4225" t="s">
        <v>4721</v>
      </c>
      <c r="C4225" t="s">
        <v>17984</v>
      </c>
      <c r="D4225">
        <v>30668</v>
      </c>
      <c r="E4225" t="s">
        <v>19415</v>
      </c>
      <c r="H4225" t="s">
        <v>19416</v>
      </c>
      <c r="I4225" t="s">
        <v>19417</v>
      </c>
    </row>
    <row r="4226" spans="1:9">
      <c r="A4226">
        <v>577</v>
      </c>
      <c r="B4226" t="s">
        <v>4721</v>
      </c>
      <c r="C4226" t="s">
        <v>17984</v>
      </c>
      <c r="D4226">
        <v>30669</v>
      </c>
      <c r="E4226" t="s">
        <v>19418</v>
      </c>
      <c r="H4226" t="s">
        <v>19419</v>
      </c>
      <c r="I4226" t="s">
        <v>19420</v>
      </c>
    </row>
    <row r="4227" spans="1:9">
      <c r="A4227">
        <v>577</v>
      </c>
      <c r="B4227" t="s">
        <v>4721</v>
      </c>
      <c r="C4227" t="s">
        <v>17984</v>
      </c>
      <c r="D4227">
        <v>30670</v>
      </c>
      <c r="E4227" t="s">
        <v>19421</v>
      </c>
      <c r="H4227" t="s">
        <v>19422</v>
      </c>
      <c r="I4227" t="s">
        <v>19423</v>
      </c>
    </row>
    <row r="4228" spans="1:9">
      <c r="A4228">
        <v>577</v>
      </c>
      <c r="B4228" t="s">
        <v>4721</v>
      </c>
      <c r="C4228" t="s">
        <v>17984</v>
      </c>
      <c r="D4228">
        <v>30671</v>
      </c>
      <c r="E4228" t="s">
        <v>19424</v>
      </c>
      <c r="H4228" t="s">
        <v>19425</v>
      </c>
      <c r="I4228" t="s">
        <v>19426</v>
      </c>
    </row>
    <row r="4229" spans="1:9">
      <c r="A4229">
        <v>577</v>
      </c>
      <c r="B4229" t="s">
        <v>4721</v>
      </c>
      <c r="C4229" t="s">
        <v>17984</v>
      </c>
      <c r="D4229">
        <v>30672</v>
      </c>
      <c r="E4229" t="s">
        <v>19427</v>
      </c>
      <c r="H4229" t="s">
        <v>19428</v>
      </c>
      <c r="I4229" t="s">
        <v>19429</v>
      </c>
    </row>
    <row r="4230" spans="1:9">
      <c r="A4230">
        <v>577</v>
      </c>
      <c r="B4230" t="s">
        <v>4721</v>
      </c>
      <c r="C4230" t="s">
        <v>17984</v>
      </c>
      <c r="D4230">
        <v>30673</v>
      </c>
      <c r="E4230" t="s">
        <v>19430</v>
      </c>
      <c r="H4230" t="s">
        <v>19431</v>
      </c>
      <c r="I4230" t="s">
        <v>19432</v>
      </c>
    </row>
    <row r="4231" spans="1:9">
      <c r="A4231">
        <v>577</v>
      </c>
      <c r="B4231" t="s">
        <v>4721</v>
      </c>
      <c r="C4231" t="s">
        <v>17984</v>
      </c>
      <c r="D4231">
        <v>30674</v>
      </c>
      <c r="E4231" t="s">
        <v>19433</v>
      </c>
      <c r="H4231" t="s">
        <v>19434</v>
      </c>
      <c r="I4231" t="s">
        <v>19435</v>
      </c>
    </row>
    <row r="4232" spans="1:9">
      <c r="A4232">
        <v>577</v>
      </c>
      <c r="B4232" t="s">
        <v>4721</v>
      </c>
      <c r="C4232" t="s">
        <v>17984</v>
      </c>
      <c r="D4232">
        <v>30675</v>
      </c>
      <c r="E4232" t="s">
        <v>19436</v>
      </c>
      <c r="H4232" t="s">
        <v>19437</v>
      </c>
      <c r="I4232" t="s">
        <v>19438</v>
      </c>
    </row>
    <row r="4233" spans="1:9">
      <c r="A4233">
        <v>577</v>
      </c>
      <c r="B4233" t="s">
        <v>4721</v>
      </c>
      <c r="C4233" t="s">
        <v>17984</v>
      </c>
      <c r="D4233">
        <v>30676</v>
      </c>
      <c r="E4233" t="s">
        <v>19439</v>
      </c>
      <c r="H4233" t="s">
        <v>19440</v>
      </c>
      <c r="I4233" t="s">
        <v>19441</v>
      </c>
    </row>
    <row r="4234" spans="1:9">
      <c r="A4234">
        <v>577</v>
      </c>
      <c r="B4234" t="s">
        <v>4721</v>
      </c>
      <c r="C4234" t="s">
        <v>17984</v>
      </c>
      <c r="D4234">
        <v>30677</v>
      </c>
      <c r="E4234" t="s">
        <v>19442</v>
      </c>
      <c r="H4234" t="s">
        <v>19443</v>
      </c>
      <c r="I4234" t="s">
        <v>19444</v>
      </c>
    </row>
    <row r="4235" spans="1:9">
      <c r="A4235">
        <v>577</v>
      </c>
      <c r="B4235" t="s">
        <v>4721</v>
      </c>
      <c r="C4235" t="s">
        <v>17984</v>
      </c>
      <c r="D4235">
        <v>30678</v>
      </c>
      <c r="E4235" t="s">
        <v>19445</v>
      </c>
      <c r="H4235" t="s">
        <v>19446</v>
      </c>
      <c r="I4235" t="s">
        <v>19447</v>
      </c>
    </row>
    <row r="4236" spans="1:9">
      <c r="A4236">
        <v>577</v>
      </c>
      <c r="B4236" t="s">
        <v>4721</v>
      </c>
      <c r="C4236" t="s">
        <v>17984</v>
      </c>
      <c r="D4236">
        <v>30679</v>
      </c>
      <c r="E4236" t="s">
        <v>19448</v>
      </c>
      <c r="H4236" t="s">
        <v>19449</v>
      </c>
      <c r="I4236" t="s">
        <v>19450</v>
      </c>
    </row>
    <row r="4237" spans="1:9">
      <c r="A4237">
        <v>577</v>
      </c>
      <c r="B4237" t="s">
        <v>4721</v>
      </c>
      <c r="C4237" t="s">
        <v>17984</v>
      </c>
      <c r="D4237">
        <v>30680</v>
      </c>
      <c r="E4237" t="s">
        <v>19451</v>
      </c>
      <c r="H4237" t="s">
        <v>19452</v>
      </c>
      <c r="I4237" t="s">
        <v>19453</v>
      </c>
    </row>
    <row r="4238" spans="1:9">
      <c r="A4238">
        <v>577</v>
      </c>
      <c r="B4238" t="s">
        <v>4721</v>
      </c>
      <c r="C4238" t="s">
        <v>17984</v>
      </c>
      <c r="D4238">
        <v>30681</v>
      </c>
      <c r="E4238" t="s">
        <v>19454</v>
      </c>
      <c r="H4238" t="s">
        <v>19455</v>
      </c>
      <c r="I4238" t="s">
        <v>19456</v>
      </c>
    </row>
    <row r="4239" spans="1:9">
      <c r="A4239">
        <v>577</v>
      </c>
      <c r="B4239" t="s">
        <v>4721</v>
      </c>
      <c r="C4239" t="s">
        <v>17984</v>
      </c>
      <c r="D4239">
        <v>30682</v>
      </c>
      <c r="E4239" t="s">
        <v>19457</v>
      </c>
      <c r="H4239" t="s">
        <v>19458</v>
      </c>
      <c r="I4239" t="s">
        <v>19459</v>
      </c>
    </row>
    <row r="4240" spans="1:9">
      <c r="A4240">
        <v>577</v>
      </c>
      <c r="B4240" t="s">
        <v>4721</v>
      </c>
      <c r="C4240" t="s">
        <v>17984</v>
      </c>
      <c r="D4240">
        <v>30683</v>
      </c>
      <c r="E4240" t="s">
        <v>19460</v>
      </c>
      <c r="H4240" t="s">
        <v>19461</v>
      </c>
      <c r="I4240" t="s">
        <v>19462</v>
      </c>
    </row>
    <row r="4241" spans="1:9">
      <c r="A4241">
        <v>577</v>
      </c>
      <c r="B4241" t="s">
        <v>4721</v>
      </c>
      <c r="C4241" t="s">
        <v>17984</v>
      </c>
      <c r="D4241">
        <v>30684</v>
      </c>
      <c r="E4241" t="s">
        <v>19463</v>
      </c>
      <c r="H4241" t="s">
        <v>19464</v>
      </c>
      <c r="I4241" t="s">
        <v>19465</v>
      </c>
    </row>
    <row r="4242" spans="1:9">
      <c r="A4242">
        <v>577</v>
      </c>
      <c r="B4242" t="s">
        <v>4721</v>
      </c>
      <c r="C4242" t="s">
        <v>17984</v>
      </c>
      <c r="D4242">
        <v>30685</v>
      </c>
      <c r="E4242" t="s">
        <v>19466</v>
      </c>
      <c r="H4242" t="s">
        <v>19467</v>
      </c>
      <c r="I4242" t="s">
        <v>19468</v>
      </c>
    </row>
    <row r="4243" spans="1:9">
      <c r="A4243">
        <v>577</v>
      </c>
      <c r="B4243" t="s">
        <v>4721</v>
      </c>
      <c r="C4243" t="s">
        <v>17984</v>
      </c>
      <c r="D4243">
        <v>30686</v>
      </c>
      <c r="E4243" t="s">
        <v>19469</v>
      </c>
      <c r="H4243" t="s">
        <v>19470</v>
      </c>
      <c r="I4243" t="s">
        <v>19471</v>
      </c>
    </row>
    <row r="4244" spans="1:9">
      <c r="A4244">
        <v>577</v>
      </c>
      <c r="B4244" t="s">
        <v>4721</v>
      </c>
      <c r="C4244" t="s">
        <v>17984</v>
      </c>
      <c r="D4244">
        <v>30687</v>
      </c>
      <c r="E4244" t="s">
        <v>19472</v>
      </c>
      <c r="H4244" t="s">
        <v>19473</v>
      </c>
      <c r="I4244" t="s">
        <v>19474</v>
      </c>
    </row>
    <row r="4245" spans="1:9">
      <c r="A4245">
        <v>577</v>
      </c>
      <c r="B4245" t="s">
        <v>4721</v>
      </c>
      <c r="C4245" t="s">
        <v>17984</v>
      </c>
      <c r="D4245">
        <v>30688</v>
      </c>
      <c r="E4245" t="s">
        <v>19475</v>
      </c>
      <c r="H4245" t="s">
        <v>19476</v>
      </c>
      <c r="I4245" t="s">
        <v>19477</v>
      </c>
    </row>
    <row r="4246" spans="1:9">
      <c r="A4246">
        <v>577</v>
      </c>
      <c r="B4246" t="s">
        <v>4721</v>
      </c>
      <c r="C4246" t="s">
        <v>17984</v>
      </c>
      <c r="D4246">
        <v>30689</v>
      </c>
      <c r="E4246" t="s">
        <v>19478</v>
      </c>
      <c r="H4246" t="s">
        <v>19479</v>
      </c>
      <c r="I4246" t="s">
        <v>19480</v>
      </c>
    </row>
    <row r="4247" spans="1:9">
      <c r="A4247">
        <v>577</v>
      </c>
      <c r="B4247" t="s">
        <v>4721</v>
      </c>
      <c r="C4247" t="s">
        <v>17984</v>
      </c>
      <c r="D4247">
        <v>30690</v>
      </c>
      <c r="E4247" t="s">
        <v>19481</v>
      </c>
      <c r="H4247" t="s">
        <v>19482</v>
      </c>
      <c r="I4247" t="s">
        <v>19483</v>
      </c>
    </row>
    <row r="4248" spans="1:9">
      <c r="A4248">
        <v>577</v>
      </c>
      <c r="B4248" t="s">
        <v>4721</v>
      </c>
      <c r="C4248" t="s">
        <v>17984</v>
      </c>
      <c r="D4248">
        <v>30691</v>
      </c>
      <c r="E4248" t="s">
        <v>19484</v>
      </c>
      <c r="H4248" t="s">
        <v>19485</v>
      </c>
      <c r="I4248" t="s">
        <v>19486</v>
      </c>
    </row>
    <row r="4249" spans="1:9">
      <c r="A4249">
        <v>577</v>
      </c>
      <c r="B4249" t="s">
        <v>4721</v>
      </c>
      <c r="C4249" t="s">
        <v>17984</v>
      </c>
      <c r="D4249">
        <v>30692</v>
      </c>
      <c r="E4249" t="s">
        <v>19487</v>
      </c>
      <c r="H4249" t="s">
        <v>19488</v>
      </c>
      <c r="I4249" t="s">
        <v>19489</v>
      </c>
    </row>
    <row r="4250" spans="1:9">
      <c r="A4250">
        <v>577</v>
      </c>
      <c r="B4250" t="s">
        <v>4721</v>
      </c>
      <c r="C4250" t="s">
        <v>17984</v>
      </c>
      <c r="D4250">
        <v>30693</v>
      </c>
      <c r="E4250" t="s">
        <v>19490</v>
      </c>
      <c r="H4250" t="s">
        <v>19491</v>
      </c>
      <c r="I4250" t="s">
        <v>19492</v>
      </c>
    </row>
    <row r="4251" spans="1:9">
      <c r="A4251">
        <v>577</v>
      </c>
      <c r="B4251" t="s">
        <v>4721</v>
      </c>
      <c r="C4251" t="s">
        <v>17984</v>
      </c>
      <c r="D4251">
        <v>30694</v>
      </c>
      <c r="E4251" t="s">
        <v>19493</v>
      </c>
      <c r="H4251" t="s">
        <v>19494</v>
      </c>
      <c r="I4251" t="s">
        <v>19495</v>
      </c>
    </row>
    <row r="4252" spans="1:9">
      <c r="A4252">
        <v>577</v>
      </c>
      <c r="B4252" t="s">
        <v>4721</v>
      </c>
      <c r="C4252" t="s">
        <v>17984</v>
      </c>
      <c r="D4252">
        <v>30695</v>
      </c>
      <c r="E4252" t="s">
        <v>19496</v>
      </c>
      <c r="H4252" t="s">
        <v>19497</v>
      </c>
      <c r="I4252" t="s">
        <v>19498</v>
      </c>
    </row>
    <row r="4253" spans="1:9">
      <c r="A4253">
        <v>577</v>
      </c>
      <c r="B4253" t="s">
        <v>4721</v>
      </c>
      <c r="C4253" t="s">
        <v>17984</v>
      </c>
      <c r="D4253">
        <v>30696</v>
      </c>
      <c r="E4253" t="s">
        <v>19499</v>
      </c>
      <c r="H4253" t="s">
        <v>19500</v>
      </c>
      <c r="I4253" t="s">
        <v>19501</v>
      </c>
    </row>
    <row r="4254" spans="1:9">
      <c r="A4254">
        <v>577</v>
      </c>
      <c r="B4254" t="s">
        <v>4721</v>
      </c>
      <c r="C4254" t="s">
        <v>17984</v>
      </c>
      <c r="D4254">
        <v>30697</v>
      </c>
      <c r="E4254" t="s">
        <v>19502</v>
      </c>
      <c r="H4254" t="s">
        <v>19503</v>
      </c>
      <c r="I4254" t="s">
        <v>19504</v>
      </c>
    </row>
    <row r="4255" spans="1:9">
      <c r="A4255">
        <v>577</v>
      </c>
      <c r="B4255" t="s">
        <v>4721</v>
      </c>
      <c r="C4255" t="s">
        <v>17984</v>
      </c>
      <c r="D4255">
        <v>30698</v>
      </c>
      <c r="E4255" t="s">
        <v>19505</v>
      </c>
      <c r="H4255" t="s">
        <v>19506</v>
      </c>
      <c r="I4255" t="s">
        <v>19507</v>
      </c>
    </row>
    <row r="4256" spans="1:9">
      <c r="A4256">
        <v>577</v>
      </c>
      <c r="B4256" t="s">
        <v>4721</v>
      </c>
      <c r="C4256" t="s">
        <v>17984</v>
      </c>
      <c r="D4256">
        <v>30699</v>
      </c>
      <c r="E4256" t="s">
        <v>19508</v>
      </c>
      <c r="H4256" t="s">
        <v>19509</v>
      </c>
      <c r="I4256" t="s">
        <v>19510</v>
      </c>
    </row>
    <row r="4257" spans="1:9">
      <c r="A4257">
        <v>577</v>
      </c>
      <c r="B4257" t="s">
        <v>4721</v>
      </c>
      <c r="C4257" t="s">
        <v>17984</v>
      </c>
      <c r="D4257">
        <v>30700</v>
      </c>
      <c r="E4257" t="s">
        <v>19511</v>
      </c>
      <c r="H4257" t="s">
        <v>19512</v>
      </c>
      <c r="I4257" t="s">
        <v>19513</v>
      </c>
    </row>
    <row r="4258" spans="1:9">
      <c r="A4258">
        <v>577</v>
      </c>
      <c r="B4258" t="s">
        <v>4721</v>
      </c>
      <c r="C4258" t="s">
        <v>17984</v>
      </c>
      <c r="D4258">
        <v>30701</v>
      </c>
      <c r="E4258" t="s">
        <v>19514</v>
      </c>
      <c r="H4258" t="s">
        <v>19515</v>
      </c>
      <c r="I4258" t="s">
        <v>19516</v>
      </c>
    </row>
    <row r="4259" spans="1:9">
      <c r="A4259">
        <v>577</v>
      </c>
      <c r="B4259" t="s">
        <v>4721</v>
      </c>
      <c r="C4259" t="s">
        <v>17984</v>
      </c>
      <c r="D4259">
        <v>30702</v>
      </c>
      <c r="E4259" t="s">
        <v>19517</v>
      </c>
      <c r="H4259" t="s">
        <v>19518</v>
      </c>
      <c r="I4259" t="s">
        <v>19519</v>
      </c>
    </row>
    <row r="4260" spans="1:9">
      <c r="A4260">
        <v>577</v>
      </c>
      <c r="B4260" t="s">
        <v>4721</v>
      </c>
      <c r="C4260" t="s">
        <v>17984</v>
      </c>
      <c r="D4260">
        <v>30703</v>
      </c>
      <c r="E4260" t="s">
        <v>19520</v>
      </c>
      <c r="H4260" t="s">
        <v>19521</v>
      </c>
      <c r="I4260" t="s">
        <v>19522</v>
      </c>
    </row>
    <row r="4261" spans="1:9">
      <c r="A4261">
        <v>577</v>
      </c>
      <c r="B4261" t="s">
        <v>4721</v>
      </c>
      <c r="C4261" t="s">
        <v>17984</v>
      </c>
      <c r="D4261">
        <v>30704</v>
      </c>
      <c r="E4261" t="s">
        <v>19523</v>
      </c>
      <c r="H4261" t="s">
        <v>19524</v>
      </c>
      <c r="I4261" t="s">
        <v>19525</v>
      </c>
    </row>
    <row r="4262" spans="1:9">
      <c r="A4262">
        <v>577</v>
      </c>
      <c r="B4262" t="s">
        <v>4721</v>
      </c>
      <c r="C4262" t="s">
        <v>17984</v>
      </c>
      <c r="D4262">
        <v>30705</v>
      </c>
      <c r="E4262" t="s">
        <v>19526</v>
      </c>
      <c r="H4262" t="s">
        <v>19527</v>
      </c>
      <c r="I4262" t="s">
        <v>19528</v>
      </c>
    </row>
    <row r="4263" spans="1:9">
      <c r="A4263">
        <v>577</v>
      </c>
      <c r="B4263" t="s">
        <v>4721</v>
      </c>
      <c r="C4263" t="s">
        <v>17984</v>
      </c>
      <c r="D4263">
        <v>30706</v>
      </c>
      <c r="E4263" t="s">
        <v>19529</v>
      </c>
      <c r="H4263" t="s">
        <v>19530</v>
      </c>
      <c r="I4263" t="s">
        <v>19531</v>
      </c>
    </row>
    <row r="4264" spans="1:9">
      <c r="A4264">
        <v>577</v>
      </c>
      <c r="B4264" t="s">
        <v>4721</v>
      </c>
      <c r="C4264" t="s">
        <v>17984</v>
      </c>
      <c r="D4264">
        <v>30707</v>
      </c>
      <c r="E4264" t="s">
        <v>19532</v>
      </c>
      <c r="H4264" t="s">
        <v>19533</v>
      </c>
      <c r="I4264" t="s">
        <v>19534</v>
      </c>
    </row>
    <row r="4265" spans="1:9">
      <c r="A4265">
        <v>577</v>
      </c>
      <c r="B4265" t="s">
        <v>4721</v>
      </c>
      <c r="C4265" t="s">
        <v>17984</v>
      </c>
      <c r="D4265">
        <v>30708</v>
      </c>
      <c r="E4265" t="s">
        <v>19535</v>
      </c>
      <c r="H4265" t="s">
        <v>19536</v>
      </c>
      <c r="I4265" t="s">
        <v>19537</v>
      </c>
    </row>
    <row r="4266" spans="1:9">
      <c r="A4266">
        <v>577</v>
      </c>
      <c r="B4266" t="s">
        <v>4721</v>
      </c>
      <c r="C4266" t="s">
        <v>17984</v>
      </c>
      <c r="D4266">
        <v>30709</v>
      </c>
      <c r="E4266" t="s">
        <v>19538</v>
      </c>
      <c r="H4266" t="s">
        <v>19539</v>
      </c>
      <c r="I4266" t="s">
        <v>19540</v>
      </c>
    </row>
    <row r="4267" spans="1:9">
      <c r="A4267">
        <v>577</v>
      </c>
      <c r="B4267" t="s">
        <v>4721</v>
      </c>
      <c r="C4267" t="s">
        <v>17984</v>
      </c>
      <c r="D4267">
        <v>30710</v>
      </c>
      <c r="E4267" t="s">
        <v>19541</v>
      </c>
      <c r="H4267" t="s">
        <v>19542</v>
      </c>
      <c r="I4267" t="s">
        <v>19543</v>
      </c>
    </row>
    <row r="4268" spans="1:9">
      <c r="A4268">
        <v>577</v>
      </c>
      <c r="B4268" t="s">
        <v>4721</v>
      </c>
      <c r="C4268" t="s">
        <v>17984</v>
      </c>
      <c r="D4268">
        <v>30711</v>
      </c>
      <c r="E4268" t="s">
        <v>19544</v>
      </c>
      <c r="H4268" t="s">
        <v>19545</v>
      </c>
      <c r="I4268" t="s">
        <v>19546</v>
      </c>
    </row>
    <row r="4269" spans="1:9">
      <c r="A4269">
        <v>577</v>
      </c>
      <c r="B4269" t="s">
        <v>4721</v>
      </c>
      <c r="C4269" t="s">
        <v>17984</v>
      </c>
      <c r="D4269">
        <v>30712</v>
      </c>
      <c r="E4269" t="s">
        <v>19547</v>
      </c>
      <c r="H4269" t="s">
        <v>19548</v>
      </c>
      <c r="I4269" t="s">
        <v>19549</v>
      </c>
    </row>
    <row r="4270" spans="1:9">
      <c r="A4270">
        <v>577</v>
      </c>
      <c r="B4270" t="s">
        <v>4721</v>
      </c>
      <c r="C4270" t="s">
        <v>17984</v>
      </c>
      <c r="D4270">
        <v>30713</v>
      </c>
      <c r="E4270" t="s">
        <v>19550</v>
      </c>
      <c r="H4270" t="s">
        <v>19551</v>
      </c>
      <c r="I4270" t="s">
        <v>19552</v>
      </c>
    </row>
    <row r="4271" spans="1:9">
      <c r="A4271">
        <v>577</v>
      </c>
      <c r="B4271" t="s">
        <v>4721</v>
      </c>
      <c r="C4271" t="s">
        <v>17984</v>
      </c>
      <c r="D4271">
        <v>30714</v>
      </c>
      <c r="E4271" t="s">
        <v>19553</v>
      </c>
      <c r="H4271" t="s">
        <v>19554</v>
      </c>
      <c r="I4271" t="s">
        <v>19555</v>
      </c>
    </row>
    <row r="4272" spans="1:9">
      <c r="A4272">
        <v>577</v>
      </c>
      <c r="B4272" t="s">
        <v>4721</v>
      </c>
      <c r="C4272" t="s">
        <v>17984</v>
      </c>
      <c r="D4272">
        <v>30715</v>
      </c>
      <c r="E4272" t="s">
        <v>19556</v>
      </c>
      <c r="H4272" t="s">
        <v>19557</v>
      </c>
      <c r="I4272" t="s">
        <v>19558</v>
      </c>
    </row>
    <row r="4273" spans="1:9">
      <c r="A4273">
        <v>577</v>
      </c>
      <c r="B4273" t="s">
        <v>4721</v>
      </c>
      <c r="C4273" t="s">
        <v>17984</v>
      </c>
      <c r="D4273">
        <v>30716</v>
      </c>
      <c r="E4273" t="s">
        <v>19559</v>
      </c>
      <c r="H4273" t="s">
        <v>19560</v>
      </c>
      <c r="I4273" t="s">
        <v>19561</v>
      </c>
    </row>
    <row r="4274" spans="1:9">
      <c r="A4274">
        <v>577</v>
      </c>
      <c r="B4274" t="s">
        <v>4721</v>
      </c>
      <c r="C4274" t="s">
        <v>17984</v>
      </c>
      <c r="D4274">
        <v>30717</v>
      </c>
      <c r="E4274" t="s">
        <v>19562</v>
      </c>
      <c r="H4274" t="s">
        <v>19563</v>
      </c>
      <c r="I4274" t="s">
        <v>19564</v>
      </c>
    </row>
    <row r="4275" spans="1:9">
      <c r="A4275">
        <v>577</v>
      </c>
      <c r="B4275" t="s">
        <v>4721</v>
      </c>
      <c r="C4275" t="s">
        <v>17984</v>
      </c>
      <c r="D4275">
        <v>30718</v>
      </c>
      <c r="E4275" t="s">
        <v>19565</v>
      </c>
      <c r="H4275" t="s">
        <v>19566</v>
      </c>
      <c r="I4275" t="s">
        <v>19567</v>
      </c>
    </row>
    <row r="4276" spans="1:9">
      <c r="A4276">
        <v>577</v>
      </c>
      <c r="B4276" t="s">
        <v>4721</v>
      </c>
      <c r="C4276" t="s">
        <v>17984</v>
      </c>
      <c r="D4276">
        <v>30719</v>
      </c>
      <c r="E4276" t="s">
        <v>19568</v>
      </c>
      <c r="H4276" t="s">
        <v>19569</v>
      </c>
      <c r="I4276" t="s">
        <v>19570</v>
      </c>
    </row>
    <row r="4277" spans="1:9">
      <c r="A4277">
        <v>577</v>
      </c>
      <c r="B4277" t="s">
        <v>4721</v>
      </c>
      <c r="C4277" t="s">
        <v>17984</v>
      </c>
      <c r="D4277">
        <v>30720</v>
      </c>
      <c r="E4277" t="s">
        <v>19571</v>
      </c>
      <c r="H4277" t="s">
        <v>19572</v>
      </c>
      <c r="I4277" t="s">
        <v>19573</v>
      </c>
    </row>
    <row r="4278" spans="1:9">
      <c r="A4278">
        <v>577</v>
      </c>
      <c r="B4278" t="s">
        <v>4721</v>
      </c>
      <c r="C4278" t="s">
        <v>17984</v>
      </c>
      <c r="D4278">
        <v>30721</v>
      </c>
      <c r="E4278" t="s">
        <v>19574</v>
      </c>
      <c r="H4278" t="s">
        <v>19575</v>
      </c>
      <c r="I4278" t="s">
        <v>19576</v>
      </c>
    </row>
    <row r="4279" spans="1:9">
      <c r="A4279">
        <v>577</v>
      </c>
      <c r="B4279" t="s">
        <v>4721</v>
      </c>
      <c r="C4279" t="s">
        <v>17984</v>
      </c>
      <c r="D4279">
        <v>30722</v>
      </c>
      <c r="E4279" t="s">
        <v>19577</v>
      </c>
      <c r="H4279" t="s">
        <v>19578</v>
      </c>
      <c r="I4279" t="s">
        <v>19579</v>
      </c>
    </row>
    <row r="4280" spans="1:9">
      <c r="A4280">
        <v>577</v>
      </c>
      <c r="B4280" t="s">
        <v>4721</v>
      </c>
      <c r="C4280" t="s">
        <v>17984</v>
      </c>
      <c r="D4280">
        <v>30723</v>
      </c>
      <c r="E4280" t="s">
        <v>19580</v>
      </c>
      <c r="H4280" t="s">
        <v>19581</v>
      </c>
      <c r="I4280" t="s">
        <v>19582</v>
      </c>
    </row>
    <row r="4281" spans="1:9">
      <c r="A4281">
        <v>577</v>
      </c>
      <c r="B4281" t="s">
        <v>4721</v>
      </c>
      <c r="C4281" t="s">
        <v>17984</v>
      </c>
      <c r="D4281">
        <v>30724</v>
      </c>
      <c r="E4281" t="s">
        <v>19583</v>
      </c>
      <c r="H4281" t="s">
        <v>19584</v>
      </c>
      <c r="I4281" t="s">
        <v>19585</v>
      </c>
    </row>
    <row r="4282" spans="1:9">
      <c r="A4282">
        <v>577</v>
      </c>
      <c r="B4282" t="s">
        <v>4721</v>
      </c>
      <c r="C4282" t="s">
        <v>17984</v>
      </c>
      <c r="D4282">
        <v>30725</v>
      </c>
      <c r="E4282" t="s">
        <v>19586</v>
      </c>
      <c r="H4282" t="s">
        <v>19587</v>
      </c>
      <c r="I4282" t="s">
        <v>19588</v>
      </c>
    </row>
    <row r="4283" spans="1:9">
      <c r="A4283">
        <v>577</v>
      </c>
      <c r="B4283" t="s">
        <v>4721</v>
      </c>
      <c r="C4283" t="s">
        <v>17984</v>
      </c>
      <c r="D4283">
        <v>30726</v>
      </c>
      <c r="E4283" t="s">
        <v>19589</v>
      </c>
      <c r="H4283" t="s">
        <v>19590</v>
      </c>
      <c r="I4283" t="s">
        <v>19591</v>
      </c>
    </row>
    <row r="4284" spans="1:9">
      <c r="A4284">
        <v>577</v>
      </c>
      <c r="B4284" t="s">
        <v>4721</v>
      </c>
      <c r="C4284" t="s">
        <v>17984</v>
      </c>
      <c r="D4284">
        <v>30727</v>
      </c>
      <c r="E4284" t="s">
        <v>19592</v>
      </c>
      <c r="H4284" t="s">
        <v>19593</v>
      </c>
      <c r="I4284" t="s">
        <v>19594</v>
      </c>
    </row>
    <row r="4285" spans="1:9">
      <c r="A4285">
        <v>577</v>
      </c>
      <c r="B4285" t="s">
        <v>4721</v>
      </c>
      <c r="C4285" t="s">
        <v>17984</v>
      </c>
      <c r="D4285">
        <v>30728</v>
      </c>
      <c r="E4285" t="s">
        <v>19595</v>
      </c>
      <c r="H4285" t="s">
        <v>19596</v>
      </c>
      <c r="I4285" t="s">
        <v>19597</v>
      </c>
    </row>
    <row r="4286" spans="1:9">
      <c r="A4286">
        <v>577</v>
      </c>
      <c r="B4286" t="s">
        <v>4721</v>
      </c>
      <c r="C4286" t="s">
        <v>17984</v>
      </c>
      <c r="D4286">
        <v>30729</v>
      </c>
      <c r="E4286" t="s">
        <v>19598</v>
      </c>
      <c r="H4286" t="s">
        <v>19599</v>
      </c>
      <c r="I4286" t="s">
        <v>19600</v>
      </c>
    </row>
    <row r="4287" spans="1:9">
      <c r="A4287">
        <v>577</v>
      </c>
      <c r="B4287" t="s">
        <v>4721</v>
      </c>
      <c r="C4287" t="s">
        <v>17984</v>
      </c>
      <c r="D4287">
        <v>30730</v>
      </c>
      <c r="E4287" t="s">
        <v>19601</v>
      </c>
      <c r="H4287" t="s">
        <v>19602</v>
      </c>
      <c r="I4287" t="s">
        <v>19603</v>
      </c>
    </row>
    <row r="4288" spans="1:9">
      <c r="A4288">
        <v>577</v>
      </c>
      <c r="B4288" t="s">
        <v>4721</v>
      </c>
      <c r="C4288" t="s">
        <v>17984</v>
      </c>
      <c r="D4288">
        <v>30731</v>
      </c>
      <c r="E4288" t="s">
        <v>19604</v>
      </c>
      <c r="H4288" t="s">
        <v>19605</v>
      </c>
      <c r="I4288" t="s">
        <v>19606</v>
      </c>
    </row>
    <row r="4289" spans="1:9">
      <c r="A4289">
        <v>577</v>
      </c>
      <c r="B4289" t="s">
        <v>4721</v>
      </c>
      <c r="C4289" t="s">
        <v>17984</v>
      </c>
      <c r="D4289">
        <v>30732</v>
      </c>
      <c r="E4289" t="s">
        <v>19607</v>
      </c>
      <c r="H4289" t="s">
        <v>19608</v>
      </c>
      <c r="I4289" t="s">
        <v>19609</v>
      </c>
    </row>
    <row r="4290" spans="1:9">
      <c r="A4290">
        <v>577</v>
      </c>
      <c r="B4290" t="s">
        <v>4721</v>
      </c>
      <c r="C4290" t="s">
        <v>17984</v>
      </c>
      <c r="D4290">
        <v>30733</v>
      </c>
      <c r="E4290" t="s">
        <v>19610</v>
      </c>
      <c r="H4290" t="s">
        <v>19611</v>
      </c>
      <c r="I4290" t="s">
        <v>19612</v>
      </c>
    </row>
    <row r="4291" spans="1:9">
      <c r="A4291">
        <v>577</v>
      </c>
      <c r="B4291" t="s">
        <v>4721</v>
      </c>
      <c r="C4291" t="s">
        <v>17984</v>
      </c>
      <c r="D4291">
        <v>30734</v>
      </c>
      <c r="E4291" t="s">
        <v>19613</v>
      </c>
      <c r="H4291" t="s">
        <v>19614</v>
      </c>
      <c r="I4291" t="s">
        <v>19615</v>
      </c>
    </row>
    <row r="4292" spans="1:9">
      <c r="A4292">
        <v>577</v>
      </c>
      <c r="B4292" t="s">
        <v>4721</v>
      </c>
      <c r="C4292" t="s">
        <v>17984</v>
      </c>
      <c r="D4292">
        <v>30735</v>
      </c>
      <c r="E4292" t="s">
        <v>19616</v>
      </c>
      <c r="H4292" t="s">
        <v>19617</v>
      </c>
      <c r="I4292" t="s">
        <v>19618</v>
      </c>
    </row>
    <row r="4293" spans="1:9">
      <c r="A4293">
        <v>577</v>
      </c>
      <c r="B4293" t="s">
        <v>4721</v>
      </c>
      <c r="C4293" t="s">
        <v>17984</v>
      </c>
      <c r="D4293">
        <v>30736</v>
      </c>
      <c r="E4293" t="s">
        <v>19619</v>
      </c>
      <c r="H4293" t="s">
        <v>19620</v>
      </c>
      <c r="I4293" t="s">
        <v>19621</v>
      </c>
    </row>
    <row r="4294" spans="1:9">
      <c r="A4294">
        <v>577</v>
      </c>
      <c r="B4294" t="s">
        <v>4721</v>
      </c>
      <c r="C4294" t="s">
        <v>17984</v>
      </c>
      <c r="D4294">
        <v>30737</v>
      </c>
      <c r="E4294" t="s">
        <v>19622</v>
      </c>
      <c r="H4294" t="s">
        <v>19623</v>
      </c>
      <c r="I4294" t="s">
        <v>19624</v>
      </c>
    </row>
    <row r="4295" spans="1:9">
      <c r="A4295">
        <v>577</v>
      </c>
      <c r="B4295" t="s">
        <v>4721</v>
      </c>
      <c r="C4295" t="s">
        <v>17984</v>
      </c>
      <c r="D4295">
        <v>30738</v>
      </c>
      <c r="E4295" t="s">
        <v>19625</v>
      </c>
      <c r="H4295" t="s">
        <v>19626</v>
      </c>
      <c r="I4295" t="s">
        <v>19627</v>
      </c>
    </row>
    <row r="4296" spans="1:9">
      <c r="A4296">
        <v>577</v>
      </c>
      <c r="B4296" t="s">
        <v>4721</v>
      </c>
      <c r="C4296" t="s">
        <v>17984</v>
      </c>
      <c r="D4296">
        <v>30739</v>
      </c>
      <c r="E4296" t="s">
        <v>19628</v>
      </c>
      <c r="H4296" t="s">
        <v>19629</v>
      </c>
      <c r="I4296" t="s">
        <v>19630</v>
      </c>
    </row>
    <row r="4297" spans="1:9">
      <c r="A4297">
        <v>577</v>
      </c>
      <c r="B4297" t="s">
        <v>4721</v>
      </c>
      <c r="C4297" t="s">
        <v>17984</v>
      </c>
      <c r="D4297">
        <v>30740</v>
      </c>
      <c r="E4297" t="s">
        <v>19631</v>
      </c>
      <c r="H4297" t="s">
        <v>19632</v>
      </c>
      <c r="I4297" t="s">
        <v>19633</v>
      </c>
    </row>
    <row r="4298" spans="1:9">
      <c r="A4298">
        <v>577</v>
      </c>
      <c r="B4298" t="s">
        <v>4721</v>
      </c>
      <c r="C4298" t="s">
        <v>17984</v>
      </c>
      <c r="D4298">
        <v>30741</v>
      </c>
      <c r="E4298" t="s">
        <v>19634</v>
      </c>
      <c r="H4298" t="s">
        <v>19635</v>
      </c>
      <c r="I4298" t="s">
        <v>19636</v>
      </c>
    </row>
    <row r="4299" spans="1:9">
      <c r="A4299">
        <v>577</v>
      </c>
      <c r="B4299" t="s">
        <v>4721</v>
      </c>
      <c r="C4299" t="s">
        <v>17984</v>
      </c>
      <c r="D4299">
        <v>30742</v>
      </c>
      <c r="E4299" t="s">
        <v>19637</v>
      </c>
      <c r="H4299" t="s">
        <v>19638</v>
      </c>
      <c r="I4299" t="s">
        <v>19639</v>
      </c>
    </row>
    <row r="4300" spans="1:9">
      <c r="A4300">
        <v>577</v>
      </c>
      <c r="B4300" t="s">
        <v>4721</v>
      </c>
      <c r="C4300" t="s">
        <v>17984</v>
      </c>
      <c r="D4300">
        <v>30743</v>
      </c>
      <c r="E4300" t="s">
        <v>19640</v>
      </c>
      <c r="H4300" t="s">
        <v>19641</v>
      </c>
      <c r="I4300" t="s">
        <v>19642</v>
      </c>
    </row>
    <row r="4301" spans="1:9">
      <c r="A4301">
        <v>577</v>
      </c>
      <c r="B4301" t="s">
        <v>4721</v>
      </c>
      <c r="C4301" t="s">
        <v>17984</v>
      </c>
      <c r="D4301">
        <v>30744</v>
      </c>
      <c r="E4301" t="s">
        <v>19643</v>
      </c>
      <c r="H4301" t="s">
        <v>19644</v>
      </c>
      <c r="I4301" t="s">
        <v>19645</v>
      </c>
    </row>
    <row r="4302" spans="1:9">
      <c r="A4302">
        <v>577</v>
      </c>
      <c r="B4302" t="s">
        <v>4721</v>
      </c>
      <c r="C4302" t="s">
        <v>17984</v>
      </c>
      <c r="D4302">
        <v>30745</v>
      </c>
      <c r="E4302" t="s">
        <v>19646</v>
      </c>
      <c r="H4302" t="s">
        <v>19647</v>
      </c>
      <c r="I4302" t="s">
        <v>19648</v>
      </c>
    </row>
    <row r="4303" spans="1:9">
      <c r="A4303">
        <v>577</v>
      </c>
      <c r="B4303" t="s">
        <v>4721</v>
      </c>
      <c r="C4303" t="s">
        <v>17984</v>
      </c>
      <c r="D4303">
        <v>30746</v>
      </c>
      <c r="E4303" t="s">
        <v>19649</v>
      </c>
      <c r="H4303" t="s">
        <v>19650</v>
      </c>
      <c r="I4303" t="s">
        <v>19651</v>
      </c>
    </row>
    <row r="4304" spans="1:9">
      <c r="A4304">
        <v>577</v>
      </c>
      <c r="B4304" t="s">
        <v>4721</v>
      </c>
      <c r="C4304" t="s">
        <v>17984</v>
      </c>
      <c r="D4304">
        <v>30747</v>
      </c>
      <c r="E4304" t="s">
        <v>19652</v>
      </c>
      <c r="H4304" t="s">
        <v>19653</v>
      </c>
      <c r="I4304" t="s">
        <v>19654</v>
      </c>
    </row>
    <row r="4305" spans="1:9">
      <c r="A4305">
        <v>577</v>
      </c>
      <c r="B4305" t="s">
        <v>4721</v>
      </c>
      <c r="C4305" t="s">
        <v>17984</v>
      </c>
      <c r="D4305">
        <v>30748</v>
      </c>
      <c r="E4305" t="s">
        <v>19655</v>
      </c>
      <c r="H4305" t="s">
        <v>19656</v>
      </c>
      <c r="I4305" t="s">
        <v>19657</v>
      </c>
    </row>
    <row r="4306" spans="1:9">
      <c r="A4306">
        <v>577</v>
      </c>
      <c r="B4306" t="s">
        <v>4721</v>
      </c>
      <c r="C4306" t="s">
        <v>17984</v>
      </c>
      <c r="D4306">
        <v>30749</v>
      </c>
      <c r="E4306" t="s">
        <v>19658</v>
      </c>
      <c r="H4306" t="s">
        <v>19659</v>
      </c>
      <c r="I4306" t="s">
        <v>19660</v>
      </c>
    </row>
    <row r="4307" spans="1:9">
      <c r="A4307">
        <v>577</v>
      </c>
      <c r="B4307" t="s">
        <v>4721</v>
      </c>
      <c r="C4307" t="s">
        <v>17984</v>
      </c>
      <c r="D4307">
        <v>30750</v>
      </c>
      <c r="E4307" t="s">
        <v>19661</v>
      </c>
      <c r="H4307" t="s">
        <v>19662</v>
      </c>
      <c r="I4307" t="s">
        <v>19663</v>
      </c>
    </row>
    <row r="4308" spans="1:9">
      <c r="A4308">
        <v>577</v>
      </c>
      <c r="B4308" t="s">
        <v>4721</v>
      </c>
      <c r="C4308" t="s">
        <v>17984</v>
      </c>
      <c r="D4308">
        <v>30751</v>
      </c>
      <c r="E4308" t="s">
        <v>19664</v>
      </c>
      <c r="H4308" t="s">
        <v>19665</v>
      </c>
      <c r="I4308" t="s">
        <v>19666</v>
      </c>
    </row>
    <row r="4309" spans="1:9">
      <c r="A4309">
        <v>577</v>
      </c>
      <c r="B4309" t="s">
        <v>4721</v>
      </c>
      <c r="C4309" t="s">
        <v>17984</v>
      </c>
      <c r="D4309">
        <v>30752</v>
      </c>
      <c r="E4309" t="s">
        <v>19667</v>
      </c>
      <c r="H4309" t="s">
        <v>19668</v>
      </c>
      <c r="I4309" t="s">
        <v>19669</v>
      </c>
    </row>
    <row r="4310" spans="1:9">
      <c r="A4310">
        <v>577</v>
      </c>
      <c r="B4310" t="s">
        <v>4721</v>
      </c>
      <c r="C4310" t="s">
        <v>17984</v>
      </c>
      <c r="D4310">
        <v>30753</v>
      </c>
      <c r="E4310" t="s">
        <v>19670</v>
      </c>
      <c r="H4310" t="s">
        <v>19671</v>
      </c>
      <c r="I4310" t="s">
        <v>19672</v>
      </c>
    </row>
    <row r="4311" spans="1:9">
      <c r="A4311">
        <v>577</v>
      </c>
      <c r="B4311" t="s">
        <v>4721</v>
      </c>
      <c r="C4311" t="s">
        <v>17984</v>
      </c>
      <c r="D4311">
        <v>30754</v>
      </c>
      <c r="E4311" t="s">
        <v>19673</v>
      </c>
      <c r="H4311" t="s">
        <v>19674</v>
      </c>
      <c r="I4311" t="s">
        <v>19675</v>
      </c>
    </row>
    <row r="4312" spans="1:9">
      <c r="A4312">
        <v>577</v>
      </c>
      <c r="B4312" t="s">
        <v>4721</v>
      </c>
      <c r="C4312" t="s">
        <v>17984</v>
      </c>
      <c r="D4312">
        <v>30755</v>
      </c>
      <c r="E4312" t="s">
        <v>19676</v>
      </c>
      <c r="H4312" t="s">
        <v>19677</v>
      </c>
      <c r="I4312" t="s">
        <v>19678</v>
      </c>
    </row>
    <row r="4313" spans="1:9">
      <c r="A4313">
        <v>577</v>
      </c>
      <c r="B4313" t="s">
        <v>4721</v>
      </c>
      <c r="C4313" t="s">
        <v>17984</v>
      </c>
      <c r="D4313">
        <v>30756</v>
      </c>
      <c r="E4313" t="s">
        <v>19679</v>
      </c>
      <c r="H4313" t="s">
        <v>19680</v>
      </c>
      <c r="I4313" t="s">
        <v>19681</v>
      </c>
    </row>
    <row r="4314" spans="1:9">
      <c r="A4314">
        <v>577</v>
      </c>
      <c r="B4314" t="s">
        <v>4721</v>
      </c>
      <c r="C4314" t="s">
        <v>17984</v>
      </c>
      <c r="D4314">
        <v>30757</v>
      </c>
      <c r="E4314" t="s">
        <v>19682</v>
      </c>
      <c r="H4314" t="s">
        <v>19683</v>
      </c>
      <c r="I4314" t="s">
        <v>19684</v>
      </c>
    </row>
    <row r="4315" spans="1:9">
      <c r="A4315">
        <v>577</v>
      </c>
      <c r="B4315" t="s">
        <v>4721</v>
      </c>
      <c r="C4315" t="s">
        <v>17984</v>
      </c>
      <c r="D4315">
        <v>30758</v>
      </c>
      <c r="E4315" t="s">
        <v>19685</v>
      </c>
      <c r="H4315" t="s">
        <v>19686</v>
      </c>
      <c r="I4315" t="s">
        <v>19687</v>
      </c>
    </row>
    <row r="4316" spans="1:9">
      <c r="A4316">
        <v>577</v>
      </c>
      <c r="B4316" t="s">
        <v>4721</v>
      </c>
      <c r="C4316" t="s">
        <v>17984</v>
      </c>
      <c r="D4316">
        <v>30759</v>
      </c>
      <c r="E4316" t="s">
        <v>19688</v>
      </c>
      <c r="H4316" t="s">
        <v>19689</v>
      </c>
      <c r="I4316" t="s">
        <v>19690</v>
      </c>
    </row>
    <row r="4317" spans="1:9">
      <c r="A4317">
        <v>577</v>
      </c>
      <c r="B4317" t="s">
        <v>4721</v>
      </c>
      <c r="C4317" t="s">
        <v>17984</v>
      </c>
      <c r="D4317">
        <v>30760</v>
      </c>
      <c r="E4317" t="s">
        <v>19691</v>
      </c>
      <c r="H4317" t="s">
        <v>19692</v>
      </c>
      <c r="I4317" t="s">
        <v>19693</v>
      </c>
    </row>
    <row r="4318" spans="1:9">
      <c r="A4318">
        <v>577</v>
      </c>
      <c r="B4318" t="s">
        <v>4721</v>
      </c>
      <c r="C4318" t="s">
        <v>17984</v>
      </c>
      <c r="D4318">
        <v>30761</v>
      </c>
      <c r="E4318" t="s">
        <v>19694</v>
      </c>
      <c r="H4318" t="s">
        <v>19695</v>
      </c>
      <c r="I4318" t="s">
        <v>19696</v>
      </c>
    </row>
    <row r="4319" spans="1:9">
      <c r="A4319">
        <v>577</v>
      </c>
      <c r="B4319" t="s">
        <v>4721</v>
      </c>
      <c r="C4319" t="s">
        <v>17984</v>
      </c>
      <c r="D4319">
        <v>30762</v>
      </c>
      <c r="E4319" t="s">
        <v>19697</v>
      </c>
      <c r="H4319" t="s">
        <v>19698</v>
      </c>
      <c r="I4319" t="s">
        <v>19699</v>
      </c>
    </row>
    <row r="4320" spans="1:9">
      <c r="A4320">
        <v>577</v>
      </c>
      <c r="B4320" t="s">
        <v>4721</v>
      </c>
      <c r="C4320" t="s">
        <v>17984</v>
      </c>
      <c r="D4320">
        <v>30763</v>
      </c>
      <c r="E4320" t="s">
        <v>19700</v>
      </c>
      <c r="H4320" t="s">
        <v>19701</v>
      </c>
      <c r="I4320" t="s">
        <v>19702</v>
      </c>
    </row>
    <row r="4321" spans="1:9">
      <c r="A4321">
        <v>577</v>
      </c>
      <c r="B4321" t="s">
        <v>4721</v>
      </c>
      <c r="C4321" t="s">
        <v>17984</v>
      </c>
      <c r="D4321">
        <v>30764</v>
      </c>
      <c r="E4321" t="s">
        <v>19703</v>
      </c>
      <c r="H4321" t="s">
        <v>19704</v>
      </c>
      <c r="I4321" t="s">
        <v>19705</v>
      </c>
    </row>
    <row r="4322" spans="1:9">
      <c r="A4322">
        <v>577</v>
      </c>
      <c r="B4322" t="s">
        <v>4721</v>
      </c>
      <c r="C4322" t="s">
        <v>17984</v>
      </c>
      <c r="D4322">
        <v>30765</v>
      </c>
      <c r="E4322" t="s">
        <v>19706</v>
      </c>
      <c r="H4322" t="s">
        <v>19707</v>
      </c>
      <c r="I4322" t="s">
        <v>19708</v>
      </c>
    </row>
    <row r="4323" spans="1:9">
      <c r="A4323">
        <v>577</v>
      </c>
      <c r="B4323" t="s">
        <v>4721</v>
      </c>
      <c r="C4323" t="s">
        <v>17984</v>
      </c>
      <c r="D4323">
        <v>30766</v>
      </c>
      <c r="E4323" t="s">
        <v>19709</v>
      </c>
      <c r="H4323" t="s">
        <v>19710</v>
      </c>
      <c r="I4323" t="s">
        <v>19711</v>
      </c>
    </row>
    <row r="4324" spans="1:9">
      <c r="A4324">
        <v>577</v>
      </c>
      <c r="B4324" t="s">
        <v>4721</v>
      </c>
      <c r="C4324" t="s">
        <v>17984</v>
      </c>
      <c r="D4324">
        <v>30767</v>
      </c>
      <c r="E4324" t="s">
        <v>19712</v>
      </c>
      <c r="H4324" t="s">
        <v>19713</v>
      </c>
      <c r="I4324" t="s">
        <v>19714</v>
      </c>
    </row>
    <row r="4325" spans="1:9">
      <c r="A4325">
        <v>577</v>
      </c>
      <c r="B4325" t="s">
        <v>4721</v>
      </c>
      <c r="C4325" t="s">
        <v>17984</v>
      </c>
      <c r="D4325">
        <v>30768</v>
      </c>
      <c r="E4325" t="s">
        <v>19715</v>
      </c>
      <c r="H4325" t="s">
        <v>19716</v>
      </c>
      <c r="I4325" t="s">
        <v>19717</v>
      </c>
    </row>
    <row r="4326" spans="1:9">
      <c r="A4326">
        <v>577</v>
      </c>
      <c r="B4326" t="s">
        <v>4721</v>
      </c>
      <c r="C4326" t="s">
        <v>17984</v>
      </c>
      <c r="D4326">
        <v>30769</v>
      </c>
      <c r="E4326" t="s">
        <v>19718</v>
      </c>
      <c r="H4326" t="s">
        <v>19719</v>
      </c>
      <c r="I4326" t="s">
        <v>19720</v>
      </c>
    </row>
    <row r="4327" spans="1:9">
      <c r="A4327">
        <v>577</v>
      </c>
      <c r="B4327" t="s">
        <v>4721</v>
      </c>
      <c r="C4327" t="s">
        <v>17984</v>
      </c>
      <c r="D4327">
        <v>30770</v>
      </c>
      <c r="E4327" t="s">
        <v>19721</v>
      </c>
      <c r="H4327" t="s">
        <v>19722</v>
      </c>
      <c r="I4327" t="s">
        <v>19723</v>
      </c>
    </row>
    <row r="4328" spans="1:9">
      <c r="A4328">
        <v>577</v>
      </c>
      <c r="B4328" t="s">
        <v>4721</v>
      </c>
      <c r="C4328" t="s">
        <v>17984</v>
      </c>
      <c r="D4328">
        <v>30771</v>
      </c>
      <c r="E4328" t="s">
        <v>19724</v>
      </c>
      <c r="H4328" t="s">
        <v>19725</v>
      </c>
      <c r="I4328" t="s">
        <v>19726</v>
      </c>
    </row>
    <row r="4329" spans="1:9">
      <c r="A4329">
        <v>577</v>
      </c>
      <c r="B4329" t="s">
        <v>4721</v>
      </c>
      <c r="C4329" t="s">
        <v>17984</v>
      </c>
      <c r="D4329">
        <v>30772</v>
      </c>
      <c r="E4329" t="s">
        <v>19727</v>
      </c>
      <c r="H4329" t="s">
        <v>19728</v>
      </c>
      <c r="I4329" t="s">
        <v>19729</v>
      </c>
    </row>
    <row r="4330" spans="1:9">
      <c r="A4330">
        <v>577</v>
      </c>
      <c r="B4330" t="s">
        <v>4721</v>
      </c>
      <c r="C4330" t="s">
        <v>17984</v>
      </c>
      <c r="D4330">
        <v>30773</v>
      </c>
      <c r="E4330" t="s">
        <v>19730</v>
      </c>
      <c r="H4330" t="s">
        <v>19731</v>
      </c>
      <c r="I4330" t="s">
        <v>19732</v>
      </c>
    </row>
    <row r="4331" spans="1:9">
      <c r="A4331">
        <v>577</v>
      </c>
      <c r="B4331" t="s">
        <v>4721</v>
      </c>
      <c r="C4331" t="s">
        <v>17984</v>
      </c>
      <c r="D4331">
        <v>30774</v>
      </c>
      <c r="E4331" t="s">
        <v>19733</v>
      </c>
      <c r="H4331" t="s">
        <v>19734</v>
      </c>
      <c r="I4331" t="s">
        <v>19735</v>
      </c>
    </row>
    <row r="4332" spans="1:9">
      <c r="A4332">
        <v>577</v>
      </c>
      <c r="B4332" t="s">
        <v>4721</v>
      </c>
      <c r="C4332" t="s">
        <v>17984</v>
      </c>
      <c r="D4332">
        <v>30775</v>
      </c>
      <c r="E4332" t="s">
        <v>19736</v>
      </c>
      <c r="H4332" t="s">
        <v>19737</v>
      </c>
      <c r="I4332" t="s">
        <v>19738</v>
      </c>
    </row>
    <row r="4333" spans="1:9">
      <c r="A4333">
        <v>577</v>
      </c>
      <c r="B4333" t="s">
        <v>4721</v>
      </c>
      <c r="C4333" t="s">
        <v>17984</v>
      </c>
      <c r="D4333">
        <v>30776</v>
      </c>
      <c r="E4333" t="s">
        <v>19739</v>
      </c>
      <c r="H4333" t="s">
        <v>19740</v>
      </c>
      <c r="I4333" t="s">
        <v>19741</v>
      </c>
    </row>
    <row r="4334" spans="1:9">
      <c r="A4334">
        <v>577</v>
      </c>
      <c r="B4334" t="s">
        <v>4721</v>
      </c>
      <c r="C4334" t="s">
        <v>17984</v>
      </c>
      <c r="D4334">
        <v>30777</v>
      </c>
      <c r="E4334" t="s">
        <v>19742</v>
      </c>
      <c r="H4334" t="s">
        <v>19743</v>
      </c>
      <c r="I4334" t="s">
        <v>19744</v>
      </c>
    </row>
    <row r="4335" spans="1:9">
      <c r="A4335">
        <v>577</v>
      </c>
      <c r="B4335" t="s">
        <v>4721</v>
      </c>
      <c r="C4335" t="s">
        <v>17984</v>
      </c>
      <c r="D4335">
        <v>30778</v>
      </c>
      <c r="E4335" t="s">
        <v>19745</v>
      </c>
      <c r="H4335" t="s">
        <v>19746</v>
      </c>
      <c r="I4335" t="s">
        <v>19747</v>
      </c>
    </row>
    <row r="4336" spans="1:9">
      <c r="A4336">
        <v>577</v>
      </c>
      <c r="B4336" t="s">
        <v>4721</v>
      </c>
      <c r="C4336" t="s">
        <v>17984</v>
      </c>
      <c r="D4336">
        <v>30779</v>
      </c>
      <c r="E4336" t="s">
        <v>19748</v>
      </c>
      <c r="H4336" t="s">
        <v>19749</v>
      </c>
      <c r="I4336" t="s">
        <v>19750</v>
      </c>
    </row>
    <row r="4337" spans="1:9">
      <c r="A4337">
        <v>577</v>
      </c>
      <c r="B4337" t="s">
        <v>4721</v>
      </c>
      <c r="C4337" t="s">
        <v>17984</v>
      </c>
      <c r="D4337">
        <v>30780</v>
      </c>
      <c r="E4337" t="s">
        <v>19751</v>
      </c>
      <c r="H4337" t="s">
        <v>19752</v>
      </c>
      <c r="I4337" t="s">
        <v>19753</v>
      </c>
    </row>
    <row r="4338" spans="1:9">
      <c r="A4338">
        <v>577</v>
      </c>
      <c r="B4338" t="s">
        <v>4721</v>
      </c>
      <c r="C4338" t="s">
        <v>17984</v>
      </c>
      <c r="D4338">
        <v>30781</v>
      </c>
      <c r="E4338" t="s">
        <v>19754</v>
      </c>
      <c r="H4338" t="s">
        <v>19755</v>
      </c>
      <c r="I4338" t="s">
        <v>19756</v>
      </c>
    </row>
    <row r="4339" spans="1:9">
      <c r="A4339">
        <v>577</v>
      </c>
      <c r="B4339" t="s">
        <v>4721</v>
      </c>
      <c r="C4339" t="s">
        <v>17984</v>
      </c>
      <c r="D4339">
        <v>30782</v>
      </c>
      <c r="E4339" t="s">
        <v>19757</v>
      </c>
      <c r="H4339" t="s">
        <v>19758</v>
      </c>
      <c r="I4339" t="s">
        <v>19759</v>
      </c>
    </row>
    <row r="4340" spans="1:9">
      <c r="A4340">
        <v>577</v>
      </c>
      <c r="B4340" t="s">
        <v>4721</v>
      </c>
      <c r="C4340" t="s">
        <v>17984</v>
      </c>
      <c r="D4340">
        <v>30783</v>
      </c>
      <c r="E4340" t="s">
        <v>19760</v>
      </c>
      <c r="H4340" t="s">
        <v>19761</v>
      </c>
      <c r="I4340" t="s">
        <v>19762</v>
      </c>
    </row>
    <row r="4341" spans="1:9">
      <c r="A4341">
        <v>577</v>
      </c>
      <c r="B4341" t="s">
        <v>4721</v>
      </c>
      <c r="C4341" t="s">
        <v>17984</v>
      </c>
      <c r="D4341">
        <v>30784</v>
      </c>
      <c r="E4341" t="s">
        <v>19763</v>
      </c>
      <c r="H4341" t="s">
        <v>19764</v>
      </c>
      <c r="I4341" t="s">
        <v>19765</v>
      </c>
    </row>
    <row r="4342" spans="1:9">
      <c r="A4342">
        <v>577</v>
      </c>
      <c r="B4342" t="s">
        <v>4721</v>
      </c>
      <c r="C4342" t="s">
        <v>17984</v>
      </c>
      <c r="D4342">
        <v>30785</v>
      </c>
      <c r="E4342" t="s">
        <v>19766</v>
      </c>
      <c r="H4342" t="s">
        <v>19767</v>
      </c>
      <c r="I4342" t="s">
        <v>19768</v>
      </c>
    </row>
    <row r="4343" spans="1:9">
      <c r="A4343">
        <v>577</v>
      </c>
      <c r="B4343" t="s">
        <v>4721</v>
      </c>
      <c r="C4343" t="s">
        <v>17984</v>
      </c>
      <c r="D4343">
        <v>30786</v>
      </c>
      <c r="E4343" t="s">
        <v>19769</v>
      </c>
      <c r="H4343" t="s">
        <v>19770</v>
      </c>
      <c r="I4343" t="s">
        <v>19771</v>
      </c>
    </row>
    <row r="4344" spans="1:9">
      <c r="A4344">
        <v>577</v>
      </c>
      <c r="B4344" t="s">
        <v>4721</v>
      </c>
      <c r="C4344" t="s">
        <v>17984</v>
      </c>
      <c r="D4344">
        <v>30787</v>
      </c>
      <c r="E4344" t="s">
        <v>19772</v>
      </c>
      <c r="H4344" t="s">
        <v>19773</v>
      </c>
      <c r="I4344" t="s">
        <v>19774</v>
      </c>
    </row>
    <row r="4345" spans="1:9">
      <c r="A4345">
        <v>577</v>
      </c>
      <c r="B4345" t="s">
        <v>4721</v>
      </c>
      <c r="C4345" t="s">
        <v>17984</v>
      </c>
      <c r="D4345">
        <v>30788</v>
      </c>
      <c r="E4345" t="s">
        <v>19775</v>
      </c>
      <c r="H4345" t="s">
        <v>19776</v>
      </c>
      <c r="I4345" t="s">
        <v>19777</v>
      </c>
    </row>
    <row r="4346" spans="1:9">
      <c r="A4346">
        <v>577</v>
      </c>
      <c r="B4346" t="s">
        <v>4721</v>
      </c>
      <c r="C4346" t="s">
        <v>17984</v>
      </c>
      <c r="D4346">
        <v>30789</v>
      </c>
      <c r="E4346" t="s">
        <v>19778</v>
      </c>
      <c r="H4346" t="s">
        <v>19779</v>
      </c>
      <c r="I4346" t="s">
        <v>19780</v>
      </c>
    </row>
    <row r="4347" spans="1:9">
      <c r="A4347">
        <v>577</v>
      </c>
      <c r="B4347" t="s">
        <v>4721</v>
      </c>
      <c r="C4347" t="s">
        <v>17984</v>
      </c>
      <c r="D4347">
        <v>30790</v>
      </c>
      <c r="E4347" t="s">
        <v>19781</v>
      </c>
      <c r="H4347" t="s">
        <v>19782</v>
      </c>
      <c r="I4347" t="s">
        <v>19783</v>
      </c>
    </row>
    <row r="4348" spans="1:9">
      <c r="A4348">
        <v>577</v>
      </c>
      <c r="B4348" t="s">
        <v>4721</v>
      </c>
      <c r="C4348" t="s">
        <v>17984</v>
      </c>
      <c r="D4348">
        <v>30791</v>
      </c>
      <c r="E4348" t="s">
        <v>19784</v>
      </c>
      <c r="H4348" t="s">
        <v>19785</v>
      </c>
      <c r="I4348" t="s">
        <v>19786</v>
      </c>
    </row>
    <row r="4349" spans="1:9">
      <c r="A4349">
        <v>577</v>
      </c>
      <c r="B4349" t="s">
        <v>4721</v>
      </c>
      <c r="C4349" t="s">
        <v>17984</v>
      </c>
      <c r="D4349">
        <v>30792</v>
      </c>
      <c r="E4349" t="s">
        <v>19787</v>
      </c>
      <c r="H4349" t="s">
        <v>19788</v>
      </c>
      <c r="I4349" t="s">
        <v>19789</v>
      </c>
    </row>
    <row r="4350" spans="1:9">
      <c r="A4350">
        <v>577</v>
      </c>
      <c r="B4350" t="s">
        <v>4721</v>
      </c>
      <c r="C4350" t="s">
        <v>17984</v>
      </c>
      <c r="D4350">
        <v>30793</v>
      </c>
      <c r="E4350" t="s">
        <v>19790</v>
      </c>
      <c r="H4350" t="s">
        <v>19791</v>
      </c>
      <c r="I4350" t="s">
        <v>19792</v>
      </c>
    </row>
    <row r="4351" spans="1:9">
      <c r="A4351">
        <v>577</v>
      </c>
      <c r="B4351" t="s">
        <v>4721</v>
      </c>
      <c r="C4351" t="s">
        <v>17984</v>
      </c>
      <c r="D4351">
        <v>30794</v>
      </c>
      <c r="E4351" t="s">
        <v>19793</v>
      </c>
      <c r="H4351" t="s">
        <v>19794</v>
      </c>
      <c r="I4351" t="s">
        <v>19795</v>
      </c>
    </row>
    <row r="4352" spans="1:9">
      <c r="A4352">
        <v>577</v>
      </c>
      <c r="B4352" t="s">
        <v>4721</v>
      </c>
      <c r="C4352" t="s">
        <v>17984</v>
      </c>
      <c r="D4352">
        <v>30795</v>
      </c>
      <c r="E4352" t="s">
        <v>19796</v>
      </c>
      <c r="H4352" t="s">
        <v>19797</v>
      </c>
      <c r="I4352" t="s">
        <v>19798</v>
      </c>
    </row>
    <row r="4353" spans="1:9">
      <c r="A4353">
        <v>577</v>
      </c>
      <c r="B4353" t="s">
        <v>4721</v>
      </c>
      <c r="C4353" t="s">
        <v>17984</v>
      </c>
      <c r="D4353">
        <v>30796</v>
      </c>
      <c r="E4353" t="s">
        <v>19799</v>
      </c>
      <c r="H4353" t="s">
        <v>19800</v>
      </c>
      <c r="I4353" t="s">
        <v>19801</v>
      </c>
    </row>
    <row r="4354" spans="1:9">
      <c r="A4354">
        <v>577</v>
      </c>
      <c r="B4354" t="s">
        <v>4721</v>
      </c>
      <c r="C4354" t="s">
        <v>17984</v>
      </c>
      <c r="D4354">
        <v>30797</v>
      </c>
      <c r="E4354" t="s">
        <v>19802</v>
      </c>
      <c r="H4354" t="s">
        <v>19803</v>
      </c>
      <c r="I4354" t="s">
        <v>19804</v>
      </c>
    </row>
    <row r="4355" spans="1:9">
      <c r="A4355">
        <v>577</v>
      </c>
      <c r="B4355" t="s">
        <v>4721</v>
      </c>
      <c r="C4355" t="s">
        <v>17984</v>
      </c>
      <c r="D4355">
        <v>30798</v>
      </c>
      <c r="E4355" t="s">
        <v>19805</v>
      </c>
      <c r="H4355" t="s">
        <v>19806</v>
      </c>
      <c r="I4355" t="s">
        <v>19807</v>
      </c>
    </row>
    <row r="4356" spans="1:9">
      <c r="A4356">
        <v>577</v>
      </c>
      <c r="B4356" t="s">
        <v>4721</v>
      </c>
      <c r="C4356" t="s">
        <v>17984</v>
      </c>
      <c r="D4356">
        <v>30799</v>
      </c>
      <c r="E4356" t="s">
        <v>19808</v>
      </c>
      <c r="H4356" t="s">
        <v>19809</v>
      </c>
      <c r="I4356" t="s">
        <v>19810</v>
      </c>
    </row>
    <row r="4357" spans="1:9">
      <c r="A4357">
        <v>577</v>
      </c>
      <c r="B4357" t="s">
        <v>4721</v>
      </c>
      <c r="C4357" t="s">
        <v>17984</v>
      </c>
      <c r="D4357">
        <v>30800</v>
      </c>
      <c r="E4357" t="s">
        <v>19811</v>
      </c>
      <c r="H4357" t="s">
        <v>19812</v>
      </c>
      <c r="I4357" t="s">
        <v>19813</v>
      </c>
    </row>
    <row r="4358" spans="1:9">
      <c r="A4358">
        <v>577</v>
      </c>
      <c r="B4358" t="s">
        <v>4721</v>
      </c>
      <c r="C4358" t="s">
        <v>17984</v>
      </c>
      <c r="D4358">
        <v>30801</v>
      </c>
      <c r="E4358" t="s">
        <v>19814</v>
      </c>
      <c r="H4358" t="s">
        <v>19815</v>
      </c>
      <c r="I4358" t="s">
        <v>19816</v>
      </c>
    </row>
    <row r="4359" spans="1:9">
      <c r="A4359">
        <v>577</v>
      </c>
      <c r="B4359" t="s">
        <v>4721</v>
      </c>
      <c r="C4359" t="s">
        <v>17984</v>
      </c>
      <c r="D4359">
        <v>30802</v>
      </c>
      <c r="E4359" t="s">
        <v>19817</v>
      </c>
      <c r="H4359" t="s">
        <v>19818</v>
      </c>
      <c r="I4359" t="s">
        <v>19819</v>
      </c>
    </row>
    <row r="4360" spans="1:9">
      <c r="A4360">
        <v>577</v>
      </c>
      <c r="B4360" t="s">
        <v>4721</v>
      </c>
      <c r="C4360" t="s">
        <v>17984</v>
      </c>
      <c r="D4360">
        <v>30803</v>
      </c>
      <c r="E4360" t="s">
        <v>19820</v>
      </c>
      <c r="H4360" t="s">
        <v>19821</v>
      </c>
      <c r="I4360" t="s">
        <v>19822</v>
      </c>
    </row>
    <row r="4361" spans="1:9">
      <c r="A4361">
        <v>577</v>
      </c>
      <c r="B4361" t="s">
        <v>4721</v>
      </c>
      <c r="C4361" t="s">
        <v>17984</v>
      </c>
      <c r="D4361">
        <v>30804</v>
      </c>
      <c r="E4361" t="s">
        <v>19823</v>
      </c>
      <c r="H4361" t="s">
        <v>19824</v>
      </c>
      <c r="I4361" t="s">
        <v>19825</v>
      </c>
    </row>
    <row r="4362" spans="1:9">
      <c r="A4362">
        <v>577</v>
      </c>
      <c r="B4362" t="s">
        <v>4721</v>
      </c>
      <c r="C4362" t="s">
        <v>17984</v>
      </c>
      <c r="D4362">
        <v>30805</v>
      </c>
      <c r="E4362" t="s">
        <v>19826</v>
      </c>
      <c r="H4362" t="s">
        <v>19827</v>
      </c>
      <c r="I4362" t="s">
        <v>19828</v>
      </c>
    </row>
    <row r="4363" spans="1:9">
      <c r="A4363">
        <v>577</v>
      </c>
      <c r="B4363" t="s">
        <v>4721</v>
      </c>
      <c r="C4363" t="s">
        <v>17984</v>
      </c>
      <c r="D4363">
        <v>30806</v>
      </c>
      <c r="E4363" t="s">
        <v>19829</v>
      </c>
      <c r="H4363" t="s">
        <v>19830</v>
      </c>
      <c r="I4363" t="s">
        <v>19831</v>
      </c>
    </row>
    <row r="4364" spans="1:9">
      <c r="A4364">
        <v>577</v>
      </c>
      <c r="B4364" t="s">
        <v>4721</v>
      </c>
      <c r="C4364" t="s">
        <v>17984</v>
      </c>
      <c r="D4364">
        <v>30807</v>
      </c>
      <c r="E4364" t="s">
        <v>19832</v>
      </c>
      <c r="H4364" t="s">
        <v>19833</v>
      </c>
      <c r="I4364" t="s">
        <v>19834</v>
      </c>
    </row>
    <row r="4365" spans="1:9">
      <c r="A4365">
        <v>577</v>
      </c>
      <c r="B4365" t="s">
        <v>4721</v>
      </c>
      <c r="C4365" t="s">
        <v>17984</v>
      </c>
      <c r="D4365">
        <v>30808</v>
      </c>
      <c r="E4365" t="s">
        <v>19835</v>
      </c>
      <c r="H4365" t="s">
        <v>19836</v>
      </c>
      <c r="I4365" t="s">
        <v>19837</v>
      </c>
    </row>
    <row r="4366" spans="1:9">
      <c r="A4366">
        <v>577</v>
      </c>
      <c r="B4366" t="s">
        <v>4721</v>
      </c>
      <c r="C4366" t="s">
        <v>17984</v>
      </c>
      <c r="D4366">
        <v>30809</v>
      </c>
      <c r="E4366" t="s">
        <v>19838</v>
      </c>
      <c r="H4366" t="s">
        <v>19839</v>
      </c>
      <c r="I4366" t="s">
        <v>19840</v>
      </c>
    </row>
    <row r="4367" spans="1:9">
      <c r="A4367">
        <v>577</v>
      </c>
      <c r="B4367" t="s">
        <v>4721</v>
      </c>
      <c r="C4367" t="s">
        <v>17984</v>
      </c>
      <c r="D4367">
        <v>30810</v>
      </c>
      <c r="E4367" t="s">
        <v>19841</v>
      </c>
      <c r="H4367" t="s">
        <v>19842</v>
      </c>
      <c r="I4367" t="s">
        <v>19843</v>
      </c>
    </row>
    <row r="4368" spans="1:9">
      <c r="A4368">
        <v>577</v>
      </c>
      <c r="B4368" t="s">
        <v>4721</v>
      </c>
      <c r="C4368" t="s">
        <v>17984</v>
      </c>
      <c r="D4368">
        <v>30811</v>
      </c>
      <c r="E4368" t="s">
        <v>19844</v>
      </c>
      <c r="H4368" t="s">
        <v>19845</v>
      </c>
      <c r="I4368" t="s">
        <v>19846</v>
      </c>
    </row>
    <row r="4369" spans="1:9">
      <c r="A4369">
        <v>577</v>
      </c>
      <c r="B4369" t="s">
        <v>4721</v>
      </c>
      <c r="C4369" t="s">
        <v>17984</v>
      </c>
      <c r="D4369">
        <v>30812</v>
      </c>
      <c r="E4369" t="s">
        <v>19847</v>
      </c>
      <c r="H4369" t="s">
        <v>19848</v>
      </c>
      <c r="I4369" t="s">
        <v>19849</v>
      </c>
    </row>
    <row r="4370" spans="1:9">
      <c r="A4370">
        <v>577</v>
      </c>
      <c r="B4370" t="s">
        <v>4721</v>
      </c>
      <c r="C4370" t="s">
        <v>17984</v>
      </c>
      <c r="D4370">
        <v>30813</v>
      </c>
      <c r="E4370" t="s">
        <v>19850</v>
      </c>
      <c r="H4370" t="s">
        <v>19851</v>
      </c>
      <c r="I4370" t="s">
        <v>19852</v>
      </c>
    </row>
    <row r="4371" spans="1:9">
      <c r="A4371">
        <v>577</v>
      </c>
      <c r="B4371" t="s">
        <v>4721</v>
      </c>
      <c r="C4371" t="s">
        <v>17984</v>
      </c>
      <c r="D4371">
        <v>30814</v>
      </c>
      <c r="E4371" t="s">
        <v>19853</v>
      </c>
      <c r="H4371" t="s">
        <v>19854</v>
      </c>
      <c r="I4371" t="s">
        <v>19855</v>
      </c>
    </row>
    <row r="4372" spans="1:9">
      <c r="A4372">
        <v>577</v>
      </c>
      <c r="B4372" t="s">
        <v>4721</v>
      </c>
      <c r="C4372" t="s">
        <v>17984</v>
      </c>
      <c r="D4372">
        <v>30815</v>
      </c>
      <c r="E4372" t="s">
        <v>19856</v>
      </c>
      <c r="H4372" t="s">
        <v>19857</v>
      </c>
      <c r="I4372" t="s">
        <v>19858</v>
      </c>
    </row>
    <row r="4373" spans="1:9">
      <c r="A4373">
        <v>577</v>
      </c>
      <c r="B4373" t="s">
        <v>4721</v>
      </c>
      <c r="C4373" t="s">
        <v>17984</v>
      </c>
      <c r="D4373">
        <v>30816</v>
      </c>
      <c r="E4373" t="s">
        <v>19859</v>
      </c>
      <c r="H4373" t="s">
        <v>19860</v>
      </c>
      <c r="I4373" t="s">
        <v>19861</v>
      </c>
    </row>
    <row r="4374" spans="1:9">
      <c r="A4374">
        <v>577</v>
      </c>
      <c r="B4374" t="s">
        <v>4721</v>
      </c>
      <c r="C4374" t="s">
        <v>17984</v>
      </c>
      <c r="D4374">
        <v>30817</v>
      </c>
      <c r="E4374" t="s">
        <v>19862</v>
      </c>
      <c r="H4374" t="s">
        <v>19863</v>
      </c>
      <c r="I4374" t="s">
        <v>19864</v>
      </c>
    </row>
    <row r="4375" spans="1:9">
      <c r="A4375">
        <v>577</v>
      </c>
      <c r="B4375" t="s">
        <v>4721</v>
      </c>
      <c r="C4375" t="s">
        <v>17984</v>
      </c>
      <c r="D4375">
        <v>30818</v>
      </c>
      <c r="E4375" t="s">
        <v>19865</v>
      </c>
      <c r="H4375" t="s">
        <v>19866</v>
      </c>
      <c r="I4375" t="s">
        <v>19867</v>
      </c>
    </row>
    <row r="4376" spans="1:9">
      <c r="A4376">
        <v>577</v>
      </c>
      <c r="B4376" t="s">
        <v>4721</v>
      </c>
      <c r="C4376" t="s">
        <v>17984</v>
      </c>
      <c r="D4376">
        <v>30819</v>
      </c>
      <c r="E4376" t="s">
        <v>19868</v>
      </c>
      <c r="H4376" t="s">
        <v>19869</v>
      </c>
      <c r="I4376" t="s">
        <v>19870</v>
      </c>
    </row>
    <row r="4377" spans="1:9">
      <c r="A4377">
        <v>577</v>
      </c>
      <c r="B4377" t="s">
        <v>4721</v>
      </c>
      <c r="C4377" t="s">
        <v>17984</v>
      </c>
      <c r="D4377">
        <v>30820</v>
      </c>
      <c r="E4377" t="s">
        <v>19871</v>
      </c>
      <c r="H4377" t="s">
        <v>19872</v>
      </c>
      <c r="I4377" t="s">
        <v>19873</v>
      </c>
    </row>
    <row r="4378" spans="1:9">
      <c r="A4378">
        <v>577</v>
      </c>
      <c r="B4378" t="s">
        <v>4721</v>
      </c>
      <c r="C4378" t="s">
        <v>17984</v>
      </c>
      <c r="D4378">
        <v>30821</v>
      </c>
      <c r="E4378" t="s">
        <v>19874</v>
      </c>
      <c r="H4378" t="s">
        <v>19875</v>
      </c>
      <c r="I4378" t="s">
        <v>19876</v>
      </c>
    </row>
    <row r="4379" spans="1:9">
      <c r="A4379">
        <v>577</v>
      </c>
      <c r="B4379" t="s">
        <v>4721</v>
      </c>
      <c r="C4379" t="s">
        <v>17984</v>
      </c>
      <c r="D4379">
        <v>30822</v>
      </c>
      <c r="E4379" t="s">
        <v>19877</v>
      </c>
      <c r="H4379" t="s">
        <v>12544</v>
      </c>
      <c r="I4379" t="s">
        <v>19878</v>
      </c>
    </row>
    <row r="4380" spans="1:9">
      <c r="A4380">
        <v>577</v>
      </c>
      <c r="B4380" t="s">
        <v>4721</v>
      </c>
      <c r="C4380" t="s">
        <v>17984</v>
      </c>
      <c r="D4380">
        <v>30823</v>
      </c>
      <c r="E4380" t="s">
        <v>19879</v>
      </c>
      <c r="H4380" t="s">
        <v>12544</v>
      </c>
      <c r="I4380" t="s">
        <v>19880</v>
      </c>
    </row>
    <row r="4381" spans="1:9">
      <c r="A4381">
        <v>577</v>
      </c>
      <c r="B4381" t="s">
        <v>4721</v>
      </c>
      <c r="C4381" t="s">
        <v>17984</v>
      </c>
      <c r="D4381">
        <v>30824</v>
      </c>
      <c r="E4381" t="s">
        <v>19881</v>
      </c>
      <c r="H4381" t="s">
        <v>12544</v>
      </c>
      <c r="I4381" t="s">
        <v>19882</v>
      </c>
    </row>
    <row r="4382" spans="1:9">
      <c r="A4382">
        <v>577</v>
      </c>
      <c r="B4382" t="s">
        <v>4721</v>
      </c>
      <c r="C4382" t="s">
        <v>17984</v>
      </c>
      <c r="D4382">
        <v>30825</v>
      </c>
      <c r="E4382" t="s">
        <v>19883</v>
      </c>
      <c r="H4382" t="s">
        <v>12343</v>
      </c>
      <c r="I4382" t="s">
        <v>19884</v>
      </c>
    </row>
    <row r="4383" spans="1:9">
      <c r="A4383">
        <v>577</v>
      </c>
      <c r="B4383" t="s">
        <v>4721</v>
      </c>
      <c r="C4383" t="s">
        <v>17984</v>
      </c>
      <c r="D4383">
        <v>30826</v>
      </c>
      <c r="E4383" t="s">
        <v>19885</v>
      </c>
      <c r="H4383" t="s">
        <v>12343</v>
      </c>
      <c r="I4383" t="s">
        <v>19886</v>
      </c>
    </row>
    <row r="4384" spans="1:9">
      <c r="A4384">
        <v>577</v>
      </c>
      <c r="B4384" t="s">
        <v>4721</v>
      </c>
      <c r="C4384" t="s">
        <v>17984</v>
      </c>
      <c r="D4384">
        <v>30827</v>
      </c>
      <c r="E4384" t="s">
        <v>19887</v>
      </c>
      <c r="H4384" t="s">
        <v>19888</v>
      </c>
      <c r="I4384" t="s">
        <v>19889</v>
      </c>
    </row>
    <row r="4385" spans="1:9">
      <c r="A4385">
        <v>577</v>
      </c>
      <c r="B4385" t="s">
        <v>4721</v>
      </c>
      <c r="C4385" t="s">
        <v>17984</v>
      </c>
      <c r="D4385">
        <v>30828</v>
      </c>
      <c r="E4385" t="s">
        <v>19890</v>
      </c>
      <c r="H4385" t="s">
        <v>19888</v>
      </c>
      <c r="I4385" t="s">
        <v>19891</v>
      </c>
    </row>
    <row r="4386" spans="1:9">
      <c r="A4386">
        <v>577</v>
      </c>
      <c r="B4386" t="s">
        <v>4721</v>
      </c>
      <c r="C4386" t="s">
        <v>17984</v>
      </c>
      <c r="D4386">
        <v>30829</v>
      </c>
      <c r="E4386" t="s">
        <v>19892</v>
      </c>
      <c r="H4386" t="s">
        <v>19893</v>
      </c>
      <c r="I4386" t="s">
        <v>19894</v>
      </c>
    </row>
    <row r="4387" spans="1:9">
      <c r="A4387">
        <v>577</v>
      </c>
      <c r="B4387" t="s">
        <v>4721</v>
      </c>
      <c r="C4387" t="s">
        <v>17984</v>
      </c>
      <c r="D4387">
        <v>30830</v>
      </c>
      <c r="E4387" t="s">
        <v>19895</v>
      </c>
      <c r="H4387" t="s">
        <v>11734</v>
      </c>
      <c r="I4387" t="s">
        <v>19896</v>
      </c>
    </row>
    <row r="4388" spans="1:9">
      <c r="A4388">
        <v>577</v>
      </c>
      <c r="B4388" t="s">
        <v>4721</v>
      </c>
      <c r="C4388" t="s">
        <v>17984</v>
      </c>
      <c r="D4388">
        <v>30831</v>
      </c>
      <c r="E4388" t="s">
        <v>19897</v>
      </c>
      <c r="H4388" t="s">
        <v>19898</v>
      </c>
      <c r="I4388" t="s">
        <v>19899</v>
      </c>
    </row>
    <row r="4389" spans="1:9">
      <c r="A4389">
        <v>577</v>
      </c>
      <c r="B4389" t="s">
        <v>4721</v>
      </c>
      <c r="C4389" t="s">
        <v>17984</v>
      </c>
      <c r="D4389">
        <v>30832</v>
      </c>
      <c r="E4389" t="s">
        <v>19900</v>
      </c>
      <c r="H4389" t="s">
        <v>19901</v>
      </c>
      <c r="I4389" t="s">
        <v>19902</v>
      </c>
    </row>
    <row r="4390" spans="1:9">
      <c r="A4390">
        <v>577</v>
      </c>
      <c r="B4390" t="s">
        <v>4721</v>
      </c>
      <c r="C4390" t="s">
        <v>17984</v>
      </c>
      <c r="D4390">
        <v>30833</v>
      </c>
      <c r="E4390" t="s">
        <v>19903</v>
      </c>
      <c r="H4390" t="s">
        <v>19904</v>
      </c>
      <c r="I4390" t="s">
        <v>19905</v>
      </c>
    </row>
    <row r="4391" spans="1:9">
      <c r="A4391">
        <v>577</v>
      </c>
      <c r="B4391" t="s">
        <v>4721</v>
      </c>
      <c r="C4391" t="s">
        <v>17984</v>
      </c>
      <c r="D4391">
        <v>30834</v>
      </c>
      <c r="E4391" t="s">
        <v>19906</v>
      </c>
      <c r="H4391" t="s">
        <v>19907</v>
      </c>
      <c r="I4391" t="s">
        <v>19908</v>
      </c>
    </row>
    <row r="4392" spans="1:9">
      <c r="A4392">
        <v>577</v>
      </c>
      <c r="B4392" t="s">
        <v>4721</v>
      </c>
      <c r="C4392" t="s">
        <v>17984</v>
      </c>
      <c r="D4392">
        <v>30835</v>
      </c>
      <c r="E4392" t="s">
        <v>19909</v>
      </c>
      <c r="H4392" t="s">
        <v>19910</v>
      </c>
      <c r="I4392" t="s">
        <v>19911</v>
      </c>
    </row>
    <row r="4393" spans="1:9">
      <c r="A4393">
        <v>577</v>
      </c>
      <c r="B4393" t="s">
        <v>4721</v>
      </c>
      <c r="C4393" t="s">
        <v>17984</v>
      </c>
      <c r="D4393">
        <v>30836</v>
      </c>
      <c r="E4393" t="s">
        <v>19912</v>
      </c>
      <c r="H4393" t="s">
        <v>19913</v>
      </c>
      <c r="I4393" t="s">
        <v>19914</v>
      </c>
    </row>
    <row r="4394" spans="1:9">
      <c r="A4394">
        <v>577</v>
      </c>
      <c r="B4394" t="s">
        <v>4721</v>
      </c>
      <c r="C4394" t="s">
        <v>17984</v>
      </c>
      <c r="D4394">
        <v>30837</v>
      </c>
      <c r="E4394" t="s">
        <v>19915</v>
      </c>
      <c r="H4394" t="s">
        <v>19916</v>
      </c>
      <c r="I4394" t="s">
        <v>19917</v>
      </c>
    </row>
    <row r="4395" spans="1:9">
      <c r="A4395">
        <v>577</v>
      </c>
      <c r="B4395" t="s">
        <v>4721</v>
      </c>
      <c r="C4395" t="s">
        <v>17984</v>
      </c>
      <c r="D4395">
        <v>30838</v>
      </c>
      <c r="E4395" t="s">
        <v>19918</v>
      </c>
      <c r="H4395" t="s">
        <v>19919</v>
      </c>
      <c r="I4395" t="s">
        <v>19920</v>
      </c>
    </row>
    <row r="4396" spans="1:9">
      <c r="A4396">
        <v>577</v>
      </c>
      <c r="B4396" t="s">
        <v>4721</v>
      </c>
      <c r="C4396" t="s">
        <v>17984</v>
      </c>
      <c r="D4396">
        <v>30839</v>
      </c>
      <c r="E4396" t="s">
        <v>19921</v>
      </c>
      <c r="H4396" t="s">
        <v>19922</v>
      </c>
      <c r="I4396" t="s">
        <v>19923</v>
      </c>
    </row>
    <row r="4397" spans="1:9">
      <c r="A4397">
        <v>577</v>
      </c>
      <c r="B4397" t="s">
        <v>4721</v>
      </c>
      <c r="C4397" t="s">
        <v>17984</v>
      </c>
      <c r="D4397">
        <v>30840</v>
      </c>
      <c r="E4397" t="s">
        <v>19924</v>
      </c>
      <c r="H4397" t="s">
        <v>19925</v>
      </c>
      <c r="I4397" t="s">
        <v>19926</v>
      </c>
    </row>
    <row r="4398" spans="1:9">
      <c r="A4398">
        <v>577</v>
      </c>
      <c r="B4398" t="s">
        <v>4721</v>
      </c>
      <c r="C4398" t="s">
        <v>17984</v>
      </c>
      <c r="D4398">
        <v>30841</v>
      </c>
      <c r="E4398" t="s">
        <v>19927</v>
      </c>
      <c r="H4398" t="s">
        <v>19928</v>
      </c>
      <c r="I4398" t="s">
        <v>19929</v>
      </c>
    </row>
    <row r="4399" spans="1:9">
      <c r="A4399">
        <v>577</v>
      </c>
      <c r="B4399" t="s">
        <v>4721</v>
      </c>
      <c r="C4399" t="s">
        <v>17984</v>
      </c>
      <c r="D4399">
        <v>30842</v>
      </c>
      <c r="E4399" t="s">
        <v>19930</v>
      </c>
      <c r="H4399" t="s">
        <v>19931</v>
      </c>
      <c r="I4399" t="s">
        <v>19932</v>
      </c>
    </row>
    <row r="4400" spans="1:9">
      <c r="A4400">
        <v>577</v>
      </c>
      <c r="B4400" t="s">
        <v>4721</v>
      </c>
      <c r="C4400" t="s">
        <v>17984</v>
      </c>
      <c r="D4400">
        <v>30843</v>
      </c>
      <c r="E4400" t="s">
        <v>19933</v>
      </c>
      <c r="H4400" t="s">
        <v>19934</v>
      </c>
      <c r="I4400" t="s">
        <v>19935</v>
      </c>
    </row>
    <row r="4401" spans="1:9">
      <c r="A4401">
        <v>577</v>
      </c>
      <c r="B4401" t="s">
        <v>4721</v>
      </c>
      <c r="C4401" t="s">
        <v>17984</v>
      </c>
      <c r="D4401">
        <v>30844</v>
      </c>
      <c r="E4401" t="s">
        <v>19936</v>
      </c>
      <c r="H4401" t="s">
        <v>19937</v>
      </c>
      <c r="I4401" t="s">
        <v>19938</v>
      </c>
    </row>
    <row r="4402" spans="1:9">
      <c r="A4402">
        <v>577</v>
      </c>
      <c r="B4402" t="s">
        <v>4721</v>
      </c>
      <c r="C4402" t="s">
        <v>17984</v>
      </c>
      <c r="D4402">
        <v>30845</v>
      </c>
      <c r="E4402" t="s">
        <v>19939</v>
      </c>
      <c r="H4402" t="s">
        <v>19940</v>
      </c>
      <c r="I4402" t="s">
        <v>19941</v>
      </c>
    </row>
    <row r="4403" spans="1:9">
      <c r="A4403">
        <v>577</v>
      </c>
      <c r="B4403" t="s">
        <v>4721</v>
      </c>
      <c r="C4403" t="s">
        <v>17984</v>
      </c>
      <c r="D4403">
        <v>30846</v>
      </c>
      <c r="E4403" t="s">
        <v>19942</v>
      </c>
      <c r="H4403" t="s">
        <v>19943</v>
      </c>
      <c r="I4403" t="s">
        <v>19944</v>
      </c>
    </row>
    <row r="4404" spans="1:9">
      <c r="A4404">
        <v>577</v>
      </c>
      <c r="B4404" t="s">
        <v>4721</v>
      </c>
      <c r="C4404" t="s">
        <v>17984</v>
      </c>
      <c r="D4404">
        <v>30847</v>
      </c>
      <c r="E4404" t="s">
        <v>19945</v>
      </c>
      <c r="H4404" t="s">
        <v>19946</v>
      </c>
      <c r="I4404" t="s">
        <v>19947</v>
      </c>
    </row>
    <row r="4405" spans="1:9">
      <c r="A4405">
        <v>577</v>
      </c>
      <c r="B4405" t="s">
        <v>4721</v>
      </c>
      <c r="C4405" t="s">
        <v>17984</v>
      </c>
      <c r="D4405">
        <v>30848</v>
      </c>
      <c r="E4405" t="s">
        <v>19948</v>
      </c>
      <c r="H4405" t="s">
        <v>19949</v>
      </c>
      <c r="I4405" t="s">
        <v>19950</v>
      </c>
    </row>
    <row r="4406" spans="1:9">
      <c r="A4406">
        <v>577</v>
      </c>
      <c r="B4406" t="s">
        <v>4721</v>
      </c>
      <c r="C4406" t="s">
        <v>17984</v>
      </c>
      <c r="D4406">
        <v>30849</v>
      </c>
      <c r="E4406" t="s">
        <v>19951</v>
      </c>
      <c r="H4406" t="s">
        <v>19952</v>
      </c>
      <c r="I4406" t="s">
        <v>19953</v>
      </c>
    </row>
    <row r="4407" spans="1:9">
      <c r="A4407">
        <v>577</v>
      </c>
      <c r="B4407" t="s">
        <v>4721</v>
      </c>
      <c r="C4407" t="s">
        <v>17984</v>
      </c>
      <c r="D4407">
        <v>30850</v>
      </c>
      <c r="E4407" t="s">
        <v>19954</v>
      </c>
      <c r="H4407" t="s">
        <v>19955</v>
      </c>
      <c r="I4407" t="s">
        <v>19956</v>
      </c>
    </row>
    <row r="4408" spans="1:9">
      <c r="A4408">
        <v>577</v>
      </c>
      <c r="B4408" t="s">
        <v>4721</v>
      </c>
      <c r="C4408" t="s">
        <v>17984</v>
      </c>
      <c r="D4408">
        <v>30851</v>
      </c>
      <c r="E4408" t="s">
        <v>19957</v>
      </c>
      <c r="H4408" t="s">
        <v>19958</v>
      </c>
      <c r="I4408" t="s">
        <v>19959</v>
      </c>
    </row>
    <row r="4409" spans="1:9">
      <c r="A4409">
        <v>577</v>
      </c>
      <c r="B4409" t="s">
        <v>4721</v>
      </c>
      <c r="C4409" t="s">
        <v>17984</v>
      </c>
      <c r="D4409">
        <v>30852</v>
      </c>
      <c r="E4409" t="s">
        <v>19960</v>
      </c>
      <c r="H4409" t="s">
        <v>19961</v>
      </c>
      <c r="I4409" t="s">
        <v>19962</v>
      </c>
    </row>
    <row r="4410" spans="1:9">
      <c r="A4410">
        <v>577</v>
      </c>
      <c r="B4410" t="s">
        <v>4721</v>
      </c>
      <c r="C4410" t="s">
        <v>17984</v>
      </c>
      <c r="D4410">
        <v>30853</v>
      </c>
      <c r="E4410" t="s">
        <v>19963</v>
      </c>
      <c r="H4410" t="s">
        <v>19964</v>
      </c>
      <c r="I4410" t="s">
        <v>19965</v>
      </c>
    </row>
    <row r="4411" spans="1:9">
      <c r="A4411">
        <v>577</v>
      </c>
      <c r="B4411" t="s">
        <v>4721</v>
      </c>
      <c r="C4411" t="s">
        <v>17984</v>
      </c>
      <c r="D4411">
        <v>30854</v>
      </c>
      <c r="E4411" t="s">
        <v>19966</v>
      </c>
      <c r="H4411" t="s">
        <v>19967</v>
      </c>
      <c r="I4411" t="s">
        <v>19968</v>
      </c>
    </row>
    <row r="4412" spans="1:9">
      <c r="A4412">
        <v>577</v>
      </c>
      <c r="B4412" t="s">
        <v>4721</v>
      </c>
      <c r="C4412" t="s">
        <v>17984</v>
      </c>
      <c r="D4412">
        <v>30855</v>
      </c>
      <c r="E4412" t="s">
        <v>19969</v>
      </c>
      <c r="H4412" t="s">
        <v>19970</v>
      </c>
      <c r="I4412" t="s">
        <v>19971</v>
      </c>
    </row>
    <row r="4413" spans="1:9">
      <c r="A4413">
        <v>577</v>
      </c>
      <c r="B4413" t="s">
        <v>4721</v>
      </c>
      <c r="C4413" t="s">
        <v>17984</v>
      </c>
      <c r="D4413">
        <v>30856</v>
      </c>
      <c r="E4413" t="s">
        <v>19972</v>
      </c>
      <c r="H4413" t="s">
        <v>19973</v>
      </c>
      <c r="I4413" t="s">
        <v>19974</v>
      </c>
    </row>
    <row r="4414" spans="1:9">
      <c r="A4414">
        <v>577</v>
      </c>
      <c r="B4414" t="s">
        <v>4721</v>
      </c>
      <c r="C4414" t="s">
        <v>17984</v>
      </c>
      <c r="D4414">
        <v>30857</v>
      </c>
      <c r="E4414" t="s">
        <v>19975</v>
      </c>
      <c r="H4414" t="s">
        <v>19976</v>
      </c>
      <c r="I4414" t="s">
        <v>19977</v>
      </c>
    </row>
    <row r="4415" spans="1:9">
      <c r="A4415">
        <v>577</v>
      </c>
      <c r="B4415" t="s">
        <v>4721</v>
      </c>
      <c r="C4415" t="s">
        <v>17984</v>
      </c>
      <c r="D4415">
        <v>30858</v>
      </c>
      <c r="E4415" t="s">
        <v>19978</v>
      </c>
      <c r="H4415" t="s">
        <v>19979</v>
      </c>
      <c r="I4415" t="s">
        <v>19980</v>
      </c>
    </row>
    <row r="4416" spans="1:9">
      <c r="A4416">
        <v>577</v>
      </c>
      <c r="B4416" t="s">
        <v>4721</v>
      </c>
      <c r="C4416" t="s">
        <v>17984</v>
      </c>
      <c r="D4416">
        <v>30859</v>
      </c>
      <c r="E4416" t="s">
        <v>19981</v>
      </c>
      <c r="H4416" t="s">
        <v>19982</v>
      </c>
      <c r="I4416" t="s">
        <v>19983</v>
      </c>
    </row>
    <row r="4417" spans="1:9">
      <c r="A4417">
        <v>577</v>
      </c>
      <c r="B4417" t="s">
        <v>4721</v>
      </c>
      <c r="C4417" t="s">
        <v>17984</v>
      </c>
      <c r="D4417">
        <v>30860</v>
      </c>
      <c r="E4417" t="s">
        <v>19984</v>
      </c>
      <c r="H4417" t="s">
        <v>19985</v>
      </c>
      <c r="I4417" t="s">
        <v>19986</v>
      </c>
    </row>
    <row r="4418" spans="1:9">
      <c r="A4418">
        <v>577</v>
      </c>
      <c r="B4418" t="s">
        <v>4721</v>
      </c>
      <c r="C4418" t="s">
        <v>17984</v>
      </c>
      <c r="D4418">
        <v>30861</v>
      </c>
      <c r="E4418" t="s">
        <v>19987</v>
      </c>
      <c r="H4418" t="s">
        <v>19988</v>
      </c>
      <c r="I4418" t="s">
        <v>19989</v>
      </c>
    </row>
    <row r="4419" spans="1:9">
      <c r="A4419">
        <v>577</v>
      </c>
      <c r="B4419" t="s">
        <v>4721</v>
      </c>
      <c r="C4419" t="s">
        <v>17984</v>
      </c>
      <c r="D4419">
        <v>30862</v>
      </c>
      <c r="E4419" t="s">
        <v>19990</v>
      </c>
      <c r="H4419" t="s">
        <v>19991</v>
      </c>
      <c r="I4419" t="s">
        <v>19992</v>
      </c>
    </row>
    <row r="4420" spans="1:9">
      <c r="A4420">
        <v>577</v>
      </c>
      <c r="B4420" t="s">
        <v>4721</v>
      </c>
      <c r="C4420" t="s">
        <v>17984</v>
      </c>
      <c r="D4420">
        <v>30863</v>
      </c>
      <c r="E4420" t="s">
        <v>19993</v>
      </c>
      <c r="H4420" t="s">
        <v>19994</v>
      </c>
      <c r="I4420" t="s">
        <v>19995</v>
      </c>
    </row>
    <row r="4421" spans="1:9">
      <c r="A4421">
        <v>577</v>
      </c>
      <c r="B4421" t="s">
        <v>4721</v>
      </c>
      <c r="C4421" t="s">
        <v>17984</v>
      </c>
      <c r="D4421">
        <v>30864</v>
      </c>
      <c r="E4421" t="s">
        <v>19996</v>
      </c>
      <c r="H4421" t="s">
        <v>19997</v>
      </c>
      <c r="I4421" t="s">
        <v>19998</v>
      </c>
    </row>
    <row r="4422" spans="1:9">
      <c r="A4422">
        <v>577</v>
      </c>
      <c r="B4422" t="s">
        <v>4721</v>
      </c>
      <c r="C4422" t="s">
        <v>17984</v>
      </c>
      <c r="D4422">
        <v>30865</v>
      </c>
      <c r="E4422" t="s">
        <v>19999</v>
      </c>
      <c r="H4422" t="s">
        <v>20000</v>
      </c>
      <c r="I4422" t="s">
        <v>20001</v>
      </c>
    </row>
    <row r="4423" spans="1:9">
      <c r="A4423">
        <v>577</v>
      </c>
      <c r="B4423" t="s">
        <v>4721</v>
      </c>
      <c r="C4423" t="s">
        <v>17984</v>
      </c>
      <c r="D4423">
        <v>30866</v>
      </c>
      <c r="E4423" t="s">
        <v>20002</v>
      </c>
      <c r="H4423" t="s">
        <v>20003</v>
      </c>
      <c r="I4423" t="s">
        <v>20004</v>
      </c>
    </row>
    <row r="4424" spans="1:9">
      <c r="A4424">
        <v>577</v>
      </c>
      <c r="B4424" t="s">
        <v>4721</v>
      </c>
      <c r="C4424" t="s">
        <v>17984</v>
      </c>
      <c r="D4424">
        <v>30867</v>
      </c>
      <c r="E4424" t="s">
        <v>20005</v>
      </c>
      <c r="H4424" t="s">
        <v>20006</v>
      </c>
      <c r="I4424" t="s">
        <v>20007</v>
      </c>
    </row>
    <row r="4425" spans="1:9">
      <c r="A4425">
        <v>577</v>
      </c>
      <c r="B4425" t="s">
        <v>4721</v>
      </c>
      <c r="C4425" t="s">
        <v>17984</v>
      </c>
      <c r="D4425">
        <v>30868</v>
      </c>
      <c r="E4425" t="s">
        <v>20008</v>
      </c>
      <c r="H4425" t="s">
        <v>20009</v>
      </c>
      <c r="I4425" t="s">
        <v>20010</v>
      </c>
    </row>
    <row r="4426" spans="1:9">
      <c r="A4426">
        <v>577</v>
      </c>
      <c r="B4426" t="s">
        <v>4721</v>
      </c>
      <c r="C4426" t="s">
        <v>17984</v>
      </c>
      <c r="D4426">
        <v>30869</v>
      </c>
      <c r="E4426" t="s">
        <v>20011</v>
      </c>
      <c r="H4426" t="s">
        <v>20012</v>
      </c>
      <c r="I4426" t="s">
        <v>20013</v>
      </c>
    </row>
    <row r="4427" spans="1:9">
      <c r="A4427">
        <v>577</v>
      </c>
      <c r="B4427" t="s">
        <v>4721</v>
      </c>
      <c r="C4427" t="s">
        <v>17984</v>
      </c>
      <c r="D4427">
        <v>30870</v>
      </c>
      <c r="E4427" t="s">
        <v>20014</v>
      </c>
      <c r="H4427" t="s">
        <v>20015</v>
      </c>
      <c r="I4427" t="s">
        <v>20016</v>
      </c>
    </row>
    <row r="4428" spans="1:9">
      <c r="A4428">
        <v>577</v>
      </c>
      <c r="B4428" t="s">
        <v>4721</v>
      </c>
      <c r="C4428" t="s">
        <v>17984</v>
      </c>
      <c r="D4428">
        <v>30871</v>
      </c>
      <c r="E4428" t="s">
        <v>20017</v>
      </c>
      <c r="H4428" t="s">
        <v>20018</v>
      </c>
      <c r="I4428" t="s">
        <v>20019</v>
      </c>
    </row>
    <row r="4429" spans="1:9">
      <c r="A4429">
        <v>577</v>
      </c>
      <c r="B4429" t="s">
        <v>4721</v>
      </c>
      <c r="C4429" t="s">
        <v>17984</v>
      </c>
      <c r="D4429">
        <v>30872</v>
      </c>
      <c r="E4429" t="s">
        <v>20020</v>
      </c>
      <c r="H4429" t="s">
        <v>20021</v>
      </c>
      <c r="I4429" t="s">
        <v>20022</v>
      </c>
    </row>
    <row r="4430" spans="1:9">
      <c r="A4430">
        <v>577</v>
      </c>
      <c r="B4430" t="s">
        <v>4721</v>
      </c>
      <c r="C4430" t="s">
        <v>17984</v>
      </c>
      <c r="D4430">
        <v>30873</v>
      </c>
      <c r="E4430" t="s">
        <v>20023</v>
      </c>
      <c r="H4430" t="s">
        <v>20024</v>
      </c>
      <c r="I4430" t="s">
        <v>20025</v>
      </c>
    </row>
    <row r="4431" spans="1:9">
      <c r="A4431">
        <v>577</v>
      </c>
      <c r="B4431" t="s">
        <v>4721</v>
      </c>
      <c r="C4431" t="s">
        <v>17984</v>
      </c>
      <c r="D4431">
        <v>30874</v>
      </c>
      <c r="E4431" t="s">
        <v>20026</v>
      </c>
      <c r="H4431" t="s">
        <v>20027</v>
      </c>
      <c r="I4431" t="s">
        <v>20028</v>
      </c>
    </row>
    <row r="4432" spans="1:9">
      <c r="A4432">
        <v>577</v>
      </c>
      <c r="B4432" t="s">
        <v>4721</v>
      </c>
      <c r="C4432" t="s">
        <v>17984</v>
      </c>
      <c r="D4432">
        <v>30875</v>
      </c>
      <c r="E4432" t="s">
        <v>20029</v>
      </c>
      <c r="H4432" t="s">
        <v>20030</v>
      </c>
      <c r="I4432" t="s">
        <v>20031</v>
      </c>
    </row>
    <row r="4433" spans="1:9">
      <c r="A4433">
        <v>577</v>
      </c>
      <c r="B4433" t="s">
        <v>4721</v>
      </c>
      <c r="C4433" t="s">
        <v>17984</v>
      </c>
      <c r="D4433">
        <v>30876</v>
      </c>
      <c r="E4433" t="s">
        <v>20032</v>
      </c>
      <c r="H4433" t="s">
        <v>20033</v>
      </c>
      <c r="I4433" t="s">
        <v>20034</v>
      </c>
    </row>
    <row r="4434" spans="1:9">
      <c r="A4434">
        <v>577</v>
      </c>
      <c r="B4434" t="s">
        <v>4721</v>
      </c>
      <c r="C4434" t="s">
        <v>17984</v>
      </c>
      <c r="D4434">
        <v>30877</v>
      </c>
      <c r="E4434" t="s">
        <v>20035</v>
      </c>
      <c r="H4434" t="s">
        <v>20036</v>
      </c>
      <c r="I4434" t="s">
        <v>20037</v>
      </c>
    </row>
    <row r="4435" spans="1:9">
      <c r="A4435">
        <v>577</v>
      </c>
      <c r="B4435" t="s">
        <v>4721</v>
      </c>
      <c r="C4435" t="s">
        <v>17984</v>
      </c>
      <c r="D4435">
        <v>30878</v>
      </c>
      <c r="E4435" t="s">
        <v>20038</v>
      </c>
      <c r="H4435" t="s">
        <v>20039</v>
      </c>
      <c r="I4435" t="s">
        <v>20040</v>
      </c>
    </row>
    <row r="4436" spans="1:9">
      <c r="A4436">
        <v>577</v>
      </c>
      <c r="B4436" t="s">
        <v>4721</v>
      </c>
      <c r="C4436" t="s">
        <v>17984</v>
      </c>
      <c r="D4436">
        <v>30879</v>
      </c>
      <c r="E4436" t="s">
        <v>20041</v>
      </c>
      <c r="H4436" t="s">
        <v>20042</v>
      </c>
      <c r="I4436" t="s">
        <v>20043</v>
      </c>
    </row>
    <row r="4437" spans="1:9">
      <c r="A4437">
        <v>577</v>
      </c>
      <c r="B4437" t="s">
        <v>4721</v>
      </c>
      <c r="C4437" t="s">
        <v>17984</v>
      </c>
      <c r="D4437">
        <v>30880</v>
      </c>
      <c r="E4437" t="s">
        <v>20044</v>
      </c>
      <c r="H4437" t="s">
        <v>20045</v>
      </c>
      <c r="I4437" t="s">
        <v>20046</v>
      </c>
    </row>
    <row r="4438" spans="1:9">
      <c r="A4438">
        <v>577</v>
      </c>
      <c r="B4438" t="s">
        <v>4721</v>
      </c>
      <c r="C4438" t="s">
        <v>17984</v>
      </c>
      <c r="D4438">
        <v>30881</v>
      </c>
      <c r="E4438" t="s">
        <v>20047</v>
      </c>
      <c r="H4438" t="s">
        <v>20048</v>
      </c>
      <c r="I4438" t="s">
        <v>20049</v>
      </c>
    </row>
    <row r="4439" spans="1:9">
      <c r="A4439">
        <v>577</v>
      </c>
      <c r="B4439" t="s">
        <v>4721</v>
      </c>
      <c r="C4439" t="s">
        <v>17984</v>
      </c>
      <c r="D4439">
        <v>30882</v>
      </c>
      <c r="E4439" t="s">
        <v>20050</v>
      </c>
      <c r="H4439" t="s">
        <v>20051</v>
      </c>
      <c r="I4439" t="s">
        <v>20052</v>
      </c>
    </row>
    <row r="4440" spans="1:9">
      <c r="A4440">
        <v>577</v>
      </c>
      <c r="B4440" t="s">
        <v>4721</v>
      </c>
      <c r="C4440" t="s">
        <v>17984</v>
      </c>
      <c r="D4440">
        <v>30883</v>
      </c>
      <c r="E4440" t="s">
        <v>20053</v>
      </c>
      <c r="H4440" t="s">
        <v>20054</v>
      </c>
      <c r="I4440" t="s">
        <v>20055</v>
      </c>
    </row>
    <row r="4441" spans="1:9">
      <c r="A4441">
        <v>577</v>
      </c>
      <c r="B4441" t="s">
        <v>4721</v>
      </c>
      <c r="C4441" t="s">
        <v>17984</v>
      </c>
      <c r="D4441">
        <v>30884</v>
      </c>
      <c r="E4441" t="s">
        <v>20056</v>
      </c>
      <c r="H4441" t="s">
        <v>20057</v>
      </c>
      <c r="I4441" t="s">
        <v>20058</v>
      </c>
    </row>
    <row r="4442" spans="1:9">
      <c r="A4442">
        <v>577</v>
      </c>
      <c r="B4442" t="s">
        <v>4721</v>
      </c>
      <c r="C4442" t="s">
        <v>17984</v>
      </c>
      <c r="D4442">
        <v>30885</v>
      </c>
      <c r="E4442" t="s">
        <v>20059</v>
      </c>
      <c r="H4442" t="s">
        <v>20060</v>
      </c>
      <c r="I4442" t="s">
        <v>20061</v>
      </c>
    </row>
    <row r="4443" spans="1:9">
      <c r="A4443">
        <v>577</v>
      </c>
      <c r="B4443" t="s">
        <v>4721</v>
      </c>
      <c r="C4443" t="s">
        <v>17984</v>
      </c>
      <c r="D4443">
        <v>30886</v>
      </c>
      <c r="E4443" t="s">
        <v>20062</v>
      </c>
      <c r="H4443" t="s">
        <v>20063</v>
      </c>
      <c r="I4443" t="s">
        <v>20064</v>
      </c>
    </row>
    <row r="4444" spans="1:9">
      <c r="A4444">
        <v>577</v>
      </c>
      <c r="B4444" t="s">
        <v>4721</v>
      </c>
      <c r="C4444" t="s">
        <v>17984</v>
      </c>
      <c r="D4444">
        <v>30887</v>
      </c>
      <c r="E4444" t="s">
        <v>20065</v>
      </c>
      <c r="H4444" t="s">
        <v>20066</v>
      </c>
      <c r="I4444" t="s">
        <v>20067</v>
      </c>
    </row>
    <row r="4445" spans="1:9">
      <c r="A4445">
        <v>577</v>
      </c>
      <c r="B4445" t="s">
        <v>4721</v>
      </c>
      <c r="C4445" t="s">
        <v>17984</v>
      </c>
      <c r="D4445">
        <v>30888</v>
      </c>
      <c r="E4445" t="s">
        <v>20068</v>
      </c>
      <c r="H4445" t="s">
        <v>20069</v>
      </c>
      <c r="I4445" t="s">
        <v>20070</v>
      </c>
    </row>
    <row r="4446" spans="1:9">
      <c r="A4446">
        <v>577</v>
      </c>
      <c r="B4446" t="s">
        <v>4721</v>
      </c>
      <c r="C4446" t="s">
        <v>17984</v>
      </c>
      <c r="D4446">
        <v>30889</v>
      </c>
      <c r="E4446" t="s">
        <v>20071</v>
      </c>
      <c r="H4446" t="s">
        <v>20072</v>
      </c>
      <c r="I4446" t="s">
        <v>20073</v>
      </c>
    </row>
    <row r="4447" spans="1:9">
      <c r="A4447">
        <v>577</v>
      </c>
      <c r="B4447" t="s">
        <v>4721</v>
      </c>
      <c r="C4447" t="s">
        <v>17984</v>
      </c>
      <c r="D4447">
        <v>30890</v>
      </c>
      <c r="E4447" t="s">
        <v>20074</v>
      </c>
      <c r="H4447" t="s">
        <v>20075</v>
      </c>
      <c r="I4447" t="s">
        <v>20076</v>
      </c>
    </row>
    <row r="4448" spans="1:9">
      <c r="A4448">
        <v>577</v>
      </c>
      <c r="B4448" t="s">
        <v>4721</v>
      </c>
      <c r="C4448" t="s">
        <v>17984</v>
      </c>
      <c r="D4448">
        <v>30891</v>
      </c>
      <c r="E4448" t="s">
        <v>20077</v>
      </c>
      <c r="H4448" t="s">
        <v>20078</v>
      </c>
      <c r="I4448" t="s">
        <v>20079</v>
      </c>
    </row>
    <row r="4449" spans="1:9">
      <c r="A4449">
        <v>577</v>
      </c>
      <c r="B4449" t="s">
        <v>4721</v>
      </c>
      <c r="C4449" t="s">
        <v>17984</v>
      </c>
      <c r="D4449">
        <v>30892</v>
      </c>
      <c r="E4449" t="s">
        <v>20080</v>
      </c>
      <c r="H4449" t="s">
        <v>20081</v>
      </c>
      <c r="I4449" t="s">
        <v>20082</v>
      </c>
    </row>
    <row r="4450" spans="1:9">
      <c r="A4450">
        <v>577</v>
      </c>
      <c r="B4450" t="s">
        <v>4721</v>
      </c>
      <c r="C4450" t="s">
        <v>17984</v>
      </c>
      <c r="D4450">
        <v>30893</v>
      </c>
      <c r="E4450" t="s">
        <v>20083</v>
      </c>
      <c r="H4450" t="s">
        <v>20084</v>
      </c>
      <c r="I4450" t="s">
        <v>20085</v>
      </c>
    </row>
    <row r="4451" spans="1:9">
      <c r="A4451">
        <v>577</v>
      </c>
      <c r="B4451" t="s">
        <v>4721</v>
      </c>
      <c r="C4451" t="s">
        <v>17984</v>
      </c>
      <c r="D4451">
        <v>30894</v>
      </c>
      <c r="E4451" t="s">
        <v>20086</v>
      </c>
      <c r="H4451" t="s">
        <v>20087</v>
      </c>
      <c r="I4451" t="s">
        <v>20088</v>
      </c>
    </row>
    <row r="4452" spans="1:9">
      <c r="A4452">
        <v>577</v>
      </c>
      <c r="B4452" t="s">
        <v>4721</v>
      </c>
      <c r="C4452" t="s">
        <v>17984</v>
      </c>
      <c r="D4452">
        <v>30895</v>
      </c>
      <c r="E4452" t="s">
        <v>20089</v>
      </c>
      <c r="H4452" t="s">
        <v>20090</v>
      </c>
      <c r="I4452" t="s">
        <v>20091</v>
      </c>
    </row>
    <row r="4453" spans="1:9">
      <c r="A4453">
        <v>577</v>
      </c>
      <c r="B4453" t="s">
        <v>4721</v>
      </c>
      <c r="C4453" t="s">
        <v>17984</v>
      </c>
      <c r="D4453">
        <v>30896</v>
      </c>
      <c r="E4453" t="s">
        <v>20092</v>
      </c>
      <c r="H4453" t="s">
        <v>20093</v>
      </c>
      <c r="I4453" t="s">
        <v>20094</v>
      </c>
    </row>
    <row r="4454" spans="1:9">
      <c r="A4454">
        <v>577</v>
      </c>
      <c r="B4454" t="s">
        <v>4721</v>
      </c>
      <c r="C4454" t="s">
        <v>17984</v>
      </c>
      <c r="D4454">
        <v>30897</v>
      </c>
      <c r="E4454" t="s">
        <v>20095</v>
      </c>
      <c r="H4454" t="s">
        <v>20096</v>
      </c>
      <c r="I4454" t="s">
        <v>20097</v>
      </c>
    </row>
    <row r="4455" spans="1:9">
      <c r="A4455">
        <v>577</v>
      </c>
      <c r="B4455" t="s">
        <v>4721</v>
      </c>
      <c r="C4455" t="s">
        <v>17984</v>
      </c>
      <c r="D4455">
        <v>30898</v>
      </c>
      <c r="E4455" t="s">
        <v>20098</v>
      </c>
      <c r="H4455" t="s">
        <v>20099</v>
      </c>
      <c r="I4455" t="s">
        <v>20100</v>
      </c>
    </row>
    <row r="4456" spans="1:9">
      <c r="A4456">
        <v>577</v>
      </c>
      <c r="B4456" t="s">
        <v>4721</v>
      </c>
      <c r="C4456" t="s">
        <v>17984</v>
      </c>
      <c r="D4456">
        <v>30899</v>
      </c>
      <c r="E4456" t="s">
        <v>20101</v>
      </c>
      <c r="H4456" t="s">
        <v>20102</v>
      </c>
      <c r="I4456" t="s">
        <v>20103</v>
      </c>
    </row>
    <row r="4457" spans="1:9">
      <c r="A4457">
        <v>577</v>
      </c>
      <c r="B4457" t="s">
        <v>4721</v>
      </c>
      <c r="C4457" t="s">
        <v>17984</v>
      </c>
      <c r="D4457">
        <v>30900</v>
      </c>
      <c r="E4457" t="s">
        <v>20104</v>
      </c>
      <c r="H4457" t="s">
        <v>20105</v>
      </c>
      <c r="I4457" t="s">
        <v>20106</v>
      </c>
    </row>
    <row r="4458" spans="1:9">
      <c r="A4458">
        <v>577</v>
      </c>
      <c r="B4458" t="s">
        <v>4721</v>
      </c>
      <c r="C4458" t="s">
        <v>17984</v>
      </c>
      <c r="D4458">
        <v>30901</v>
      </c>
      <c r="E4458" t="s">
        <v>20107</v>
      </c>
      <c r="H4458" t="s">
        <v>20108</v>
      </c>
      <c r="I4458" t="s">
        <v>20109</v>
      </c>
    </row>
    <row r="4459" spans="1:9">
      <c r="A4459">
        <v>577</v>
      </c>
      <c r="B4459" t="s">
        <v>4721</v>
      </c>
      <c r="C4459" t="s">
        <v>17984</v>
      </c>
      <c r="D4459">
        <v>30902</v>
      </c>
      <c r="E4459" t="s">
        <v>20110</v>
      </c>
      <c r="H4459" t="s">
        <v>20111</v>
      </c>
      <c r="I4459" t="s">
        <v>20112</v>
      </c>
    </row>
    <row r="4460" spans="1:9">
      <c r="A4460">
        <v>577</v>
      </c>
      <c r="B4460" t="s">
        <v>4721</v>
      </c>
      <c r="C4460" t="s">
        <v>17984</v>
      </c>
      <c r="D4460">
        <v>30903</v>
      </c>
      <c r="E4460" t="s">
        <v>20113</v>
      </c>
      <c r="H4460" t="s">
        <v>20114</v>
      </c>
      <c r="I4460" t="s">
        <v>20115</v>
      </c>
    </row>
    <row r="4461" spans="1:9">
      <c r="A4461">
        <v>577</v>
      </c>
      <c r="B4461" t="s">
        <v>4721</v>
      </c>
      <c r="C4461" t="s">
        <v>17984</v>
      </c>
      <c r="D4461">
        <v>30904</v>
      </c>
      <c r="E4461" t="s">
        <v>20116</v>
      </c>
      <c r="H4461" t="s">
        <v>20117</v>
      </c>
      <c r="I4461" t="s">
        <v>20118</v>
      </c>
    </row>
    <row r="4462" spans="1:9">
      <c r="A4462">
        <v>577</v>
      </c>
      <c r="B4462" t="s">
        <v>4721</v>
      </c>
      <c r="C4462" t="s">
        <v>17984</v>
      </c>
      <c r="D4462">
        <v>30905</v>
      </c>
      <c r="E4462" t="s">
        <v>20119</v>
      </c>
      <c r="H4462" t="s">
        <v>20120</v>
      </c>
      <c r="I4462" t="s">
        <v>20121</v>
      </c>
    </row>
    <row r="4463" spans="1:9">
      <c r="A4463">
        <v>577</v>
      </c>
      <c r="B4463" t="s">
        <v>4721</v>
      </c>
      <c r="C4463" t="s">
        <v>17984</v>
      </c>
      <c r="D4463">
        <v>30906</v>
      </c>
      <c r="E4463" t="s">
        <v>20122</v>
      </c>
      <c r="H4463" t="s">
        <v>20123</v>
      </c>
      <c r="I4463" t="s">
        <v>20124</v>
      </c>
    </row>
    <row r="4464" spans="1:9">
      <c r="A4464">
        <v>577</v>
      </c>
      <c r="B4464" t="s">
        <v>4721</v>
      </c>
      <c r="C4464" t="s">
        <v>17984</v>
      </c>
      <c r="D4464">
        <v>30907</v>
      </c>
      <c r="E4464" t="s">
        <v>20125</v>
      </c>
      <c r="H4464" t="s">
        <v>20126</v>
      </c>
      <c r="I4464" t="s">
        <v>20127</v>
      </c>
    </row>
    <row r="4465" spans="1:9">
      <c r="A4465">
        <v>577</v>
      </c>
      <c r="B4465" t="s">
        <v>4721</v>
      </c>
      <c r="C4465" t="s">
        <v>17984</v>
      </c>
      <c r="D4465">
        <v>30908</v>
      </c>
      <c r="E4465" t="s">
        <v>20128</v>
      </c>
      <c r="H4465" t="s">
        <v>20129</v>
      </c>
      <c r="I4465" t="s">
        <v>20130</v>
      </c>
    </row>
    <row r="4466" spans="1:9">
      <c r="A4466">
        <v>577</v>
      </c>
      <c r="B4466" t="s">
        <v>4721</v>
      </c>
      <c r="C4466" t="s">
        <v>17984</v>
      </c>
      <c r="D4466">
        <v>30909</v>
      </c>
      <c r="E4466" t="s">
        <v>20131</v>
      </c>
      <c r="H4466" t="s">
        <v>20132</v>
      </c>
      <c r="I4466" t="s">
        <v>20133</v>
      </c>
    </row>
    <row r="4467" spans="1:9">
      <c r="A4467">
        <v>577</v>
      </c>
      <c r="B4467" t="s">
        <v>4721</v>
      </c>
      <c r="C4467" t="s">
        <v>17984</v>
      </c>
      <c r="D4467">
        <v>30910</v>
      </c>
      <c r="E4467" t="s">
        <v>20134</v>
      </c>
      <c r="H4467" t="s">
        <v>20135</v>
      </c>
      <c r="I4467" t="s">
        <v>20136</v>
      </c>
    </row>
    <row r="4468" spans="1:9">
      <c r="A4468">
        <v>577</v>
      </c>
      <c r="B4468" t="s">
        <v>4721</v>
      </c>
      <c r="C4468" t="s">
        <v>17984</v>
      </c>
      <c r="D4468">
        <v>30911</v>
      </c>
      <c r="E4468" t="s">
        <v>20137</v>
      </c>
      <c r="H4468" t="s">
        <v>20138</v>
      </c>
      <c r="I4468" t="s">
        <v>20139</v>
      </c>
    </row>
    <row r="4469" spans="1:9">
      <c r="A4469">
        <v>577</v>
      </c>
      <c r="B4469" t="s">
        <v>4721</v>
      </c>
      <c r="C4469" t="s">
        <v>17984</v>
      </c>
      <c r="D4469">
        <v>30912</v>
      </c>
      <c r="E4469" t="s">
        <v>20140</v>
      </c>
      <c r="H4469" t="s">
        <v>20141</v>
      </c>
      <c r="I4469" t="s">
        <v>20142</v>
      </c>
    </row>
    <row r="4470" spans="1:9">
      <c r="A4470">
        <v>577</v>
      </c>
      <c r="B4470" t="s">
        <v>4721</v>
      </c>
      <c r="C4470" t="s">
        <v>17984</v>
      </c>
      <c r="D4470">
        <v>30913</v>
      </c>
      <c r="E4470" t="s">
        <v>20143</v>
      </c>
      <c r="H4470" t="s">
        <v>20144</v>
      </c>
      <c r="I4470" t="s">
        <v>20145</v>
      </c>
    </row>
    <row r="4471" spans="1:9">
      <c r="A4471">
        <v>577</v>
      </c>
      <c r="B4471" t="s">
        <v>4721</v>
      </c>
      <c r="C4471" t="s">
        <v>17984</v>
      </c>
      <c r="D4471">
        <v>30914</v>
      </c>
      <c r="E4471" t="s">
        <v>20146</v>
      </c>
      <c r="H4471" t="s">
        <v>20147</v>
      </c>
      <c r="I4471" t="s">
        <v>20148</v>
      </c>
    </row>
    <row r="4472" spans="1:9">
      <c r="A4472">
        <v>577</v>
      </c>
      <c r="B4472" t="s">
        <v>4721</v>
      </c>
      <c r="C4472" t="s">
        <v>17984</v>
      </c>
      <c r="D4472">
        <v>30915</v>
      </c>
      <c r="E4472" t="s">
        <v>20149</v>
      </c>
      <c r="H4472" t="s">
        <v>20150</v>
      </c>
      <c r="I4472" t="s">
        <v>20151</v>
      </c>
    </row>
    <row r="4473" spans="1:9">
      <c r="A4473">
        <v>577</v>
      </c>
      <c r="B4473" t="s">
        <v>4721</v>
      </c>
      <c r="C4473" t="s">
        <v>17984</v>
      </c>
      <c r="D4473">
        <v>30916</v>
      </c>
      <c r="E4473" t="s">
        <v>20152</v>
      </c>
      <c r="H4473" t="s">
        <v>20153</v>
      </c>
      <c r="I4473" t="s">
        <v>20154</v>
      </c>
    </row>
    <row r="4474" spans="1:9">
      <c r="A4474">
        <v>577</v>
      </c>
      <c r="B4474" t="s">
        <v>4721</v>
      </c>
      <c r="C4474" t="s">
        <v>17984</v>
      </c>
      <c r="D4474">
        <v>30917</v>
      </c>
      <c r="E4474" t="s">
        <v>20155</v>
      </c>
      <c r="H4474" t="s">
        <v>20156</v>
      </c>
      <c r="I4474" t="s">
        <v>20157</v>
      </c>
    </row>
    <row r="4475" spans="1:9">
      <c r="A4475">
        <v>577</v>
      </c>
      <c r="B4475" t="s">
        <v>4721</v>
      </c>
      <c r="C4475" t="s">
        <v>17984</v>
      </c>
      <c r="D4475">
        <v>30918</v>
      </c>
      <c r="E4475" t="s">
        <v>20158</v>
      </c>
      <c r="H4475" t="s">
        <v>20159</v>
      </c>
      <c r="I4475" t="s">
        <v>20160</v>
      </c>
    </row>
    <row r="4476" spans="1:9">
      <c r="A4476">
        <v>577</v>
      </c>
      <c r="B4476" t="s">
        <v>4721</v>
      </c>
      <c r="C4476" t="s">
        <v>17984</v>
      </c>
      <c r="D4476">
        <v>30919</v>
      </c>
      <c r="E4476" t="s">
        <v>20161</v>
      </c>
      <c r="H4476" t="s">
        <v>20162</v>
      </c>
      <c r="I4476" t="s">
        <v>20163</v>
      </c>
    </row>
    <row r="4477" spans="1:9">
      <c r="A4477">
        <v>577</v>
      </c>
      <c r="B4477" t="s">
        <v>4721</v>
      </c>
      <c r="C4477" t="s">
        <v>17984</v>
      </c>
      <c r="D4477">
        <v>30920</v>
      </c>
      <c r="E4477" t="s">
        <v>20164</v>
      </c>
      <c r="H4477" t="s">
        <v>20165</v>
      </c>
      <c r="I4477" t="s">
        <v>20166</v>
      </c>
    </row>
    <row r="4478" spans="1:9">
      <c r="A4478">
        <v>577</v>
      </c>
      <c r="B4478" t="s">
        <v>4721</v>
      </c>
      <c r="C4478" t="s">
        <v>17984</v>
      </c>
      <c r="D4478">
        <v>30921</v>
      </c>
      <c r="E4478" t="s">
        <v>20167</v>
      </c>
      <c r="H4478" t="s">
        <v>20168</v>
      </c>
      <c r="I4478" t="s">
        <v>20169</v>
      </c>
    </row>
    <row r="4479" spans="1:9">
      <c r="A4479">
        <v>577</v>
      </c>
      <c r="B4479" t="s">
        <v>4721</v>
      </c>
      <c r="C4479" t="s">
        <v>17984</v>
      </c>
      <c r="D4479">
        <v>30922</v>
      </c>
      <c r="E4479" t="s">
        <v>20170</v>
      </c>
      <c r="H4479" t="s">
        <v>20171</v>
      </c>
      <c r="I4479" t="s">
        <v>20172</v>
      </c>
    </row>
    <row r="4480" spans="1:9">
      <c r="A4480">
        <v>577</v>
      </c>
      <c r="B4480" t="s">
        <v>4721</v>
      </c>
      <c r="C4480" t="s">
        <v>17984</v>
      </c>
      <c r="D4480">
        <v>30923</v>
      </c>
      <c r="E4480" t="s">
        <v>20173</v>
      </c>
      <c r="H4480" t="s">
        <v>20174</v>
      </c>
      <c r="I4480" t="s">
        <v>20175</v>
      </c>
    </row>
    <row r="4481" spans="1:9">
      <c r="A4481">
        <v>577</v>
      </c>
      <c r="B4481" t="s">
        <v>4721</v>
      </c>
      <c r="C4481" t="s">
        <v>17984</v>
      </c>
      <c r="D4481">
        <v>30924</v>
      </c>
      <c r="E4481" t="s">
        <v>20176</v>
      </c>
      <c r="H4481" t="s">
        <v>20177</v>
      </c>
      <c r="I4481" t="s">
        <v>20178</v>
      </c>
    </row>
    <row r="4482" spans="1:9">
      <c r="A4482">
        <v>577</v>
      </c>
      <c r="B4482" t="s">
        <v>4721</v>
      </c>
      <c r="C4482" t="s">
        <v>17984</v>
      </c>
      <c r="D4482">
        <v>30925</v>
      </c>
      <c r="E4482" t="s">
        <v>20179</v>
      </c>
      <c r="H4482" t="s">
        <v>20180</v>
      </c>
      <c r="I4482" t="s">
        <v>20181</v>
      </c>
    </row>
    <row r="4483" spans="1:9">
      <c r="A4483">
        <v>577</v>
      </c>
      <c r="B4483" t="s">
        <v>4721</v>
      </c>
      <c r="C4483" t="s">
        <v>17984</v>
      </c>
      <c r="D4483">
        <v>30926</v>
      </c>
      <c r="E4483" t="s">
        <v>20182</v>
      </c>
      <c r="H4483" t="s">
        <v>20183</v>
      </c>
      <c r="I4483" t="s">
        <v>20184</v>
      </c>
    </row>
    <row r="4484" spans="1:9">
      <c r="A4484">
        <v>577</v>
      </c>
      <c r="B4484" t="s">
        <v>4721</v>
      </c>
      <c r="C4484" t="s">
        <v>17984</v>
      </c>
      <c r="D4484">
        <v>30927</v>
      </c>
      <c r="E4484" t="s">
        <v>20185</v>
      </c>
      <c r="H4484" t="s">
        <v>20186</v>
      </c>
      <c r="I4484" t="s">
        <v>20187</v>
      </c>
    </row>
    <row r="4485" spans="1:9">
      <c r="A4485">
        <v>577</v>
      </c>
      <c r="B4485" t="s">
        <v>4721</v>
      </c>
      <c r="C4485" t="s">
        <v>17984</v>
      </c>
      <c r="D4485">
        <v>30928</v>
      </c>
      <c r="E4485" t="s">
        <v>20188</v>
      </c>
      <c r="H4485" t="s">
        <v>20189</v>
      </c>
      <c r="I4485" t="s">
        <v>20190</v>
      </c>
    </row>
    <row r="4486" spans="1:9">
      <c r="A4486">
        <v>577</v>
      </c>
      <c r="B4486" t="s">
        <v>4721</v>
      </c>
      <c r="C4486" t="s">
        <v>17984</v>
      </c>
      <c r="D4486">
        <v>30929</v>
      </c>
      <c r="E4486" t="s">
        <v>20191</v>
      </c>
      <c r="H4486" t="s">
        <v>20192</v>
      </c>
      <c r="I4486" t="s">
        <v>20193</v>
      </c>
    </row>
    <row r="4487" spans="1:9">
      <c r="A4487">
        <v>577</v>
      </c>
      <c r="B4487" t="s">
        <v>4721</v>
      </c>
      <c r="C4487" t="s">
        <v>17984</v>
      </c>
      <c r="D4487">
        <v>30930</v>
      </c>
      <c r="E4487" t="s">
        <v>20194</v>
      </c>
      <c r="H4487" t="s">
        <v>20195</v>
      </c>
      <c r="I4487" t="s">
        <v>20196</v>
      </c>
    </row>
    <row r="4488" spans="1:9">
      <c r="A4488">
        <v>577</v>
      </c>
      <c r="B4488" t="s">
        <v>4721</v>
      </c>
      <c r="C4488" t="s">
        <v>17984</v>
      </c>
      <c r="D4488">
        <v>30931</v>
      </c>
      <c r="E4488" t="s">
        <v>20197</v>
      </c>
      <c r="H4488" t="s">
        <v>20198</v>
      </c>
      <c r="I4488" t="s">
        <v>20199</v>
      </c>
    </row>
    <row r="4489" spans="1:9">
      <c r="A4489">
        <v>577</v>
      </c>
      <c r="B4489" t="s">
        <v>4721</v>
      </c>
      <c r="C4489" t="s">
        <v>17984</v>
      </c>
      <c r="D4489">
        <v>30932</v>
      </c>
      <c r="E4489" t="s">
        <v>20200</v>
      </c>
      <c r="H4489" t="s">
        <v>20201</v>
      </c>
      <c r="I4489" t="s">
        <v>20202</v>
      </c>
    </row>
    <row r="4490" spans="1:9">
      <c r="A4490">
        <v>577</v>
      </c>
      <c r="B4490" t="s">
        <v>4721</v>
      </c>
      <c r="C4490" t="s">
        <v>17984</v>
      </c>
      <c r="D4490">
        <v>30933</v>
      </c>
      <c r="E4490" t="s">
        <v>20203</v>
      </c>
      <c r="H4490" t="s">
        <v>20204</v>
      </c>
      <c r="I4490" t="s">
        <v>20205</v>
      </c>
    </row>
    <row r="4491" spans="1:9">
      <c r="A4491">
        <v>577</v>
      </c>
      <c r="B4491" t="s">
        <v>4721</v>
      </c>
      <c r="C4491" t="s">
        <v>17984</v>
      </c>
      <c r="D4491">
        <v>30934</v>
      </c>
      <c r="E4491" t="s">
        <v>20206</v>
      </c>
      <c r="H4491" t="s">
        <v>20207</v>
      </c>
      <c r="I4491" t="s">
        <v>20208</v>
      </c>
    </row>
    <row r="4492" spans="1:9">
      <c r="A4492">
        <v>577</v>
      </c>
      <c r="B4492" t="s">
        <v>4721</v>
      </c>
      <c r="C4492" t="s">
        <v>17984</v>
      </c>
      <c r="D4492">
        <v>30935</v>
      </c>
      <c r="E4492" t="s">
        <v>20209</v>
      </c>
      <c r="H4492" t="s">
        <v>20210</v>
      </c>
      <c r="I4492" t="s">
        <v>20211</v>
      </c>
    </row>
    <row r="4493" spans="1:9">
      <c r="A4493">
        <v>577</v>
      </c>
      <c r="B4493" t="s">
        <v>4721</v>
      </c>
      <c r="C4493" t="s">
        <v>17984</v>
      </c>
      <c r="D4493">
        <v>30936</v>
      </c>
      <c r="E4493" t="s">
        <v>20212</v>
      </c>
      <c r="H4493" t="s">
        <v>20213</v>
      </c>
      <c r="I4493" t="s">
        <v>20214</v>
      </c>
    </row>
    <row r="4494" spans="1:9">
      <c r="A4494">
        <v>577</v>
      </c>
      <c r="B4494" t="s">
        <v>4721</v>
      </c>
      <c r="C4494" t="s">
        <v>17984</v>
      </c>
      <c r="D4494">
        <v>30937</v>
      </c>
      <c r="E4494" t="s">
        <v>20215</v>
      </c>
      <c r="H4494" t="s">
        <v>20216</v>
      </c>
      <c r="I4494" t="s">
        <v>20217</v>
      </c>
    </row>
    <row r="4495" spans="1:9">
      <c r="A4495">
        <v>577</v>
      </c>
      <c r="B4495" t="s">
        <v>4721</v>
      </c>
      <c r="C4495" t="s">
        <v>17984</v>
      </c>
      <c r="D4495">
        <v>30938</v>
      </c>
      <c r="E4495" t="s">
        <v>20218</v>
      </c>
      <c r="H4495" t="s">
        <v>20219</v>
      </c>
      <c r="I4495" t="s">
        <v>20220</v>
      </c>
    </row>
    <row r="4496" spans="1:9">
      <c r="A4496">
        <v>577</v>
      </c>
      <c r="B4496" t="s">
        <v>4721</v>
      </c>
      <c r="C4496" t="s">
        <v>17984</v>
      </c>
      <c r="D4496">
        <v>30939</v>
      </c>
      <c r="E4496" t="s">
        <v>20221</v>
      </c>
      <c r="H4496" t="s">
        <v>20222</v>
      </c>
      <c r="I4496" t="s">
        <v>20223</v>
      </c>
    </row>
    <row r="4497" spans="1:9">
      <c r="A4497">
        <v>577</v>
      </c>
      <c r="B4497" t="s">
        <v>4721</v>
      </c>
      <c r="C4497" t="s">
        <v>17984</v>
      </c>
      <c r="D4497">
        <v>30940</v>
      </c>
      <c r="E4497" t="s">
        <v>20224</v>
      </c>
      <c r="H4497" t="s">
        <v>20225</v>
      </c>
      <c r="I4497" t="s">
        <v>20226</v>
      </c>
    </row>
    <row r="4498" spans="1:9">
      <c r="A4498">
        <v>577</v>
      </c>
      <c r="B4498" t="s">
        <v>4721</v>
      </c>
      <c r="C4498" t="s">
        <v>17984</v>
      </c>
      <c r="D4498">
        <v>30941</v>
      </c>
      <c r="E4498" t="s">
        <v>20227</v>
      </c>
      <c r="H4498" t="s">
        <v>20228</v>
      </c>
      <c r="I4498" t="s">
        <v>20229</v>
      </c>
    </row>
    <row r="4499" spans="1:9">
      <c r="A4499">
        <v>577</v>
      </c>
      <c r="B4499" t="s">
        <v>4721</v>
      </c>
      <c r="C4499" t="s">
        <v>17984</v>
      </c>
      <c r="D4499">
        <v>30942</v>
      </c>
      <c r="E4499" t="s">
        <v>20230</v>
      </c>
      <c r="H4499" t="s">
        <v>20231</v>
      </c>
      <c r="I4499" t="s">
        <v>20232</v>
      </c>
    </row>
    <row r="4500" spans="1:9">
      <c r="A4500">
        <v>577</v>
      </c>
      <c r="B4500" t="s">
        <v>4721</v>
      </c>
      <c r="C4500" t="s">
        <v>17984</v>
      </c>
      <c r="D4500">
        <v>30943</v>
      </c>
      <c r="E4500" t="s">
        <v>20233</v>
      </c>
      <c r="H4500" t="s">
        <v>20234</v>
      </c>
      <c r="I4500" t="s">
        <v>20235</v>
      </c>
    </row>
    <row r="4501" spans="1:9">
      <c r="A4501">
        <v>577</v>
      </c>
      <c r="B4501" t="s">
        <v>4721</v>
      </c>
      <c r="C4501" t="s">
        <v>17984</v>
      </c>
      <c r="D4501">
        <v>30944</v>
      </c>
      <c r="E4501" t="s">
        <v>20236</v>
      </c>
      <c r="H4501" t="s">
        <v>20237</v>
      </c>
      <c r="I4501" t="s">
        <v>20238</v>
      </c>
    </row>
    <row r="4502" spans="1:9">
      <c r="A4502">
        <v>577</v>
      </c>
      <c r="B4502" t="s">
        <v>4721</v>
      </c>
      <c r="C4502" t="s">
        <v>17984</v>
      </c>
      <c r="D4502">
        <v>30945</v>
      </c>
      <c r="E4502" t="s">
        <v>20239</v>
      </c>
      <c r="H4502" t="s">
        <v>20240</v>
      </c>
      <c r="I4502" t="s">
        <v>20241</v>
      </c>
    </row>
    <row r="4503" spans="1:9">
      <c r="A4503">
        <v>577</v>
      </c>
      <c r="B4503" t="s">
        <v>4721</v>
      </c>
      <c r="C4503" t="s">
        <v>17984</v>
      </c>
      <c r="D4503">
        <v>30946</v>
      </c>
      <c r="E4503" t="s">
        <v>20242</v>
      </c>
      <c r="H4503" t="s">
        <v>20243</v>
      </c>
      <c r="I4503" t="s">
        <v>20244</v>
      </c>
    </row>
    <row r="4504" spans="1:9">
      <c r="A4504">
        <v>577</v>
      </c>
      <c r="B4504" t="s">
        <v>4721</v>
      </c>
      <c r="C4504" t="s">
        <v>17984</v>
      </c>
      <c r="D4504">
        <v>30947</v>
      </c>
      <c r="E4504" t="s">
        <v>20245</v>
      </c>
      <c r="H4504" t="s">
        <v>20246</v>
      </c>
      <c r="I4504" t="s">
        <v>20247</v>
      </c>
    </row>
    <row r="4505" spans="1:9">
      <c r="A4505">
        <v>577</v>
      </c>
      <c r="B4505" t="s">
        <v>4721</v>
      </c>
      <c r="C4505" t="s">
        <v>17984</v>
      </c>
      <c r="D4505">
        <v>30948</v>
      </c>
      <c r="E4505" t="s">
        <v>20248</v>
      </c>
      <c r="H4505" t="s">
        <v>20249</v>
      </c>
      <c r="I4505" t="s">
        <v>20250</v>
      </c>
    </row>
    <row r="4506" spans="1:9">
      <c r="A4506">
        <v>577</v>
      </c>
      <c r="B4506" t="s">
        <v>4721</v>
      </c>
      <c r="C4506" t="s">
        <v>17984</v>
      </c>
      <c r="D4506">
        <v>30949</v>
      </c>
      <c r="E4506" t="s">
        <v>20251</v>
      </c>
      <c r="H4506" t="s">
        <v>20252</v>
      </c>
      <c r="I4506" t="s">
        <v>20253</v>
      </c>
    </row>
    <row r="4507" spans="1:9">
      <c r="A4507">
        <v>577</v>
      </c>
      <c r="B4507" t="s">
        <v>4721</v>
      </c>
      <c r="C4507" t="s">
        <v>17984</v>
      </c>
      <c r="D4507">
        <v>30950</v>
      </c>
      <c r="E4507" t="s">
        <v>20254</v>
      </c>
      <c r="H4507" t="s">
        <v>20255</v>
      </c>
      <c r="I4507" t="s">
        <v>20256</v>
      </c>
    </row>
    <row r="4508" spans="1:9">
      <c r="A4508">
        <v>577</v>
      </c>
      <c r="B4508" t="s">
        <v>4721</v>
      </c>
      <c r="C4508" t="s">
        <v>17984</v>
      </c>
      <c r="D4508">
        <v>30951</v>
      </c>
      <c r="E4508" t="s">
        <v>20257</v>
      </c>
      <c r="H4508" t="s">
        <v>20258</v>
      </c>
      <c r="I4508" t="s">
        <v>20259</v>
      </c>
    </row>
    <row r="4509" spans="1:9">
      <c r="A4509">
        <v>577</v>
      </c>
      <c r="B4509" t="s">
        <v>4721</v>
      </c>
      <c r="C4509" t="s">
        <v>17984</v>
      </c>
      <c r="D4509">
        <v>30952</v>
      </c>
      <c r="E4509" t="s">
        <v>20260</v>
      </c>
      <c r="H4509" t="s">
        <v>20261</v>
      </c>
      <c r="I4509" t="s">
        <v>20262</v>
      </c>
    </row>
    <row r="4510" spans="1:9">
      <c r="A4510">
        <v>577</v>
      </c>
      <c r="B4510" t="s">
        <v>4721</v>
      </c>
      <c r="C4510" t="s">
        <v>17984</v>
      </c>
      <c r="D4510">
        <v>30953</v>
      </c>
      <c r="E4510" t="s">
        <v>20263</v>
      </c>
      <c r="H4510" t="s">
        <v>20264</v>
      </c>
      <c r="I4510" t="s">
        <v>20265</v>
      </c>
    </row>
    <row r="4511" spans="1:9">
      <c r="A4511">
        <v>577</v>
      </c>
      <c r="B4511" t="s">
        <v>4721</v>
      </c>
      <c r="C4511" t="s">
        <v>17984</v>
      </c>
      <c r="D4511">
        <v>30954</v>
      </c>
      <c r="E4511" t="s">
        <v>20266</v>
      </c>
      <c r="H4511" t="s">
        <v>20267</v>
      </c>
      <c r="I4511" t="s">
        <v>20268</v>
      </c>
    </row>
    <row r="4512" spans="1:9">
      <c r="A4512">
        <v>577</v>
      </c>
      <c r="B4512" t="s">
        <v>4721</v>
      </c>
      <c r="C4512" t="s">
        <v>17984</v>
      </c>
      <c r="D4512">
        <v>30955</v>
      </c>
      <c r="E4512" t="s">
        <v>20269</v>
      </c>
      <c r="H4512" t="s">
        <v>20270</v>
      </c>
      <c r="I4512" t="s">
        <v>20271</v>
      </c>
    </row>
    <row r="4513" spans="1:9">
      <c r="A4513">
        <v>577</v>
      </c>
      <c r="B4513" t="s">
        <v>4721</v>
      </c>
      <c r="C4513" t="s">
        <v>17984</v>
      </c>
      <c r="D4513">
        <v>30956</v>
      </c>
      <c r="E4513" t="s">
        <v>20272</v>
      </c>
      <c r="H4513" t="s">
        <v>20273</v>
      </c>
      <c r="I4513" t="s">
        <v>20274</v>
      </c>
    </row>
    <row r="4514" spans="1:9">
      <c r="A4514">
        <v>577</v>
      </c>
      <c r="B4514" t="s">
        <v>4721</v>
      </c>
      <c r="C4514" t="s">
        <v>17984</v>
      </c>
      <c r="D4514">
        <v>30957</v>
      </c>
      <c r="E4514" t="s">
        <v>20275</v>
      </c>
      <c r="H4514" t="s">
        <v>20276</v>
      </c>
      <c r="I4514" t="s">
        <v>20277</v>
      </c>
    </row>
    <row r="4515" spans="1:9">
      <c r="A4515">
        <v>577</v>
      </c>
      <c r="B4515" t="s">
        <v>4721</v>
      </c>
      <c r="C4515" t="s">
        <v>17984</v>
      </c>
      <c r="D4515">
        <v>30958</v>
      </c>
      <c r="E4515" t="s">
        <v>20278</v>
      </c>
      <c r="H4515" t="s">
        <v>20279</v>
      </c>
      <c r="I4515" t="s">
        <v>20280</v>
      </c>
    </row>
    <row r="4516" spans="1:9">
      <c r="A4516">
        <v>577</v>
      </c>
      <c r="B4516" t="s">
        <v>4721</v>
      </c>
      <c r="C4516" t="s">
        <v>17984</v>
      </c>
      <c r="D4516">
        <v>30959</v>
      </c>
      <c r="E4516" t="s">
        <v>20281</v>
      </c>
      <c r="H4516" t="s">
        <v>20282</v>
      </c>
      <c r="I4516" t="s">
        <v>20283</v>
      </c>
    </row>
    <row r="4517" spans="1:9">
      <c r="A4517">
        <v>577</v>
      </c>
      <c r="B4517" t="s">
        <v>4721</v>
      </c>
      <c r="C4517" t="s">
        <v>17984</v>
      </c>
      <c r="D4517">
        <v>30960</v>
      </c>
      <c r="E4517" t="s">
        <v>20284</v>
      </c>
      <c r="H4517" t="s">
        <v>20285</v>
      </c>
      <c r="I4517" t="s">
        <v>20286</v>
      </c>
    </row>
    <row r="4518" spans="1:9">
      <c r="A4518">
        <v>577</v>
      </c>
      <c r="B4518" t="s">
        <v>4721</v>
      </c>
      <c r="C4518" t="s">
        <v>17984</v>
      </c>
      <c r="D4518">
        <v>30961</v>
      </c>
      <c r="E4518" t="s">
        <v>20287</v>
      </c>
      <c r="H4518" t="s">
        <v>20288</v>
      </c>
      <c r="I4518" t="s">
        <v>20289</v>
      </c>
    </row>
    <row r="4519" spans="1:9">
      <c r="A4519">
        <v>577</v>
      </c>
      <c r="B4519" t="s">
        <v>4721</v>
      </c>
      <c r="C4519" t="s">
        <v>17984</v>
      </c>
      <c r="D4519">
        <v>30962</v>
      </c>
      <c r="E4519" t="s">
        <v>20290</v>
      </c>
      <c r="H4519" t="s">
        <v>20291</v>
      </c>
      <c r="I4519" t="s">
        <v>20292</v>
      </c>
    </row>
    <row r="4520" spans="1:9">
      <c r="A4520">
        <v>577</v>
      </c>
      <c r="B4520" t="s">
        <v>4721</v>
      </c>
      <c r="C4520" t="s">
        <v>17984</v>
      </c>
      <c r="D4520">
        <v>30963</v>
      </c>
      <c r="E4520" t="s">
        <v>20293</v>
      </c>
      <c r="H4520" t="s">
        <v>20294</v>
      </c>
      <c r="I4520" t="s">
        <v>20295</v>
      </c>
    </row>
    <row r="4521" spans="1:9">
      <c r="A4521">
        <v>577</v>
      </c>
      <c r="B4521" t="s">
        <v>4721</v>
      </c>
      <c r="C4521" t="s">
        <v>17984</v>
      </c>
      <c r="D4521">
        <v>30964</v>
      </c>
      <c r="E4521" t="s">
        <v>20296</v>
      </c>
      <c r="H4521" t="s">
        <v>20297</v>
      </c>
      <c r="I4521" t="s">
        <v>20298</v>
      </c>
    </row>
    <row r="4522" spans="1:9">
      <c r="A4522">
        <v>577</v>
      </c>
      <c r="B4522" t="s">
        <v>4721</v>
      </c>
      <c r="C4522" t="s">
        <v>17984</v>
      </c>
      <c r="D4522">
        <v>30965</v>
      </c>
      <c r="E4522" t="s">
        <v>20299</v>
      </c>
      <c r="H4522" t="s">
        <v>20300</v>
      </c>
      <c r="I4522" t="s">
        <v>20301</v>
      </c>
    </row>
    <row r="4523" spans="1:9">
      <c r="A4523">
        <v>577</v>
      </c>
      <c r="B4523" t="s">
        <v>4721</v>
      </c>
      <c r="C4523" t="s">
        <v>17984</v>
      </c>
      <c r="D4523">
        <v>30966</v>
      </c>
      <c r="E4523" t="s">
        <v>20302</v>
      </c>
      <c r="H4523" t="s">
        <v>20303</v>
      </c>
      <c r="I4523" t="s">
        <v>20304</v>
      </c>
    </row>
    <row r="4524" spans="1:9">
      <c r="A4524">
        <v>577</v>
      </c>
      <c r="B4524" t="s">
        <v>4721</v>
      </c>
      <c r="C4524" t="s">
        <v>17984</v>
      </c>
      <c r="D4524">
        <v>30967</v>
      </c>
      <c r="E4524" t="s">
        <v>20305</v>
      </c>
      <c r="H4524" t="s">
        <v>20306</v>
      </c>
      <c r="I4524" t="s">
        <v>20307</v>
      </c>
    </row>
    <row r="4525" spans="1:9">
      <c r="A4525">
        <v>577</v>
      </c>
      <c r="B4525" t="s">
        <v>4721</v>
      </c>
      <c r="C4525" t="s">
        <v>17984</v>
      </c>
      <c r="D4525">
        <v>30968</v>
      </c>
      <c r="E4525" t="s">
        <v>20308</v>
      </c>
      <c r="H4525" t="s">
        <v>20309</v>
      </c>
      <c r="I4525" t="s">
        <v>20310</v>
      </c>
    </row>
    <row r="4526" spans="1:9">
      <c r="A4526">
        <v>577</v>
      </c>
      <c r="B4526" t="s">
        <v>4721</v>
      </c>
      <c r="C4526" t="s">
        <v>17984</v>
      </c>
      <c r="D4526">
        <v>30969</v>
      </c>
      <c r="E4526" t="s">
        <v>20311</v>
      </c>
      <c r="H4526" t="s">
        <v>20312</v>
      </c>
      <c r="I4526" t="s">
        <v>20313</v>
      </c>
    </row>
    <row r="4527" spans="1:9">
      <c r="A4527">
        <v>577</v>
      </c>
      <c r="B4527" t="s">
        <v>4721</v>
      </c>
      <c r="C4527" t="s">
        <v>17984</v>
      </c>
      <c r="D4527">
        <v>30970</v>
      </c>
      <c r="E4527" t="s">
        <v>20314</v>
      </c>
      <c r="H4527" t="s">
        <v>20315</v>
      </c>
      <c r="I4527" t="s">
        <v>20316</v>
      </c>
    </row>
    <row r="4528" spans="1:9">
      <c r="A4528">
        <v>577</v>
      </c>
      <c r="B4528" t="s">
        <v>4721</v>
      </c>
      <c r="C4528" t="s">
        <v>17984</v>
      </c>
      <c r="D4528">
        <v>30971</v>
      </c>
      <c r="E4528" t="s">
        <v>20317</v>
      </c>
      <c r="H4528" t="s">
        <v>20318</v>
      </c>
      <c r="I4528" t="s">
        <v>20319</v>
      </c>
    </row>
    <row r="4529" spans="1:9">
      <c r="A4529">
        <v>577</v>
      </c>
      <c r="B4529" t="s">
        <v>4721</v>
      </c>
      <c r="C4529" t="s">
        <v>17984</v>
      </c>
      <c r="D4529">
        <v>30972</v>
      </c>
      <c r="E4529" t="s">
        <v>20320</v>
      </c>
      <c r="H4529" t="s">
        <v>20321</v>
      </c>
      <c r="I4529" t="s">
        <v>20322</v>
      </c>
    </row>
    <row r="4530" spans="1:9">
      <c r="A4530">
        <v>577</v>
      </c>
      <c r="B4530" t="s">
        <v>4721</v>
      </c>
      <c r="C4530" t="s">
        <v>17984</v>
      </c>
      <c r="D4530">
        <v>30973</v>
      </c>
      <c r="E4530" t="s">
        <v>20323</v>
      </c>
      <c r="H4530" t="s">
        <v>20324</v>
      </c>
      <c r="I4530" t="s">
        <v>20325</v>
      </c>
    </row>
    <row r="4531" spans="1:9">
      <c r="A4531">
        <v>577</v>
      </c>
      <c r="B4531" t="s">
        <v>4721</v>
      </c>
      <c r="C4531" t="s">
        <v>17984</v>
      </c>
      <c r="D4531">
        <v>30974</v>
      </c>
      <c r="E4531" t="s">
        <v>20326</v>
      </c>
      <c r="H4531" t="s">
        <v>20327</v>
      </c>
      <c r="I4531" t="s">
        <v>20328</v>
      </c>
    </row>
    <row r="4532" spans="1:9">
      <c r="A4532">
        <v>577</v>
      </c>
      <c r="B4532" t="s">
        <v>4721</v>
      </c>
      <c r="C4532" t="s">
        <v>17984</v>
      </c>
      <c r="D4532">
        <v>30975</v>
      </c>
      <c r="E4532" t="s">
        <v>20329</v>
      </c>
      <c r="H4532" t="s">
        <v>20330</v>
      </c>
      <c r="I4532" t="s">
        <v>20331</v>
      </c>
    </row>
    <row r="4533" spans="1:9">
      <c r="A4533">
        <v>577</v>
      </c>
      <c r="B4533" t="s">
        <v>4721</v>
      </c>
      <c r="C4533" t="s">
        <v>17984</v>
      </c>
      <c r="D4533">
        <v>30976</v>
      </c>
      <c r="E4533" t="s">
        <v>20332</v>
      </c>
      <c r="H4533" t="s">
        <v>20333</v>
      </c>
      <c r="I4533" t="s">
        <v>20334</v>
      </c>
    </row>
    <row r="4534" spans="1:9">
      <c r="A4534">
        <v>577</v>
      </c>
      <c r="B4534" t="s">
        <v>4721</v>
      </c>
      <c r="C4534" t="s">
        <v>17984</v>
      </c>
      <c r="D4534">
        <v>30977</v>
      </c>
      <c r="E4534" t="s">
        <v>20335</v>
      </c>
      <c r="H4534" t="s">
        <v>20336</v>
      </c>
      <c r="I4534" t="s">
        <v>20337</v>
      </c>
    </row>
    <row r="4535" spans="1:9">
      <c r="A4535">
        <v>577</v>
      </c>
      <c r="B4535" t="s">
        <v>4721</v>
      </c>
      <c r="C4535" t="s">
        <v>17984</v>
      </c>
      <c r="D4535">
        <v>30978</v>
      </c>
      <c r="E4535" t="s">
        <v>20338</v>
      </c>
      <c r="H4535" t="s">
        <v>20339</v>
      </c>
      <c r="I4535" t="s">
        <v>20340</v>
      </c>
    </row>
    <row r="4536" spans="1:9">
      <c r="A4536">
        <v>577</v>
      </c>
      <c r="B4536" t="s">
        <v>4721</v>
      </c>
      <c r="C4536" t="s">
        <v>17984</v>
      </c>
      <c r="D4536">
        <v>30979</v>
      </c>
      <c r="E4536" t="s">
        <v>20341</v>
      </c>
      <c r="H4536" t="s">
        <v>20342</v>
      </c>
      <c r="I4536" t="s">
        <v>20343</v>
      </c>
    </row>
    <row r="4537" spans="1:9">
      <c r="A4537">
        <v>577</v>
      </c>
      <c r="B4537" t="s">
        <v>4721</v>
      </c>
      <c r="C4537" t="s">
        <v>17984</v>
      </c>
      <c r="D4537">
        <v>30980</v>
      </c>
      <c r="E4537" t="s">
        <v>20344</v>
      </c>
      <c r="H4537" t="s">
        <v>20345</v>
      </c>
      <c r="I4537" t="s">
        <v>20346</v>
      </c>
    </row>
    <row r="4538" spans="1:9">
      <c r="A4538">
        <v>577</v>
      </c>
      <c r="B4538" t="s">
        <v>4721</v>
      </c>
      <c r="C4538" t="s">
        <v>17984</v>
      </c>
      <c r="D4538">
        <v>30981</v>
      </c>
      <c r="E4538" t="s">
        <v>20347</v>
      </c>
      <c r="H4538" t="s">
        <v>20348</v>
      </c>
      <c r="I4538" t="s">
        <v>20349</v>
      </c>
    </row>
    <row r="4539" spans="1:9">
      <c r="A4539">
        <v>577</v>
      </c>
      <c r="B4539" t="s">
        <v>4721</v>
      </c>
      <c r="C4539" t="s">
        <v>17984</v>
      </c>
      <c r="D4539">
        <v>30982</v>
      </c>
      <c r="E4539" t="s">
        <v>20350</v>
      </c>
      <c r="H4539" t="s">
        <v>20351</v>
      </c>
      <c r="I4539" t="s">
        <v>20352</v>
      </c>
    </row>
    <row r="4540" spans="1:9">
      <c r="A4540">
        <v>577</v>
      </c>
      <c r="B4540" t="s">
        <v>4721</v>
      </c>
      <c r="C4540" t="s">
        <v>17984</v>
      </c>
      <c r="D4540">
        <v>30983</v>
      </c>
      <c r="E4540" t="s">
        <v>20353</v>
      </c>
      <c r="H4540" t="s">
        <v>20354</v>
      </c>
      <c r="I4540" t="s">
        <v>20355</v>
      </c>
    </row>
    <row r="4541" spans="1:9">
      <c r="A4541">
        <v>577</v>
      </c>
      <c r="B4541" t="s">
        <v>4721</v>
      </c>
      <c r="C4541" t="s">
        <v>17984</v>
      </c>
      <c r="D4541">
        <v>30984</v>
      </c>
      <c r="E4541" t="s">
        <v>20356</v>
      </c>
      <c r="H4541" t="s">
        <v>20357</v>
      </c>
      <c r="I4541" t="s">
        <v>20358</v>
      </c>
    </row>
    <row r="4542" spans="1:9">
      <c r="A4542">
        <v>577</v>
      </c>
      <c r="B4542" t="s">
        <v>4721</v>
      </c>
      <c r="C4542" t="s">
        <v>17984</v>
      </c>
      <c r="D4542">
        <v>30985</v>
      </c>
      <c r="E4542" t="s">
        <v>20359</v>
      </c>
      <c r="H4542" t="s">
        <v>20360</v>
      </c>
      <c r="I4542" t="s">
        <v>20361</v>
      </c>
    </row>
    <row r="4543" spans="1:9">
      <c r="A4543">
        <v>577</v>
      </c>
      <c r="B4543" t="s">
        <v>4721</v>
      </c>
      <c r="C4543" t="s">
        <v>17984</v>
      </c>
      <c r="D4543">
        <v>30986</v>
      </c>
      <c r="E4543" t="s">
        <v>20362</v>
      </c>
      <c r="H4543" t="s">
        <v>20363</v>
      </c>
      <c r="I4543" t="s">
        <v>20364</v>
      </c>
    </row>
    <row r="4544" spans="1:9">
      <c r="A4544">
        <v>577</v>
      </c>
      <c r="B4544" t="s">
        <v>4721</v>
      </c>
      <c r="C4544" t="s">
        <v>17984</v>
      </c>
      <c r="D4544">
        <v>30987</v>
      </c>
      <c r="E4544" t="s">
        <v>20365</v>
      </c>
      <c r="H4544" t="s">
        <v>20366</v>
      </c>
      <c r="I4544" t="s">
        <v>20367</v>
      </c>
    </row>
    <row r="4545" spans="1:9">
      <c r="A4545">
        <v>577</v>
      </c>
      <c r="B4545" t="s">
        <v>4721</v>
      </c>
      <c r="C4545" t="s">
        <v>17984</v>
      </c>
      <c r="D4545">
        <v>30988</v>
      </c>
      <c r="E4545" t="s">
        <v>20368</v>
      </c>
      <c r="H4545" t="s">
        <v>20369</v>
      </c>
      <c r="I4545" t="s">
        <v>20370</v>
      </c>
    </row>
    <row r="4546" spans="1:9">
      <c r="A4546">
        <v>577</v>
      </c>
      <c r="B4546" t="s">
        <v>4721</v>
      </c>
      <c r="C4546" t="s">
        <v>17984</v>
      </c>
      <c r="D4546">
        <v>30989</v>
      </c>
      <c r="E4546" t="s">
        <v>20371</v>
      </c>
      <c r="H4546" t="s">
        <v>20372</v>
      </c>
      <c r="I4546" t="s">
        <v>20373</v>
      </c>
    </row>
    <row r="4547" spans="1:9">
      <c r="A4547">
        <v>577</v>
      </c>
      <c r="B4547" t="s">
        <v>4721</v>
      </c>
      <c r="C4547" t="s">
        <v>17984</v>
      </c>
      <c r="D4547">
        <v>30990</v>
      </c>
      <c r="E4547" t="s">
        <v>20374</v>
      </c>
      <c r="H4547" t="s">
        <v>20375</v>
      </c>
      <c r="I4547" t="s">
        <v>20376</v>
      </c>
    </row>
    <row r="4548" spans="1:9">
      <c r="A4548">
        <v>577</v>
      </c>
      <c r="B4548" t="s">
        <v>4721</v>
      </c>
      <c r="C4548" t="s">
        <v>17984</v>
      </c>
      <c r="D4548">
        <v>30991</v>
      </c>
      <c r="E4548" t="s">
        <v>20377</v>
      </c>
      <c r="H4548" t="s">
        <v>20378</v>
      </c>
      <c r="I4548" t="s">
        <v>20379</v>
      </c>
    </row>
    <row r="4549" spans="1:9">
      <c r="A4549">
        <v>577</v>
      </c>
      <c r="B4549" t="s">
        <v>4721</v>
      </c>
      <c r="C4549" t="s">
        <v>17984</v>
      </c>
      <c r="D4549">
        <v>30992</v>
      </c>
      <c r="E4549" t="s">
        <v>20380</v>
      </c>
      <c r="H4549" t="s">
        <v>20381</v>
      </c>
      <c r="I4549" t="s">
        <v>20382</v>
      </c>
    </row>
    <row r="4550" spans="1:9">
      <c r="A4550">
        <v>577</v>
      </c>
      <c r="B4550" t="s">
        <v>4721</v>
      </c>
      <c r="C4550" t="s">
        <v>17984</v>
      </c>
      <c r="D4550">
        <v>30993</v>
      </c>
      <c r="E4550" t="s">
        <v>20383</v>
      </c>
      <c r="H4550" t="s">
        <v>20384</v>
      </c>
      <c r="I4550" t="s">
        <v>20385</v>
      </c>
    </row>
    <row r="4551" spans="1:9">
      <c r="A4551">
        <v>577</v>
      </c>
      <c r="B4551" t="s">
        <v>4721</v>
      </c>
      <c r="C4551" t="s">
        <v>17984</v>
      </c>
      <c r="D4551">
        <v>30994</v>
      </c>
      <c r="E4551" t="s">
        <v>20386</v>
      </c>
      <c r="H4551" t="s">
        <v>20387</v>
      </c>
      <c r="I4551" t="s">
        <v>20388</v>
      </c>
    </row>
    <row r="4552" spans="1:9">
      <c r="A4552">
        <v>577</v>
      </c>
      <c r="B4552" t="s">
        <v>4721</v>
      </c>
      <c r="C4552" t="s">
        <v>17984</v>
      </c>
      <c r="D4552">
        <v>30995</v>
      </c>
      <c r="E4552" t="s">
        <v>20389</v>
      </c>
      <c r="H4552" t="s">
        <v>20390</v>
      </c>
      <c r="I4552" t="s">
        <v>20391</v>
      </c>
    </row>
    <row r="4553" spans="1:9">
      <c r="A4553">
        <v>577</v>
      </c>
      <c r="B4553" t="s">
        <v>4721</v>
      </c>
      <c r="C4553" t="s">
        <v>17984</v>
      </c>
      <c r="D4553">
        <v>30996</v>
      </c>
      <c r="E4553" t="s">
        <v>20392</v>
      </c>
      <c r="H4553" t="s">
        <v>20393</v>
      </c>
      <c r="I4553" t="s">
        <v>20394</v>
      </c>
    </row>
    <row r="4554" spans="1:9">
      <c r="A4554">
        <v>577</v>
      </c>
      <c r="B4554" t="s">
        <v>4721</v>
      </c>
      <c r="C4554" t="s">
        <v>17984</v>
      </c>
      <c r="D4554">
        <v>30997</v>
      </c>
      <c r="E4554" t="s">
        <v>20395</v>
      </c>
      <c r="H4554" t="s">
        <v>20396</v>
      </c>
      <c r="I4554" t="s">
        <v>20397</v>
      </c>
    </row>
    <row r="4555" spans="1:9">
      <c r="A4555">
        <v>577</v>
      </c>
      <c r="B4555" t="s">
        <v>4721</v>
      </c>
      <c r="C4555" t="s">
        <v>17984</v>
      </c>
      <c r="D4555">
        <v>30998</v>
      </c>
      <c r="E4555" t="s">
        <v>20398</v>
      </c>
      <c r="H4555" t="s">
        <v>20399</v>
      </c>
      <c r="I4555" t="s">
        <v>20400</v>
      </c>
    </row>
    <row r="4556" spans="1:9">
      <c r="A4556">
        <v>577</v>
      </c>
      <c r="B4556" t="s">
        <v>4721</v>
      </c>
      <c r="C4556" t="s">
        <v>17984</v>
      </c>
      <c r="D4556">
        <v>30999</v>
      </c>
      <c r="E4556" t="s">
        <v>20401</v>
      </c>
      <c r="H4556" t="s">
        <v>20402</v>
      </c>
      <c r="I4556" t="s">
        <v>20403</v>
      </c>
    </row>
    <row r="4557" spans="1:9">
      <c r="A4557">
        <v>577</v>
      </c>
      <c r="B4557" t="s">
        <v>4721</v>
      </c>
      <c r="C4557" t="s">
        <v>17984</v>
      </c>
      <c r="D4557">
        <v>31000</v>
      </c>
      <c r="E4557" t="s">
        <v>20404</v>
      </c>
      <c r="H4557" t="s">
        <v>20405</v>
      </c>
      <c r="I4557" t="s">
        <v>20406</v>
      </c>
    </row>
    <row r="4558" spans="1:9">
      <c r="A4558">
        <v>577</v>
      </c>
      <c r="B4558" t="s">
        <v>4721</v>
      </c>
      <c r="C4558" t="s">
        <v>17984</v>
      </c>
      <c r="D4558">
        <v>31001</v>
      </c>
      <c r="E4558" t="s">
        <v>20407</v>
      </c>
      <c r="H4558" t="s">
        <v>20408</v>
      </c>
      <c r="I4558" t="s">
        <v>20409</v>
      </c>
    </row>
    <row r="4559" spans="1:9">
      <c r="A4559">
        <v>577</v>
      </c>
      <c r="B4559" t="s">
        <v>4721</v>
      </c>
      <c r="C4559" t="s">
        <v>17984</v>
      </c>
      <c r="D4559">
        <v>31002</v>
      </c>
      <c r="E4559" t="s">
        <v>20410</v>
      </c>
      <c r="H4559" t="s">
        <v>20411</v>
      </c>
      <c r="I4559" t="s">
        <v>20412</v>
      </c>
    </row>
    <row r="4560" spans="1:9">
      <c r="A4560">
        <v>577</v>
      </c>
      <c r="B4560" t="s">
        <v>4721</v>
      </c>
      <c r="C4560" t="s">
        <v>17984</v>
      </c>
      <c r="D4560">
        <v>31003</v>
      </c>
      <c r="E4560" t="s">
        <v>20413</v>
      </c>
      <c r="H4560" t="s">
        <v>20414</v>
      </c>
      <c r="I4560" t="s">
        <v>20415</v>
      </c>
    </row>
    <row r="4561" spans="1:9">
      <c r="A4561">
        <v>577</v>
      </c>
      <c r="B4561" t="s">
        <v>4721</v>
      </c>
      <c r="C4561" t="s">
        <v>17984</v>
      </c>
      <c r="D4561">
        <v>31004</v>
      </c>
      <c r="E4561" t="s">
        <v>20416</v>
      </c>
      <c r="H4561" t="s">
        <v>20417</v>
      </c>
      <c r="I4561" t="s">
        <v>20418</v>
      </c>
    </row>
    <row r="4562" spans="1:9">
      <c r="A4562">
        <v>577</v>
      </c>
      <c r="B4562" t="s">
        <v>4721</v>
      </c>
      <c r="C4562" t="s">
        <v>17984</v>
      </c>
      <c r="D4562">
        <v>31005</v>
      </c>
      <c r="E4562" t="s">
        <v>20419</v>
      </c>
      <c r="H4562" t="s">
        <v>20420</v>
      </c>
      <c r="I4562" t="s">
        <v>20421</v>
      </c>
    </row>
    <row r="4563" spans="1:9">
      <c r="A4563">
        <v>577</v>
      </c>
      <c r="B4563" t="s">
        <v>4721</v>
      </c>
      <c r="C4563" t="s">
        <v>17984</v>
      </c>
      <c r="D4563">
        <v>31006</v>
      </c>
      <c r="E4563" t="s">
        <v>20422</v>
      </c>
      <c r="H4563" t="s">
        <v>20423</v>
      </c>
      <c r="I4563" t="s">
        <v>20424</v>
      </c>
    </row>
    <row r="4564" spans="1:9">
      <c r="A4564">
        <v>577</v>
      </c>
      <c r="B4564" t="s">
        <v>4721</v>
      </c>
      <c r="C4564" t="s">
        <v>17984</v>
      </c>
      <c r="D4564">
        <v>31007</v>
      </c>
      <c r="E4564" t="s">
        <v>20425</v>
      </c>
      <c r="H4564" t="s">
        <v>20426</v>
      </c>
      <c r="I4564" t="s">
        <v>20427</v>
      </c>
    </row>
    <row r="4565" spans="1:9">
      <c r="A4565">
        <v>577</v>
      </c>
      <c r="B4565" t="s">
        <v>4721</v>
      </c>
      <c r="C4565" t="s">
        <v>17984</v>
      </c>
      <c r="D4565">
        <v>31008</v>
      </c>
      <c r="E4565" t="s">
        <v>20428</v>
      </c>
      <c r="H4565" t="s">
        <v>20429</v>
      </c>
      <c r="I4565" t="s">
        <v>20430</v>
      </c>
    </row>
    <row r="4566" spans="1:9">
      <c r="A4566">
        <v>577</v>
      </c>
      <c r="B4566" t="s">
        <v>4721</v>
      </c>
      <c r="C4566" t="s">
        <v>17984</v>
      </c>
      <c r="D4566">
        <v>31009</v>
      </c>
      <c r="E4566" t="s">
        <v>20431</v>
      </c>
      <c r="H4566" t="s">
        <v>20432</v>
      </c>
      <c r="I4566" t="s">
        <v>20433</v>
      </c>
    </row>
    <row r="4567" spans="1:9">
      <c r="A4567">
        <v>577</v>
      </c>
      <c r="B4567" t="s">
        <v>4721</v>
      </c>
      <c r="C4567" t="s">
        <v>17984</v>
      </c>
      <c r="D4567">
        <v>31010</v>
      </c>
      <c r="E4567" t="s">
        <v>20434</v>
      </c>
      <c r="H4567" t="s">
        <v>20435</v>
      </c>
      <c r="I4567" t="s">
        <v>20436</v>
      </c>
    </row>
    <row r="4568" spans="1:9">
      <c r="A4568">
        <v>577</v>
      </c>
      <c r="B4568" t="s">
        <v>4721</v>
      </c>
      <c r="C4568" t="s">
        <v>17984</v>
      </c>
      <c r="D4568">
        <v>31011</v>
      </c>
      <c r="E4568" t="s">
        <v>20437</v>
      </c>
      <c r="H4568" t="s">
        <v>20438</v>
      </c>
      <c r="I4568" t="s">
        <v>20439</v>
      </c>
    </row>
    <row r="4569" spans="1:9">
      <c r="A4569">
        <v>577</v>
      </c>
      <c r="B4569" t="s">
        <v>4721</v>
      </c>
      <c r="C4569" t="s">
        <v>17984</v>
      </c>
      <c r="D4569">
        <v>31012</v>
      </c>
      <c r="E4569" t="s">
        <v>20440</v>
      </c>
      <c r="H4569" t="s">
        <v>20441</v>
      </c>
      <c r="I4569" t="s">
        <v>20442</v>
      </c>
    </row>
    <row r="4570" spans="1:9">
      <c r="A4570">
        <v>577</v>
      </c>
      <c r="B4570" t="s">
        <v>4721</v>
      </c>
      <c r="C4570" t="s">
        <v>17984</v>
      </c>
      <c r="D4570">
        <v>31013</v>
      </c>
      <c r="E4570" t="s">
        <v>20443</v>
      </c>
      <c r="H4570" t="s">
        <v>20444</v>
      </c>
      <c r="I4570" t="s">
        <v>20445</v>
      </c>
    </row>
    <row r="4571" spans="1:9">
      <c r="A4571">
        <v>577</v>
      </c>
      <c r="B4571" t="s">
        <v>4721</v>
      </c>
      <c r="C4571" t="s">
        <v>17984</v>
      </c>
      <c r="D4571">
        <v>31014</v>
      </c>
      <c r="E4571" t="s">
        <v>20446</v>
      </c>
      <c r="H4571" t="s">
        <v>20447</v>
      </c>
      <c r="I4571" t="s">
        <v>20448</v>
      </c>
    </row>
    <row r="4572" spans="1:9">
      <c r="A4572">
        <v>577</v>
      </c>
      <c r="B4572" t="s">
        <v>4721</v>
      </c>
      <c r="C4572" t="s">
        <v>17984</v>
      </c>
      <c r="D4572">
        <v>31015</v>
      </c>
      <c r="E4572" t="s">
        <v>20449</v>
      </c>
      <c r="H4572" t="s">
        <v>20450</v>
      </c>
      <c r="I4572" t="s">
        <v>20451</v>
      </c>
    </row>
    <row r="4573" spans="1:9">
      <c r="A4573">
        <v>577</v>
      </c>
      <c r="B4573" t="s">
        <v>4721</v>
      </c>
      <c r="C4573" t="s">
        <v>17984</v>
      </c>
      <c r="D4573">
        <v>31016</v>
      </c>
      <c r="E4573" t="s">
        <v>20452</v>
      </c>
      <c r="H4573" t="s">
        <v>20453</v>
      </c>
      <c r="I4573" t="s">
        <v>20454</v>
      </c>
    </row>
    <row r="4574" spans="1:9">
      <c r="A4574">
        <v>577</v>
      </c>
      <c r="B4574" t="s">
        <v>4721</v>
      </c>
      <c r="C4574" t="s">
        <v>17984</v>
      </c>
      <c r="D4574">
        <v>31017</v>
      </c>
      <c r="E4574" t="s">
        <v>20455</v>
      </c>
      <c r="H4574" t="s">
        <v>20456</v>
      </c>
      <c r="I4574" t="s">
        <v>20457</v>
      </c>
    </row>
    <row r="4575" spans="1:9">
      <c r="A4575">
        <v>577</v>
      </c>
      <c r="B4575" t="s">
        <v>4721</v>
      </c>
      <c r="C4575" t="s">
        <v>17984</v>
      </c>
      <c r="D4575">
        <v>31018</v>
      </c>
      <c r="E4575" t="s">
        <v>20458</v>
      </c>
      <c r="H4575" t="s">
        <v>20459</v>
      </c>
      <c r="I4575" t="s">
        <v>20460</v>
      </c>
    </row>
    <row r="4576" spans="1:9">
      <c r="A4576">
        <v>577</v>
      </c>
      <c r="B4576" t="s">
        <v>4721</v>
      </c>
      <c r="C4576" t="s">
        <v>17984</v>
      </c>
      <c r="D4576">
        <v>31019</v>
      </c>
      <c r="E4576" t="s">
        <v>20461</v>
      </c>
      <c r="H4576" t="s">
        <v>20462</v>
      </c>
      <c r="I4576" t="s">
        <v>20463</v>
      </c>
    </row>
    <row r="4577" spans="1:9">
      <c r="A4577">
        <v>577</v>
      </c>
      <c r="B4577" t="s">
        <v>4721</v>
      </c>
      <c r="C4577" t="s">
        <v>17984</v>
      </c>
      <c r="D4577">
        <v>31020</v>
      </c>
      <c r="E4577" t="s">
        <v>20464</v>
      </c>
      <c r="H4577" t="s">
        <v>20465</v>
      </c>
      <c r="I4577" t="s">
        <v>20466</v>
      </c>
    </row>
    <row r="4578" spans="1:9">
      <c r="A4578">
        <v>577</v>
      </c>
      <c r="B4578" t="s">
        <v>4721</v>
      </c>
      <c r="C4578" t="s">
        <v>17984</v>
      </c>
      <c r="D4578">
        <v>31021</v>
      </c>
      <c r="E4578" t="s">
        <v>20467</v>
      </c>
      <c r="H4578" t="s">
        <v>20468</v>
      </c>
      <c r="I4578" t="s">
        <v>20469</v>
      </c>
    </row>
    <row r="4579" spans="1:9">
      <c r="A4579">
        <v>577</v>
      </c>
      <c r="B4579" t="s">
        <v>4721</v>
      </c>
      <c r="C4579" t="s">
        <v>17984</v>
      </c>
      <c r="D4579">
        <v>31022</v>
      </c>
      <c r="E4579" t="s">
        <v>20470</v>
      </c>
      <c r="H4579" t="s">
        <v>20471</v>
      </c>
      <c r="I4579" t="s">
        <v>20472</v>
      </c>
    </row>
    <row r="4580" spans="1:9">
      <c r="A4580">
        <v>577</v>
      </c>
      <c r="B4580" t="s">
        <v>4721</v>
      </c>
      <c r="C4580" t="s">
        <v>17984</v>
      </c>
      <c r="D4580">
        <v>31023</v>
      </c>
      <c r="E4580" t="s">
        <v>20473</v>
      </c>
      <c r="H4580" t="s">
        <v>20474</v>
      </c>
      <c r="I4580" t="s">
        <v>20475</v>
      </c>
    </row>
    <row r="4581" spans="1:9">
      <c r="A4581">
        <v>577</v>
      </c>
      <c r="B4581" t="s">
        <v>4721</v>
      </c>
      <c r="C4581" t="s">
        <v>17984</v>
      </c>
      <c r="D4581">
        <v>31024</v>
      </c>
      <c r="E4581" t="s">
        <v>20476</v>
      </c>
      <c r="H4581" t="s">
        <v>20477</v>
      </c>
      <c r="I4581" t="s">
        <v>20478</v>
      </c>
    </row>
    <row r="4582" spans="1:9">
      <c r="A4582">
        <v>577</v>
      </c>
      <c r="B4582" t="s">
        <v>4721</v>
      </c>
      <c r="C4582" t="s">
        <v>17984</v>
      </c>
      <c r="D4582">
        <v>31025</v>
      </c>
      <c r="E4582" t="s">
        <v>20479</v>
      </c>
      <c r="H4582" t="s">
        <v>20480</v>
      </c>
      <c r="I4582" t="s">
        <v>20481</v>
      </c>
    </row>
    <row r="4583" spans="1:9">
      <c r="A4583">
        <v>577</v>
      </c>
      <c r="B4583" t="s">
        <v>4721</v>
      </c>
      <c r="C4583" t="s">
        <v>17984</v>
      </c>
      <c r="D4583">
        <v>31026</v>
      </c>
      <c r="E4583" t="s">
        <v>20482</v>
      </c>
      <c r="H4583" t="s">
        <v>20483</v>
      </c>
      <c r="I4583" t="s">
        <v>20484</v>
      </c>
    </row>
    <row r="4584" spans="1:9">
      <c r="A4584">
        <v>577</v>
      </c>
      <c r="B4584" t="s">
        <v>4721</v>
      </c>
      <c r="C4584" t="s">
        <v>17984</v>
      </c>
      <c r="D4584">
        <v>31027</v>
      </c>
      <c r="E4584" t="s">
        <v>20485</v>
      </c>
      <c r="H4584" t="s">
        <v>20486</v>
      </c>
      <c r="I4584" t="s">
        <v>20487</v>
      </c>
    </row>
    <row r="4585" spans="1:9">
      <c r="A4585">
        <v>577</v>
      </c>
      <c r="B4585" t="s">
        <v>4721</v>
      </c>
      <c r="C4585" t="s">
        <v>17984</v>
      </c>
      <c r="D4585">
        <v>31028</v>
      </c>
      <c r="E4585" t="s">
        <v>20488</v>
      </c>
      <c r="H4585" t="s">
        <v>20489</v>
      </c>
      <c r="I4585" t="s">
        <v>20490</v>
      </c>
    </row>
    <row r="4586" spans="1:9">
      <c r="A4586">
        <v>577</v>
      </c>
      <c r="B4586" t="s">
        <v>4721</v>
      </c>
      <c r="C4586" t="s">
        <v>17984</v>
      </c>
      <c r="D4586">
        <v>31029</v>
      </c>
      <c r="E4586" t="s">
        <v>20491</v>
      </c>
      <c r="H4586" t="s">
        <v>20492</v>
      </c>
      <c r="I4586" t="s">
        <v>20493</v>
      </c>
    </row>
    <row r="4587" spans="1:9">
      <c r="A4587">
        <v>577</v>
      </c>
      <c r="B4587" t="s">
        <v>4721</v>
      </c>
      <c r="C4587" t="s">
        <v>17984</v>
      </c>
      <c r="D4587">
        <v>31030</v>
      </c>
      <c r="E4587" t="s">
        <v>20494</v>
      </c>
      <c r="H4587" t="s">
        <v>20495</v>
      </c>
      <c r="I4587" t="s">
        <v>20496</v>
      </c>
    </row>
    <row r="4588" spans="1:9">
      <c r="A4588">
        <v>577</v>
      </c>
      <c r="B4588" t="s">
        <v>4721</v>
      </c>
      <c r="C4588" t="s">
        <v>17984</v>
      </c>
      <c r="D4588">
        <v>31031</v>
      </c>
      <c r="E4588" t="s">
        <v>20497</v>
      </c>
      <c r="H4588" t="s">
        <v>20498</v>
      </c>
      <c r="I4588" t="s">
        <v>20499</v>
      </c>
    </row>
    <row r="4589" spans="1:9">
      <c r="A4589">
        <v>577</v>
      </c>
      <c r="B4589" t="s">
        <v>4721</v>
      </c>
      <c r="C4589" t="s">
        <v>17984</v>
      </c>
      <c r="D4589">
        <v>31032</v>
      </c>
      <c r="E4589" t="s">
        <v>20500</v>
      </c>
      <c r="H4589" t="s">
        <v>20501</v>
      </c>
      <c r="I4589" t="s">
        <v>20502</v>
      </c>
    </row>
    <row r="4590" spans="1:9">
      <c r="A4590">
        <v>577</v>
      </c>
      <c r="B4590" t="s">
        <v>4721</v>
      </c>
      <c r="C4590" t="s">
        <v>17984</v>
      </c>
      <c r="D4590">
        <v>31033</v>
      </c>
      <c r="E4590" t="s">
        <v>20503</v>
      </c>
      <c r="H4590" t="s">
        <v>20504</v>
      </c>
      <c r="I4590" t="s">
        <v>20505</v>
      </c>
    </row>
    <row r="4591" spans="1:9">
      <c r="A4591">
        <v>577</v>
      </c>
      <c r="B4591" t="s">
        <v>4721</v>
      </c>
      <c r="C4591" t="s">
        <v>17984</v>
      </c>
      <c r="D4591">
        <v>31034</v>
      </c>
      <c r="E4591" t="s">
        <v>20506</v>
      </c>
      <c r="H4591" t="s">
        <v>20507</v>
      </c>
      <c r="I4591" t="s">
        <v>20508</v>
      </c>
    </row>
    <row r="4592" spans="1:9">
      <c r="A4592">
        <v>577</v>
      </c>
      <c r="B4592" t="s">
        <v>4721</v>
      </c>
      <c r="C4592" t="s">
        <v>17984</v>
      </c>
      <c r="D4592">
        <v>31035</v>
      </c>
      <c r="E4592" t="s">
        <v>20509</v>
      </c>
      <c r="H4592" t="s">
        <v>20510</v>
      </c>
      <c r="I4592" t="s">
        <v>20511</v>
      </c>
    </row>
    <row r="4593" spans="1:9">
      <c r="A4593">
        <v>577</v>
      </c>
      <c r="B4593" t="s">
        <v>4721</v>
      </c>
      <c r="C4593" t="s">
        <v>17984</v>
      </c>
      <c r="D4593">
        <v>31036</v>
      </c>
      <c r="E4593" t="s">
        <v>20512</v>
      </c>
      <c r="H4593" t="s">
        <v>20513</v>
      </c>
      <c r="I4593" t="s">
        <v>20514</v>
      </c>
    </row>
    <row r="4594" spans="1:9">
      <c r="A4594">
        <v>577</v>
      </c>
      <c r="B4594" t="s">
        <v>4721</v>
      </c>
      <c r="C4594" t="s">
        <v>17984</v>
      </c>
      <c r="D4594">
        <v>31037</v>
      </c>
      <c r="E4594" t="s">
        <v>20515</v>
      </c>
      <c r="H4594" t="s">
        <v>20516</v>
      </c>
      <c r="I4594" t="s">
        <v>20517</v>
      </c>
    </row>
    <row r="4595" spans="1:9">
      <c r="A4595">
        <v>577</v>
      </c>
      <c r="B4595" t="s">
        <v>4721</v>
      </c>
      <c r="C4595" t="s">
        <v>17984</v>
      </c>
      <c r="D4595">
        <v>31038</v>
      </c>
      <c r="E4595" t="s">
        <v>20518</v>
      </c>
      <c r="H4595" t="s">
        <v>20519</v>
      </c>
      <c r="I4595" t="s">
        <v>20520</v>
      </c>
    </row>
    <row r="4596" spans="1:9">
      <c r="A4596">
        <v>577</v>
      </c>
      <c r="B4596" t="s">
        <v>4721</v>
      </c>
      <c r="C4596" t="s">
        <v>17984</v>
      </c>
      <c r="D4596">
        <v>31039</v>
      </c>
      <c r="E4596" t="s">
        <v>20521</v>
      </c>
      <c r="H4596" t="s">
        <v>20522</v>
      </c>
      <c r="I4596" t="s">
        <v>20523</v>
      </c>
    </row>
    <row r="4597" spans="1:9">
      <c r="A4597">
        <v>577</v>
      </c>
      <c r="B4597" t="s">
        <v>4721</v>
      </c>
      <c r="C4597" t="s">
        <v>17984</v>
      </c>
      <c r="D4597">
        <v>31040</v>
      </c>
      <c r="E4597" t="s">
        <v>20524</v>
      </c>
      <c r="H4597" t="s">
        <v>20525</v>
      </c>
      <c r="I4597" t="s">
        <v>20526</v>
      </c>
    </row>
    <row r="4598" spans="1:9">
      <c r="A4598">
        <v>577</v>
      </c>
      <c r="B4598" t="s">
        <v>4721</v>
      </c>
      <c r="C4598" t="s">
        <v>17984</v>
      </c>
      <c r="D4598">
        <v>31041</v>
      </c>
      <c r="E4598" t="s">
        <v>20527</v>
      </c>
      <c r="H4598" t="s">
        <v>20528</v>
      </c>
      <c r="I4598" t="s">
        <v>20529</v>
      </c>
    </row>
    <row r="4599" spans="1:9">
      <c r="A4599">
        <v>577</v>
      </c>
      <c r="B4599" t="s">
        <v>4721</v>
      </c>
      <c r="C4599" t="s">
        <v>17984</v>
      </c>
      <c r="D4599">
        <v>31042</v>
      </c>
      <c r="E4599" t="s">
        <v>20530</v>
      </c>
      <c r="H4599" t="s">
        <v>20531</v>
      </c>
      <c r="I4599" t="s">
        <v>20532</v>
      </c>
    </row>
    <row r="4600" spans="1:9">
      <c r="A4600">
        <v>577</v>
      </c>
      <c r="B4600" t="s">
        <v>4721</v>
      </c>
      <c r="C4600" t="s">
        <v>17984</v>
      </c>
      <c r="D4600">
        <v>31043</v>
      </c>
      <c r="E4600" t="s">
        <v>20533</v>
      </c>
      <c r="H4600" t="s">
        <v>20534</v>
      </c>
      <c r="I4600" t="s">
        <v>20535</v>
      </c>
    </row>
    <row r="4601" spans="1:9">
      <c r="A4601">
        <v>577</v>
      </c>
      <c r="B4601" t="s">
        <v>4721</v>
      </c>
      <c r="C4601" t="s">
        <v>17984</v>
      </c>
      <c r="D4601">
        <v>31044</v>
      </c>
      <c r="E4601" t="s">
        <v>20536</v>
      </c>
      <c r="H4601" t="s">
        <v>20537</v>
      </c>
      <c r="I4601" t="s">
        <v>20538</v>
      </c>
    </row>
    <row r="4602" spans="1:9">
      <c r="A4602">
        <v>577</v>
      </c>
      <c r="B4602" t="s">
        <v>4721</v>
      </c>
      <c r="C4602" t="s">
        <v>17984</v>
      </c>
      <c r="D4602">
        <v>31045</v>
      </c>
      <c r="E4602" t="s">
        <v>20539</v>
      </c>
      <c r="H4602" t="s">
        <v>20540</v>
      </c>
      <c r="I4602" t="s">
        <v>20541</v>
      </c>
    </row>
    <row r="4603" spans="1:9">
      <c r="A4603">
        <v>577</v>
      </c>
      <c r="B4603" t="s">
        <v>4721</v>
      </c>
      <c r="C4603" t="s">
        <v>17984</v>
      </c>
      <c r="D4603">
        <v>31046</v>
      </c>
      <c r="E4603" t="s">
        <v>20542</v>
      </c>
      <c r="H4603" t="s">
        <v>20543</v>
      </c>
      <c r="I4603" t="s">
        <v>20544</v>
      </c>
    </row>
    <row r="4604" spans="1:9">
      <c r="A4604">
        <v>577</v>
      </c>
      <c r="B4604" t="s">
        <v>4721</v>
      </c>
      <c r="C4604" t="s">
        <v>17984</v>
      </c>
      <c r="D4604">
        <v>31047</v>
      </c>
      <c r="E4604" t="s">
        <v>20545</v>
      </c>
      <c r="H4604" t="s">
        <v>20546</v>
      </c>
      <c r="I4604" t="s">
        <v>20547</v>
      </c>
    </row>
    <row r="4605" spans="1:9">
      <c r="A4605">
        <v>577</v>
      </c>
      <c r="B4605" t="s">
        <v>4721</v>
      </c>
      <c r="C4605" t="s">
        <v>17984</v>
      </c>
      <c r="D4605">
        <v>31048</v>
      </c>
      <c r="E4605" t="s">
        <v>20548</v>
      </c>
      <c r="H4605" t="s">
        <v>20549</v>
      </c>
      <c r="I4605" t="s">
        <v>20550</v>
      </c>
    </row>
    <row r="4606" spans="1:9">
      <c r="A4606">
        <v>577</v>
      </c>
      <c r="B4606" t="s">
        <v>4721</v>
      </c>
      <c r="C4606" t="s">
        <v>17984</v>
      </c>
      <c r="D4606">
        <v>31049</v>
      </c>
      <c r="E4606" t="s">
        <v>20551</v>
      </c>
      <c r="H4606" t="s">
        <v>20552</v>
      </c>
      <c r="I4606" t="s">
        <v>20553</v>
      </c>
    </row>
    <row r="4607" spans="1:9">
      <c r="A4607">
        <v>577</v>
      </c>
      <c r="B4607" t="s">
        <v>4721</v>
      </c>
      <c r="C4607" t="s">
        <v>17984</v>
      </c>
      <c r="D4607">
        <v>31050</v>
      </c>
      <c r="E4607" t="s">
        <v>20554</v>
      </c>
      <c r="H4607" t="s">
        <v>20555</v>
      </c>
      <c r="I4607" t="s">
        <v>20556</v>
      </c>
    </row>
    <row r="4608" spans="1:9">
      <c r="A4608">
        <v>577</v>
      </c>
      <c r="B4608" t="s">
        <v>4721</v>
      </c>
      <c r="C4608" t="s">
        <v>17984</v>
      </c>
      <c r="D4608">
        <v>31051</v>
      </c>
      <c r="E4608" t="s">
        <v>20557</v>
      </c>
      <c r="H4608" t="s">
        <v>20558</v>
      </c>
      <c r="I4608" t="s">
        <v>20559</v>
      </c>
    </row>
    <row r="4609" spans="1:9">
      <c r="A4609">
        <v>577</v>
      </c>
      <c r="B4609" t="s">
        <v>4721</v>
      </c>
      <c r="C4609" t="s">
        <v>17984</v>
      </c>
      <c r="D4609">
        <v>31052</v>
      </c>
      <c r="E4609" t="s">
        <v>20560</v>
      </c>
      <c r="H4609" t="s">
        <v>20561</v>
      </c>
      <c r="I4609" t="s">
        <v>20562</v>
      </c>
    </row>
    <row r="4610" spans="1:9">
      <c r="A4610">
        <v>577</v>
      </c>
      <c r="B4610" t="s">
        <v>4721</v>
      </c>
      <c r="C4610" t="s">
        <v>17984</v>
      </c>
      <c r="D4610">
        <v>31053</v>
      </c>
      <c r="E4610" t="s">
        <v>20563</v>
      </c>
      <c r="H4610" t="s">
        <v>20564</v>
      </c>
      <c r="I4610" t="s">
        <v>20565</v>
      </c>
    </row>
    <row r="4611" spans="1:9">
      <c r="A4611">
        <v>577</v>
      </c>
      <c r="B4611" t="s">
        <v>4721</v>
      </c>
      <c r="C4611" t="s">
        <v>17984</v>
      </c>
      <c r="D4611">
        <v>31054</v>
      </c>
      <c r="E4611" t="s">
        <v>20566</v>
      </c>
      <c r="H4611" t="s">
        <v>20567</v>
      </c>
      <c r="I4611" t="s">
        <v>20568</v>
      </c>
    </row>
    <row r="4612" spans="1:9">
      <c r="A4612">
        <v>577</v>
      </c>
      <c r="B4612" t="s">
        <v>4721</v>
      </c>
      <c r="C4612" t="s">
        <v>17984</v>
      </c>
      <c r="D4612">
        <v>31055</v>
      </c>
      <c r="E4612" t="s">
        <v>20569</v>
      </c>
      <c r="H4612" t="s">
        <v>20570</v>
      </c>
      <c r="I4612" t="s">
        <v>20571</v>
      </c>
    </row>
    <row r="4613" spans="1:9">
      <c r="A4613">
        <v>577</v>
      </c>
      <c r="B4613" t="s">
        <v>4721</v>
      </c>
      <c r="C4613" t="s">
        <v>17984</v>
      </c>
      <c r="D4613">
        <v>31056</v>
      </c>
      <c r="E4613" t="s">
        <v>20572</v>
      </c>
      <c r="H4613" t="s">
        <v>20573</v>
      </c>
      <c r="I4613" t="s">
        <v>20574</v>
      </c>
    </row>
    <row r="4614" spans="1:9">
      <c r="A4614">
        <v>577</v>
      </c>
      <c r="B4614" t="s">
        <v>4721</v>
      </c>
      <c r="C4614" t="s">
        <v>17984</v>
      </c>
      <c r="D4614">
        <v>31057</v>
      </c>
      <c r="E4614" t="s">
        <v>20575</v>
      </c>
      <c r="H4614" t="s">
        <v>20576</v>
      </c>
      <c r="I4614" t="s">
        <v>20577</v>
      </c>
    </row>
    <row r="4615" spans="1:9">
      <c r="A4615">
        <v>577</v>
      </c>
      <c r="B4615" t="s">
        <v>4721</v>
      </c>
      <c r="C4615" t="s">
        <v>17984</v>
      </c>
      <c r="D4615">
        <v>31058</v>
      </c>
      <c r="E4615" t="s">
        <v>20578</v>
      </c>
      <c r="H4615" t="s">
        <v>20579</v>
      </c>
      <c r="I4615" t="s">
        <v>20580</v>
      </c>
    </row>
    <row r="4616" spans="1:9">
      <c r="A4616">
        <v>577</v>
      </c>
      <c r="B4616" t="s">
        <v>4721</v>
      </c>
      <c r="C4616" t="s">
        <v>17984</v>
      </c>
      <c r="D4616">
        <v>31059</v>
      </c>
      <c r="E4616" t="s">
        <v>20581</v>
      </c>
      <c r="H4616" t="s">
        <v>20582</v>
      </c>
      <c r="I4616" t="s">
        <v>20583</v>
      </c>
    </row>
    <row r="4617" spans="1:9">
      <c r="A4617">
        <v>577</v>
      </c>
      <c r="B4617" t="s">
        <v>4721</v>
      </c>
      <c r="C4617" t="s">
        <v>17984</v>
      </c>
      <c r="D4617">
        <v>31060</v>
      </c>
      <c r="E4617" t="s">
        <v>20584</v>
      </c>
      <c r="H4617" t="s">
        <v>20585</v>
      </c>
      <c r="I4617" t="s">
        <v>20586</v>
      </c>
    </row>
    <row r="4618" spans="1:9">
      <c r="A4618">
        <v>577</v>
      </c>
      <c r="B4618" t="s">
        <v>4721</v>
      </c>
      <c r="C4618" t="s">
        <v>17984</v>
      </c>
      <c r="D4618">
        <v>31061</v>
      </c>
      <c r="E4618" t="s">
        <v>20587</v>
      </c>
      <c r="H4618" t="s">
        <v>20588</v>
      </c>
      <c r="I4618" t="s">
        <v>20589</v>
      </c>
    </row>
    <row r="4619" spans="1:9">
      <c r="A4619">
        <v>577</v>
      </c>
      <c r="B4619" t="s">
        <v>4721</v>
      </c>
      <c r="C4619" t="s">
        <v>17984</v>
      </c>
      <c r="D4619">
        <v>31062</v>
      </c>
      <c r="E4619" t="s">
        <v>20590</v>
      </c>
      <c r="H4619" t="s">
        <v>20591</v>
      </c>
      <c r="I4619" t="s">
        <v>20592</v>
      </c>
    </row>
    <row r="4620" spans="1:9">
      <c r="A4620">
        <v>577</v>
      </c>
      <c r="B4620" t="s">
        <v>4721</v>
      </c>
      <c r="C4620" t="s">
        <v>17984</v>
      </c>
      <c r="D4620">
        <v>31063</v>
      </c>
      <c r="E4620" t="s">
        <v>20593</v>
      </c>
      <c r="H4620" t="s">
        <v>20594</v>
      </c>
      <c r="I4620" t="s">
        <v>20595</v>
      </c>
    </row>
    <row r="4621" spans="1:9">
      <c r="A4621">
        <v>577</v>
      </c>
      <c r="B4621" t="s">
        <v>4721</v>
      </c>
      <c r="C4621" t="s">
        <v>17984</v>
      </c>
      <c r="D4621">
        <v>31064</v>
      </c>
      <c r="E4621" t="s">
        <v>20596</v>
      </c>
      <c r="H4621" t="s">
        <v>20597</v>
      </c>
      <c r="I4621" t="s">
        <v>20598</v>
      </c>
    </row>
    <row r="4622" spans="1:9">
      <c r="A4622">
        <v>577</v>
      </c>
      <c r="B4622" t="s">
        <v>4721</v>
      </c>
      <c r="C4622" t="s">
        <v>17984</v>
      </c>
      <c r="D4622">
        <v>31065</v>
      </c>
      <c r="E4622" t="s">
        <v>20599</v>
      </c>
      <c r="H4622" t="s">
        <v>12345</v>
      </c>
      <c r="I4622" t="s">
        <v>20600</v>
      </c>
    </row>
    <row r="4623" spans="1:9">
      <c r="A4623">
        <v>577</v>
      </c>
      <c r="B4623" t="s">
        <v>4721</v>
      </c>
      <c r="C4623" t="s">
        <v>17984</v>
      </c>
      <c r="D4623">
        <v>31066</v>
      </c>
      <c r="E4623" t="s">
        <v>20601</v>
      </c>
      <c r="H4623" t="s">
        <v>20602</v>
      </c>
      <c r="I4623" t="s">
        <v>20603</v>
      </c>
    </row>
    <row r="4624" spans="1:9">
      <c r="A4624">
        <v>577</v>
      </c>
      <c r="B4624" t="s">
        <v>4721</v>
      </c>
      <c r="C4624" t="s">
        <v>17984</v>
      </c>
      <c r="D4624">
        <v>31067</v>
      </c>
      <c r="E4624" t="s">
        <v>20604</v>
      </c>
      <c r="H4624" t="s">
        <v>20605</v>
      </c>
      <c r="I4624" t="s">
        <v>20606</v>
      </c>
    </row>
    <row r="4625" spans="1:9">
      <c r="A4625">
        <v>577</v>
      </c>
      <c r="B4625" t="s">
        <v>4721</v>
      </c>
      <c r="C4625" t="s">
        <v>17984</v>
      </c>
      <c r="D4625">
        <v>31068</v>
      </c>
      <c r="E4625" t="s">
        <v>20607</v>
      </c>
      <c r="H4625" t="s">
        <v>20608</v>
      </c>
      <c r="I4625" t="s">
        <v>20609</v>
      </c>
    </row>
    <row r="4626" spans="1:9">
      <c r="A4626">
        <v>577</v>
      </c>
      <c r="B4626" t="s">
        <v>4721</v>
      </c>
      <c r="C4626" t="s">
        <v>17984</v>
      </c>
      <c r="D4626">
        <v>31069</v>
      </c>
      <c r="E4626" t="s">
        <v>20610</v>
      </c>
      <c r="H4626" t="s">
        <v>20611</v>
      </c>
      <c r="I4626" t="s">
        <v>20612</v>
      </c>
    </row>
    <row r="4627" spans="1:9">
      <c r="A4627">
        <v>577</v>
      </c>
      <c r="B4627" t="s">
        <v>4721</v>
      </c>
      <c r="C4627" t="s">
        <v>17984</v>
      </c>
      <c r="D4627">
        <v>31070</v>
      </c>
      <c r="E4627" t="s">
        <v>20613</v>
      </c>
      <c r="H4627" t="s">
        <v>20614</v>
      </c>
      <c r="I4627" t="s">
        <v>20615</v>
      </c>
    </row>
    <row r="4628" spans="1:9">
      <c r="A4628">
        <v>577</v>
      </c>
      <c r="B4628" t="s">
        <v>4721</v>
      </c>
      <c r="C4628" t="s">
        <v>17984</v>
      </c>
      <c r="D4628">
        <v>31071</v>
      </c>
      <c r="E4628" t="s">
        <v>20616</v>
      </c>
      <c r="H4628" t="s">
        <v>20617</v>
      </c>
      <c r="I4628" t="s">
        <v>20618</v>
      </c>
    </row>
    <row r="4629" spans="1:9">
      <c r="A4629">
        <v>577</v>
      </c>
      <c r="B4629" t="s">
        <v>4721</v>
      </c>
      <c r="C4629" t="s">
        <v>17984</v>
      </c>
      <c r="D4629">
        <v>31072</v>
      </c>
      <c r="E4629" t="s">
        <v>20619</v>
      </c>
      <c r="H4629" t="s">
        <v>20620</v>
      </c>
      <c r="I4629" t="s">
        <v>20621</v>
      </c>
    </row>
    <row r="4630" spans="1:9">
      <c r="A4630">
        <v>577</v>
      </c>
      <c r="B4630" t="s">
        <v>4721</v>
      </c>
      <c r="C4630" t="s">
        <v>17984</v>
      </c>
      <c r="D4630">
        <v>31073</v>
      </c>
      <c r="E4630" t="s">
        <v>20622</v>
      </c>
      <c r="H4630" t="s">
        <v>20623</v>
      </c>
      <c r="I4630" t="s">
        <v>20624</v>
      </c>
    </row>
    <row r="4631" spans="1:9">
      <c r="A4631">
        <v>577</v>
      </c>
      <c r="B4631" t="s">
        <v>4721</v>
      </c>
      <c r="C4631" t="s">
        <v>17984</v>
      </c>
      <c r="D4631">
        <v>31074</v>
      </c>
      <c r="E4631" t="s">
        <v>20625</v>
      </c>
      <c r="H4631" t="s">
        <v>20626</v>
      </c>
      <c r="I4631" t="s">
        <v>20627</v>
      </c>
    </row>
    <row r="4632" spans="1:9">
      <c r="A4632">
        <v>577</v>
      </c>
      <c r="B4632" t="s">
        <v>4721</v>
      </c>
      <c r="C4632" t="s">
        <v>17984</v>
      </c>
      <c r="D4632">
        <v>31075</v>
      </c>
      <c r="E4632" t="s">
        <v>20628</v>
      </c>
      <c r="H4632" t="s">
        <v>20629</v>
      </c>
      <c r="I4632" t="s">
        <v>20630</v>
      </c>
    </row>
    <row r="4633" spans="1:9">
      <c r="A4633">
        <v>577</v>
      </c>
      <c r="B4633" t="s">
        <v>4721</v>
      </c>
      <c r="C4633" t="s">
        <v>17984</v>
      </c>
      <c r="D4633">
        <v>31076</v>
      </c>
      <c r="E4633" t="s">
        <v>20631</v>
      </c>
      <c r="H4633" t="s">
        <v>20632</v>
      </c>
      <c r="I4633" t="s">
        <v>20633</v>
      </c>
    </row>
    <row r="4634" spans="1:9">
      <c r="A4634">
        <v>577</v>
      </c>
      <c r="B4634" t="s">
        <v>4721</v>
      </c>
      <c r="C4634" t="s">
        <v>17984</v>
      </c>
      <c r="D4634">
        <v>31077</v>
      </c>
      <c r="E4634" t="s">
        <v>20634</v>
      </c>
      <c r="H4634" t="s">
        <v>20635</v>
      </c>
      <c r="I4634" t="s">
        <v>20636</v>
      </c>
    </row>
    <row r="4635" spans="1:9">
      <c r="A4635">
        <v>577</v>
      </c>
      <c r="B4635" t="s">
        <v>4721</v>
      </c>
      <c r="C4635" t="s">
        <v>17984</v>
      </c>
      <c r="D4635">
        <v>31078</v>
      </c>
      <c r="E4635" t="s">
        <v>20637</v>
      </c>
      <c r="H4635" t="s">
        <v>20638</v>
      </c>
      <c r="I4635" t="s">
        <v>20639</v>
      </c>
    </row>
    <row r="4636" spans="1:9">
      <c r="A4636">
        <v>577</v>
      </c>
      <c r="B4636" t="s">
        <v>4721</v>
      </c>
      <c r="C4636" t="s">
        <v>17984</v>
      </c>
      <c r="D4636">
        <v>31079</v>
      </c>
      <c r="E4636" t="s">
        <v>20640</v>
      </c>
      <c r="H4636" t="s">
        <v>20641</v>
      </c>
      <c r="I4636" t="s">
        <v>20642</v>
      </c>
    </row>
    <row r="4637" spans="1:9">
      <c r="A4637">
        <v>577</v>
      </c>
      <c r="B4637" t="s">
        <v>4721</v>
      </c>
      <c r="C4637" t="s">
        <v>17984</v>
      </c>
      <c r="D4637">
        <v>31080</v>
      </c>
      <c r="E4637" t="s">
        <v>20643</v>
      </c>
      <c r="H4637" t="s">
        <v>20644</v>
      </c>
      <c r="I4637" t="s">
        <v>20645</v>
      </c>
    </row>
    <row r="4638" spans="1:9">
      <c r="A4638">
        <v>577</v>
      </c>
      <c r="B4638" t="s">
        <v>4721</v>
      </c>
      <c r="C4638" t="s">
        <v>17984</v>
      </c>
      <c r="D4638">
        <v>31081</v>
      </c>
      <c r="E4638" t="s">
        <v>20646</v>
      </c>
      <c r="H4638" t="s">
        <v>20647</v>
      </c>
      <c r="I4638" t="s">
        <v>20648</v>
      </c>
    </row>
    <row r="4639" spans="1:9">
      <c r="A4639">
        <v>577</v>
      </c>
      <c r="B4639" t="s">
        <v>4721</v>
      </c>
      <c r="C4639" t="s">
        <v>17984</v>
      </c>
      <c r="D4639">
        <v>31082</v>
      </c>
      <c r="E4639" t="s">
        <v>20649</v>
      </c>
      <c r="H4639" t="s">
        <v>20650</v>
      </c>
      <c r="I4639" t="s">
        <v>20651</v>
      </c>
    </row>
    <row r="4640" spans="1:9">
      <c r="A4640">
        <v>577</v>
      </c>
      <c r="B4640" t="s">
        <v>4721</v>
      </c>
      <c r="C4640" t="s">
        <v>17984</v>
      </c>
      <c r="D4640">
        <v>31083</v>
      </c>
      <c r="E4640" t="s">
        <v>20652</v>
      </c>
      <c r="H4640" t="s">
        <v>20653</v>
      </c>
      <c r="I4640" t="s">
        <v>20654</v>
      </c>
    </row>
    <row r="4641" spans="1:9">
      <c r="A4641">
        <v>577</v>
      </c>
      <c r="B4641" t="s">
        <v>4721</v>
      </c>
      <c r="C4641" t="s">
        <v>17984</v>
      </c>
      <c r="D4641">
        <v>31084</v>
      </c>
      <c r="E4641" t="s">
        <v>20655</v>
      </c>
      <c r="H4641" t="s">
        <v>20656</v>
      </c>
      <c r="I4641" t="s">
        <v>20657</v>
      </c>
    </row>
    <row r="4642" spans="1:9">
      <c r="A4642">
        <v>577</v>
      </c>
      <c r="B4642" t="s">
        <v>4721</v>
      </c>
      <c r="C4642" t="s">
        <v>17984</v>
      </c>
      <c r="D4642">
        <v>31085</v>
      </c>
      <c r="E4642" t="s">
        <v>20658</v>
      </c>
      <c r="H4642" t="s">
        <v>20659</v>
      </c>
      <c r="I4642" t="s">
        <v>20660</v>
      </c>
    </row>
    <row r="4643" spans="1:9">
      <c r="A4643">
        <v>577</v>
      </c>
      <c r="B4643" t="s">
        <v>4721</v>
      </c>
      <c r="C4643" t="s">
        <v>17984</v>
      </c>
      <c r="D4643">
        <v>31086</v>
      </c>
      <c r="E4643" t="s">
        <v>20661</v>
      </c>
      <c r="H4643" t="s">
        <v>20662</v>
      </c>
      <c r="I4643" t="s">
        <v>20663</v>
      </c>
    </row>
    <row r="4644" spans="1:9">
      <c r="A4644">
        <v>577</v>
      </c>
      <c r="B4644" t="s">
        <v>4721</v>
      </c>
      <c r="C4644" t="s">
        <v>17984</v>
      </c>
      <c r="D4644">
        <v>31087</v>
      </c>
      <c r="E4644" t="s">
        <v>20664</v>
      </c>
      <c r="H4644" t="s">
        <v>20665</v>
      </c>
      <c r="I4644" t="s">
        <v>20666</v>
      </c>
    </row>
    <row r="4645" spans="1:9">
      <c r="A4645">
        <v>577</v>
      </c>
      <c r="B4645" t="s">
        <v>4721</v>
      </c>
      <c r="C4645" t="s">
        <v>17984</v>
      </c>
      <c r="D4645">
        <v>31088</v>
      </c>
      <c r="E4645" t="s">
        <v>20667</v>
      </c>
      <c r="H4645" t="s">
        <v>20668</v>
      </c>
      <c r="I4645" t="s">
        <v>20669</v>
      </c>
    </row>
    <row r="4646" spans="1:9">
      <c r="A4646">
        <v>577</v>
      </c>
      <c r="B4646" t="s">
        <v>4721</v>
      </c>
      <c r="C4646" t="s">
        <v>17984</v>
      </c>
      <c r="D4646">
        <v>31089</v>
      </c>
      <c r="E4646" t="s">
        <v>20670</v>
      </c>
      <c r="H4646" t="s">
        <v>20671</v>
      </c>
      <c r="I4646" t="s">
        <v>20672</v>
      </c>
    </row>
    <row r="4647" spans="1:9">
      <c r="A4647">
        <v>577</v>
      </c>
      <c r="B4647" t="s">
        <v>4721</v>
      </c>
      <c r="C4647" t="s">
        <v>17984</v>
      </c>
      <c r="D4647">
        <v>31090</v>
      </c>
      <c r="E4647" t="s">
        <v>20673</v>
      </c>
      <c r="H4647" t="s">
        <v>20674</v>
      </c>
      <c r="I4647" t="s">
        <v>20675</v>
      </c>
    </row>
    <row r="4648" spans="1:9">
      <c r="A4648">
        <v>577</v>
      </c>
      <c r="B4648" t="s">
        <v>4721</v>
      </c>
      <c r="C4648" t="s">
        <v>17984</v>
      </c>
      <c r="D4648">
        <v>31091</v>
      </c>
      <c r="E4648" t="s">
        <v>20676</v>
      </c>
      <c r="H4648" t="s">
        <v>20677</v>
      </c>
      <c r="I4648" t="s">
        <v>20678</v>
      </c>
    </row>
    <row r="4649" spans="1:9">
      <c r="A4649">
        <v>577</v>
      </c>
      <c r="B4649" t="s">
        <v>4721</v>
      </c>
      <c r="C4649" t="s">
        <v>17984</v>
      </c>
      <c r="D4649">
        <v>31092</v>
      </c>
      <c r="E4649" t="s">
        <v>20679</v>
      </c>
      <c r="H4649" t="s">
        <v>20680</v>
      </c>
      <c r="I4649" t="s">
        <v>20681</v>
      </c>
    </row>
    <row r="4650" spans="1:9">
      <c r="A4650">
        <v>577</v>
      </c>
      <c r="B4650" t="s">
        <v>4721</v>
      </c>
      <c r="C4650" t="s">
        <v>17984</v>
      </c>
      <c r="D4650">
        <v>31093</v>
      </c>
      <c r="E4650" t="s">
        <v>20682</v>
      </c>
      <c r="H4650" t="s">
        <v>20683</v>
      </c>
      <c r="I4650" t="s">
        <v>20684</v>
      </c>
    </row>
    <row r="4651" spans="1:9">
      <c r="A4651">
        <v>577</v>
      </c>
      <c r="B4651" t="s">
        <v>4721</v>
      </c>
      <c r="C4651" t="s">
        <v>17984</v>
      </c>
      <c r="D4651">
        <v>31094</v>
      </c>
      <c r="E4651" t="s">
        <v>20685</v>
      </c>
      <c r="H4651" t="s">
        <v>20686</v>
      </c>
      <c r="I4651" t="s">
        <v>20687</v>
      </c>
    </row>
    <row r="4652" spans="1:9">
      <c r="A4652">
        <v>577</v>
      </c>
      <c r="B4652" t="s">
        <v>4721</v>
      </c>
      <c r="C4652" t="s">
        <v>17984</v>
      </c>
      <c r="D4652">
        <v>31095</v>
      </c>
      <c r="E4652" t="s">
        <v>20688</v>
      </c>
      <c r="H4652" t="s">
        <v>20689</v>
      </c>
      <c r="I4652" t="s">
        <v>20690</v>
      </c>
    </row>
    <row r="4653" spans="1:9">
      <c r="A4653">
        <v>577</v>
      </c>
      <c r="B4653" t="s">
        <v>4721</v>
      </c>
      <c r="C4653" t="s">
        <v>17984</v>
      </c>
      <c r="D4653">
        <v>31096</v>
      </c>
      <c r="E4653" t="s">
        <v>20691</v>
      </c>
      <c r="H4653" t="s">
        <v>20692</v>
      </c>
      <c r="I4653" t="s">
        <v>20693</v>
      </c>
    </row>
    <row r="4654" spans="1:9">
      <c r="A4654">
        <v>577</v>
      </c>
      <c r="B4654" t="s">
        <v>4721</v>
      </c>
      <c r="C4654" t="s">
        <v>17984</v>
      </c>
      <c r="D4654">
        <v>31097</v>
      </c>
      <c r="E4654" t="s">
        <v>20694</v>
      </c>
      <c r="H4654" t="s">
        <v>20695</v>
      </c>
      <c r="I4654" t="s">
        <v>20696</v>
      </c>
    </row>
    <row r="4655" spans="1:9">
      <c r="A4655">
        <v>577</v>
      </c>
      <c r="B4655" t="s">
        <v>4721</v>
      </c>
      <c r="C4655" t="s">
        <v>17984</v>
      </c>
      <c r="D4655">
        <v>31098</v>
      </c>
      <c r="E4655" t="s">
        <v>20697</v>
      </c>
      <c r="H4655" t="s">
        <v>20698</v>
      </c>
      <c r="I4655" t="s">
        <v>20699</v>
      </c>
    </row>
    <row r="4656" spans="1:9">
      <c r="A4656">
        <v>577</v>
      </c>
      <c r="B4656" t="s">
        <v>4721</v>
      </c>
      <c r="C4656" t="s">
        <v>17984</v>
      </c>
      <c r="D4656">
        <v>31099</v>
      </c>
      <c r="E4656" t="s">
        <v>20700</v>
      </c>
      <c r="H4656" t="s">
        <v>20701</v>
      </c>
      <c r="I4656" t="s">
        <v>20702</v>
      </c>
    </row>
    <row r="4657" spans="1:9">
      <c r="A4657">
        <v>577</v>
      </c>
      <c r="B4657" t="s">
        <v>4721</v>
      </c>
      <c r="C4657" t="s">
        <v>17984</v>
      </c>
      <c r="D4657">
        <v>31100</v>
      </c>
      <c r="E4657" t="s">
        <v>20703</v>
      </c>
      <c r="H4657" t="s">
        <v>20704</v>
      </c>
      <c r="I4657" t="s">
        <v>20705</v>
      </c>
    </row>
    <row r="4658" spans="1:9">
      <c r="A4658">
        <v>577</v>
      </c>
      <c r="B4658" t="s">
        <v>4721</v>
      </c>
      <c r="C4658" t="s">
        <v>17984</v>
      </c>
      <c r="D4658">
        <v>31101</v>
      </c>
      <c r="E4658" t="s">
        <v>20706</v>
      </c>
      <c r="H4658" t="s">
        <v>20707</v>
      </c>
      <c r="I4658" t="s">
        <v>20708</v>
      </c>
    </row>
    <row r="4659" spans="1:9">
      <c r="A4659">
        <v>577</v>
      </c>
      <c r="B4659" t="s">
        <v>4721</v>
      </c>
      <c r="C4659" t="s">
        <v>17984</v>
      </c>
      <c r="D4659">
        <v>31102</v>
      </c>
      <c r="E4659" t="s">
        <v>20709</v>
      </c>
      <c r="H4659" t="s">
        <v>20710</v>
      </c>
      <c r="I4659" t="s">
        <v>20711</v>
      </c>
    </row>
    <row r="4660" spans="1:9">
      <c r="A4660">
        <v>577</v>
      </c>
      <c r="B4660" t="s">
        <v>4721</v>
      </c>
      <c r="C4660" t="s">
        <v>17984</v>
      </c>
      <c r="D4660">
        <v>31103</v>
      </c>
      <c r="E4660" t="s">
        <v>20712</v>
      </c>
      <c r="H4660" t="s">
        <v>20713</v>
      </c>
      <c r="I4660" t="s">
        <v>20714</v>
      </c>
    </row>
    <row r="4661" spans="1:9">
      <c r="A4661">
        <v>577</v>
      </c>
      <c r="B4661" t="s">
        <v>4721</v>
      </c>
      <c r="C4661" t="s">
        <v>17984</v>
      </c>
      <c r="D4661">
        <v>31104</v>
      </c>
      <c r="E4661" t="s">
        <v>20715</v>
      </c>
      <c r="H4661" t="s">
        <v>20716</v>
      </c>
      <c r="I4661" t="s">
        <v>20717</v>
      </c>
    </row>
    <row r="4662" spans="1:9">
      <c r="A4662">
        <v>577</v>
      </c>
      <c r="B4662" t="s">
        <v>4721</v>
      </c>
      <c r="C4662" t="s">
        <v>17984</v>
      </c>
      <c r="D4662">
        <v>31105</v>
      </c>
      <c r="E4662" t="s">
        <v>20718</v>
      </c>
      <c r="H4662" t="s">
        <v>20719</v>
      </c>
      <c r="I4662" t="s">
        <v>20720</v>
      </c>
    </row>
    <row r="4663" spans="1:9">
      <c r="A4663">
        <v>577</v>
      </c>
      <c r="B4663" t="s">
        <v>4721</v>
      </c>
      <c r="C4663" t="s">
        <v>17984</v>
      </c>
      <c r="D4663">
        <v>31106</v>
      </c>
      <c r="E4663" t="s">
        <v>20721</v>
      </c>
      <c r="H4663" t="s">
        <v>20722</v>
      </c>
      <c r="I4663" t="s">
        <v>20723</v>
      </c>
    </row>
    <row r="4664" spans="1:9">
      <c r="A4664">
        <v>577</v>
      </c>
      <c r="B4664" t="s">
        <v>4721</v>
      </c>
      <c r="C4664" t="s">
        <v>17984</v>
      </c>
      <c r="D4664">
        <v>31107</v>
      </c>
      <c r="E4664" t="s">
        <v>20724</v>
      </c>
      <c r="H4664" t="s">
        <v>20725</v>
      </c>
      <c r="I4664" t="s">
        <v>20726</v>
      </c>
    </row>
    <row r="4665" spans="1:9">
      <c r="A4665">
        <v>577</v>
      </c>
      <c r="B4665" t="s">
        <v>4721</v>
      </c>
      <c r="C4665" t="s">
        <v>17984</v>
      </c>
      <c r="D4665">
        <v>31108</v>
      </c>
      <c r="E4665" t="s">
        <v>20727</v>
      </c>
      <c r="H4665" t="s">
        <v>20728</v>
      </c>
      <c r="I4665" t="s">
        <v>20729</v>
      </c>
    </row>
    <row r="4666" spans="1:9">
      <c r="A4666">
        <v>577</v>
      </c>
      <c r="B4666" t="s">
        <v>4721</v>
      </c>
      <c r="C4666" t="s">
        <v>17984</v>
      </c>
      <c r="D4666">
        <v>31109</v>
      </c>
      <c r="E4666" t="s">
        <v>20730</v>
      </c>
      <c r="H4666" t="s">
        <v>20731</v>
      </c>
      <c r="I4666" t="s">
        <v>20732</v>
      </c>
    </row>
    <row r="4667" spans="1:9">
      <c r="A4667">
        <v>577</v>
      </c>
      <c r="B4667" t="s">
        <v>4721</v>
      </c>
      <c r="C4667" t="s">
        <v>17984</v>
      </c>
      <c r="D4667">
        <v>31110</v>
      </c>
      <c r="E4667" t="s">
        <v>20733</v>
      </c>
      <c r="H4667" t="s">
        <v>20734</v>
      </c>
      <c r="I4667" t="s">
        <v>20735</v>
      </c>
    </row>
    <row r="4668" spans="1:9">
      <c r="A4668">
        <v>577</v>
      </c>
      <c r="B4668" t="s">
        <v>4721</v>
      </c>
      <c r="C4668" t="s">
        <v>17984</v>
      </c>
      <c r="D4668">
        <v>31111</v>
      </c>
      <c r="E4668" t="s">
        <v>20736</v>
      </c>
      <c r="H4668" t="s">
        <v>20737</v>
      </c>
      <c r="I4668" t="s">
        <v>20738</v>
      </c>
    </row>
    <row r="4669" spans="1:9">
      <c r="A4669">
        <v>577</v>
      </c>
      <c r="B4669" t="s">
        <v>4721</v>
      </c>
      <c r="C4669" t="s">
        <v>17984</v>
      </c>
      <c r="D4669">
        <v>31112</v>
      </c>
      <c r="E4669" t="s">
        <v>20739</v>
      </c>
      <c r="H4669" t="s">
        <v>20740</v>
      </c>
      <c r="I4669" t="s">
        <v>20741</v>
      </c>
    </row>
    <row r="4670" spans="1:9">
      <c r="A4670">
        <v>577</v>
      </c>
      <c r="B4670" t="s">
        <v>4721</v>
      </c>
      <c r="C4670" t="s">
        <v>17984</v>
      </c>
      <c r="D4670">
        <v>31113</v>
      </c>
      <c r="E4670" t="s">
        <v>20742</v>
      </c>
      <c r="H4670" t="s">
        <v>20743</v>
      </c>
      <c r="I4670" t="s">
        <v>20744</v>
      </c>
    </row>
    <row r="4671" spans="1:9">
      <c r="A4671">
        <v>577</v>
      </c>
      <c r="B4671" t="s">
        <v>4721</v>
      </c>
      <c r="C4671" t="s">
        <v>17984</v>
      </c>
      <c r="D4671">
        <v>31114</v>
      </c>
      <c r="E4671" t="s">
        <v>20745</v>
      </c>
      <c r="H4671" t="s">
        <v>20746</v>
      </c>
      <c r="I4671" t="s">
        <v>20747</v>
      </c>
    </row>
    <row r="4672" spans="1:9">
      <c r="A4672">
        <v>577</v>
      </c>
      <c r="B4672" t="s">
        <v>4721</v>
      </c>
      <c r="C4672" t="s">
        <v>17984</v>
      </c>
      <c r="D4672">
        <v>31115</v>
      </c>
      <c r="E4672" t="s">
        <v>20748</v>
      </c>
      <c r="H4672" t="s">
        <v>20749</v>
      </c>
      <c r="I4672" t="s">
        <v>20750</v>
      </c>
    </row>
    <row r="4673" spans="1:9">
      <c r="A4673">
        <v>577</v>
      </c>
      <c r="B4673" t="s">
        <v>4721</v>
      </c>
      <c r="C4673" t="s">
        <v>17984</v>
      </c>
      <c r="D4673">
        <v>31116</v>
      </c>
      <c r="E4673" t="s">
        <v>20751</v>
      </c>
      <c r="H4673" t="s">
        <v>20752</v>
      </c>
      <c r="I4673" t="s">
        <v>20753</v>
      </c>
    </row>
    <row r="4674" spans="1:9">
      <c r="A4674">
        <v>577</v>
      </c>
      <c r="B4674" t="s">
        <v>4721</v>
      </c>
      <c r="C4674" t="s">
        <v>17984</v>
      </c>
      <c r="D4674">
        <v>31117</v>
      </c>
      <c r="E4674" t="s">
        <v>20754</v>
      </c>
      <c r="H4674" t="s">
        <v>20755</v>
      </c>
      <c r="I4674" t="s">
        <v>20756</v>
      </c>
    </row>
    <row r="4675" spans="1:9">
      <c r="A4675">
        <v>577</v>
      </c>
      <c r="B4675" t="s">
        <v>4721</v>
      </c>
      <c r="C4675" t="s">
        <v>17984</v>
      </c>
      <c r="D4675">
        <v>31118</v>
      </c>
      <c r="E4675" t="s">
        <v>20757</v>
      </c>
      <c r="H4675" t="s">
        <v>20758</v>
      </c>
      <c r="I4675" t="s">
        <v>20759</v>
      </c>
    </row>
    <row r="4676" spans="1:9">
      <c r="A4676">
        <v>577</v>
      </c>
      <c r="B4676" t="s">
        <v>4721</v>
      </c>
      <c r="C4676" t="s">
        <v>17984</v>
      </c>
      <c r="D4676">
        <v>31119</v>
      </c>
      <c r="E4676" t="s">
        <v>20760</v>
      </c>
      <c r="H4676" t="s">
        <v>20761</v>
      </c>
      <c r="I4676" t="s">
        <v>20762</v>
      </c>
    </row>
    <row r="4677" spans="1:9">
      <c r="A4677">
        <v>577</v>
      </c>
      <c r="B4677" t="s">
        <v>4721</v>
      </c>
      <c r="C4677" t="s">
        <v>17984</v>
      </c>
      <c r="D4677">
        <v>31120</v>
      </c>
      <c r="E4677" t="s">
        <v>20763</v>
      </c>
      <c r="H4677" t="s">
        <v>20764</v>
      </c>
      <c r="I4677" t="s">
        <v>20765</v>
      </c>
    </row>
    <row r="4678" spans="1:9">
      <c r="A4678">
        <v>577</v>
      </c>
      <c r="B4678" t="s">
        <v>4721</v>
      </c>
      <c r="C4678" t="s">
        <v>17984</v>
      </c>
      <c r="D4678">
        <v>31121</v>
      </c>
      <c r="E4678" t="s">
        <v>20766</v>
      </c>
      <c r="H4678" t="s">
        <v>20767</v>
      </c>
      <c r="I4678" t="s">
        <v>20768</v>
      </c>
    </row>
    <row r="4679" spans="1:9">
      <c r="A4679">
        <v>577</v>
      </c>
      <c r="B4679" t="s">
        <v>4721</v>
      </c>
      <c r="C4679" t="s">
        <v>17984</v>
      </c>
      <c r="D4679">
        <v>31122</v>
      </c>
      <c r="E4679" t="s">
        <v>20769</v>
      </c>
      <c r="H4679" t="s">
        <v>20770</v>
      </c>
      <c r="I4679" t="s">
        <v>20771</v>
      </c>
    </row>
    <row r="4680" spans="1:9">
      <c r="A4680">
        <v>577</v>
      </c>
      <c r="B4680" t="s">
        <v>4721</v>
      </c>
      <c r="C4680" t="s">
        <v>17984</v>
      </c>
      <c r="D4680">
        <v>31123</v>
      </c>
      <c r="E4680" t="s">
        <v>20772</v>
      </c>
      <c r="H4680" t="s">
        <v>20773</v>
      </c>
      <c r="I4680" t="s">
        <v>20774</v>
      </c>
    </row>
    <row r="4681" spans="1:9">
      <c r="A4681">
        <v>577</v>
      </c>
      <c r="B4681" t="s">
        <v>4721</v>
      </c>
      <c r="C4681" t="s">
        <v>17984</v>
      </c>
      <c r="D4681">
        <v>31124</v>
      </c>
      <c r="E4681" t="s">
        <v>20775</v>
      </c>
      <c r="H4681" t="s">
        <v>20776</v>
      </c>
      <c r="I4681" t="s">
        <v>20777</v>
      </c>
    </row>
    <row r="4682" spans="1:9">
      <c r="A4682">
        <v>577</v>
      </c>
      <c r="B4682" t="s">
        <v>4721</v>
      </c>
      <c r="C4682" t="s">
        <v>17984</v>
      </c>
      <c r="D4682">
        <v>31125</v>
      </c>
      <c r="E4682" t="s">
        <v>20778</v>
      </c>
      <c r="H4682" t="s">
        <v>20779</v>
      </c>
      <c r="I4682" t="s">
        <v>20780</v>
      </c>
    </row>
    <row r="4683" spans="1:9">
      <c r="A4683">
        <v>577</v>
      </c>
      <c r="B4683" t="s">
        <v>4721</v>
      </c>
      <c r="C4683" t="s">
        <v>17984</v>
      </c>
      <c r="D4683">
        <v>31126</v>
      </c>
      <c r="E4683" t="s">
        <v>20781</v>
      </c>
      <c r="H4683" t="s">
        <v>20782</v>
      </c>
      <c r="I4683" t="s">
        <v>20783</v>
      </c>
    </row>
    <row r="4684" spans="1:9">
      <c r="A4684">
        <v>577</v>
      </c>
      <c r="B4684" t="s">
        <v>4721</v>
      </c>
      <c r="C4684" t="s">
        <v>17984</v>
      </c>
      <c r="D4684">
        <v>31127</v>
      </c>
      <c r="E4684" t="s">
        <v>20784</v>
      </c>
      <c r="H4684" t="s">
        <v>20785</v>
      </c>
      <c r="I4684" t="s">
        <v>20786</v>
      </c>
    </row>
    <row r="4685" spans="1:9">
      <c r="A4685">
        <v>577</v>
      </c>
      <c r="B4685" t="s">
        <v>4721</v>
      </c>
      <c r="C4685" t="s">
        <v>17984</v>
      </c>
      <c r="D4685">
        <v>31128</v>
      </c>
      <c r="E4685" t="s">
        <v>20787</v>
      </c>
      <c r="H4685" t="s">
        <v>20788</v>
      </c>
      <c r="I4685" t="s">
        <v>20789</v>
      </c>
    </row>
    <row r="4686" spans="1:9">
      <c r="A4686">
        <v>577</v>
      </c>
      <c r="B4686" t="s">
        <v>4721</v>
      </c>
      <c r="C4686" t="s">
        <v>17984</v>
      </c>
      <c r="D4686">
        <v>31129</v>
      </c>
      <c r="E4686" t="s">
        <v>20790</v>
      </c>
      <c r="H4686" t="s">
        <v>20791</v>
      </c>
      <c r="I4686" t="s">
        <v>20792</v>
      </c>
    </row>
    <row r="4687" spans="1:9">
      <c r="A4687">
        <v>577</v>
      </c>
      <c r="B4687" t="s">
        <v>4721</v>
      </c>
      <c r="C4687" t="s">
        <v>17984</v>
      </c>
      <c r="D4687">
        <v>31130</v>
      </c>
      <c r="E4687" t="s">
        <v>20793</v>
      </c>
      <c r="H4687" t="s">
        <v>20794</v>
      </c>
      <c r="I4687" t="s">
        <v>20795</v>
      </c>
    </row>
    <row r="4688" spans="1:9">
      <c r="A4688">
        <v>577</v>
      </c>
      <c r="B4688" t="s">
        <v>4721</v>
      </c>
      <c r="C4688" t="s">
        <v>17984</v>
      </c>
      <c r="D4688">
        <v>31131</v>
      </c>
      <c r="E4688" t="s">
        <v>20796</v>
      </c>
      <c r="H4688" t="s">
        <v>20797</v>
      </c>
      <c r="I4688" t="s">
        <v>20798</v>
      </c>
    </row>
    <row r="4689" spans="1:9">
      <c r="A4689">
        <v>577</v>
      </c>
      <c r="B4689" t="s">
        <v>4721</v>
      </c>
      <c r="C4689" t="s">
        <v>17984</v>
      </c>
      <c r="D4689">
        <v>31132</v>
      </c>
      <c r="E4689" t="s">
        <v>20799</v>
      </c>
      <c r="H4689" t="s">
        <v>20800</v>
      </c>
      <c r="I4689" t="s">
        <v>20801</v>
      </c>
    </row>
    <row r="4690" spans="1:9">
      <c r="A4690">
        <v>577</v>
      </c>
      <c r="B4690" t="s">
        <v>4721</v>
      </c>
      <c r="C4690" t="s">
        <v>17984</v>
      </c>
      <c r="D4690">
        <v>31133</v>
      </c>
      <c r="E4690" t="s">
        <v>20802</v>
      </c>
      <c r="H4690" t="s">
        <v>20803</v>
      </c>
      <c r="I4690" t="s">
        <v>20804</v>
      </c>
    </row>
    <row r="4691" spans="1:9">
      <c r="A4691">
        <v>577</v>
      </c>
      <c r="B4691" t="s">
        <v>4721</v>
      </c>
      <c r="C4691" t="s">
        <v>17984</v>
      </c>
      <c r="D4691">
        <v>31134</v>
      </c>
      <c r="E4691" t="s">
        <v>20805</v>
      </c>
      <c r="H4691" t="s">
        <v>20806</v>
      </c>
      <c r="I4691" t="s">
        <v>20807</v>
      </c>
    </row>
    <row r="4692" spans="1:9">
      <c r="A4692">
        <v>577</v>
      </c>
      <c r="B4692" t="s">
        <v>4721</v>
      </c>
      <c r="C4692" t="s">
        <v>17984</v>
      </c>
      <c r="D4692">
        <v>31135</v>
      </c>
      <c r="E4692" t="s">
        <v>20808</v>
      </c>
      <c r="H4692" t="s">
        <v>20809</v>
      </c>
      <c r="I4692" t="s">
        <v>20810</v>
      </c>
    </row>
    <row r="4693" spans="1:9">
      <c r="A4693">
        <v>577</v>
      </c>
      <c r="B4693" t="s">
        <v>4721</v>
      </c>
      <c r="C4693" t="s">
        <v>17984</v>
      </c>
      <c r="D4693">
        <v>31136</v>
      </c>
      <c r="E4693" t="s">
        <v>20811</v>
      </c>
      <c r="H4693" t="s">
        <v>20812</v>
      </c>
      <c r="I4693" t="s">
        <v>20813</v>
      </c>
    </row>
    <row r="4694" spans="1:9">
      <c r="A4694">
        <v>577</v>
      </c>
      <c r="B4694" t="s">
        <v>4721</v>
      </c>
      <c r="C4694" t="s">
        <v>17984</v>
      </c>
      <c r="D4694">
        <v>31137</v>
      </c>
      <c r="E4694" t="s">
        <v>20814</v>
      </c>
      <c r="H4694" t="s">
        <v>20815</v>
      </c>
      <c r="I4694" t="s">
        <v>20816</v>
      </c>
    </row>
    <row r="4695" spans="1:9">
      <c r="A4695">
        <v>577</v>
      </c>
      <c r="B4695" t="s">
        <v>4721</v>
      </c>
      <c r="C4695" t="s">
        <v>17984</v>
      </c>
      <c r="D4695">
        <v>31138</v>
      </c>
      <c r="E4695" t="s">
        <v>20817</v>
      </c>
      <c r="H4695" t="s">
        <v>20818</v>
      </c>
      <c r="I4695" t="s">
        <v>20819</v>
      </c>
    </row>
    <row r="4696" spans="1:9">
      <c r="A4696">
        <v>577</v>
      </c>
      <c r="B4696" t="s">
        <v>4721</v>
      </c>
      <c r="C4696" t="s">
        <v>17984</v>
      </c>
      <c r="D4696">
        <v>31139</v>
      </c>
      <c r="E4696" t="s">
        <v>20820</v>
      </c>
      <c r="H4696" t="s">
        <v>20821</v>
      </c>
      <c r="I4696" t="s">
        <v>20822</v>
      </c>
    </row>
    <row r="4697" spans="1:9">
      <c r="A4697">
        <v>577</v>
      </c>
      <c r="B4697" t="s">
        <v>4721</v>
      </c>
      <c r="C4697" t="s">
        <v>17984</v>
      </c>
      <c r="D4697">
        <v>31140</v>
      </c>
      <c r="E4697" t="s">
        <v>20823</v>
      </c>
      <c r="H4697" t="s">
        <v>20824</v>
      </c>
      <c r="I4697" t="s">
        <v>20825</v>
      </c>
    </row>
    <row r="4698" spans="1:9">
      <c r="A4698">
        <v>577</v>
      </c>
      <c r="B4698" t="s">
        <v>4721</v>
      </c>
      <c r="C4698" t="s">
        <v>17984</v>
      </c>
      <c r="D4698">
        <v>31141</v>
      </c>
      <c r="E4698" t="s">
        <v>20826</v>
      </c>
      <c r="H4698" t="s">
        <v>20827</v>
      </c>
      <c r="I4698" t="s">
        <v>20828</v>
      </c>
    </row>
    <row r="4699" spans="1:9">
      <c r="A4699">
        <v>577</v>
      </c>
      <c r="B4699" t="s">
        <v>4721</v>
      </c>
      <c r="C4699" t="s">
        <v>17984</v>
      </c>
      <c r="D4699">
        <v>31142</v>
      </c>
      <c r="E4699" t="s">
        <v>20829</v>
      </c>
      <c r="H4699" t="s">
        <v>20830</v>
      </c>
      <c r="I4699" t="s">
        <v>20831</v>
      </c>
    </row>
    <row r="4700" spans="1:9">
      <c r="A4700">
        <v>577</v>
      </c>
      <c r="B4700" t="s">
        <v>4721</v>
      </c>
      <c r="C4700" t="s">
        <v>17984</v>
      </c>
      <c r="D4700">
        <v>31143</v>
      </c>
      <c r="E4700" t="s">
        <v>20832</v>
      </c>
      <c r="H4700" t="s">
        <v>20833</v>
      </c>
      <c r="I4700" t="s">
        <v>20834</v>
      </c>
    </row>
    <row r="4701" spans="1:9">
      <c r="A4701">
        <v>577</v>
      </c>
      <c r="B4701" t="s">
        <v>4721</v>
      </c>
      <c r="C4701" t="s">
        <v>17984</v>
      </c>
      <c r="D4701">
        <v>31144</v>
      </c>
      <c r="E4701" t="s">
        <v>20835</v>
      </c>
      <c r="H4701" t="s">
        <v>20836</v>
      </c>
      <c r="I4701" t="s">
        <v>20837</v>
      </c>
    </row>
    <row r="4702" spans="1:9">
      <c r="A4702">
        <v>577</v>
      </c>
      <c r="B4702" t="s">
        <v>4721</v>
      </c>
      <c r="C4702" t="s">
        <v>17984</v>
      </c>
      <c r="D4702">
        <v>31145</v>
      </c>
      <c r="E4702" t="s">
        <v>20838</v>
      </c>
      <c r="H4702" t="s">
        <v>20839</v>
      </c>
      <c r="I4702" t="s">
        <v>20840</v>
      </c>
    </row>
    <row r="4703" spans="1:9">
      <c r="A4703">
        <v>577</v>
      </c>
      <c r="B4703" t="s">
        <v>4721</v>
      </c>
      <c r="C4703" t="s">
        <v>17984</v>
      </c>
      <c r="D4703">
        <v>31146</v>
      </c>
      <c r="E4703" t="s">
        <v>20841</v>
      </c>
      <c r="H4703" t="s">
        <v>20842</v>
      </c>
      <c r="I4703" t="s">
        <v>20843</v>
      </c>
    </row>
    <row r="4704" spans="1:9">
      <c r="A4704">
        <v>577</v>
      </c>
      <c r="B4704" t="s">
        <v>4721</v>
      </c>
      <c r="C4704" t="s">
        <v>17984</v>
      </c>
      <c r="D4704">
        <v>31147</v>
      </c>
      <c r="E4704" t="s">
        <v>20844</v>
      </c>
      <c r="H4704" t="s">
        <v>20845</v>
      </c>
      <c r="I4704" t="s">
        <v>20846</v>
      </c>
    </row>
    <row r="4705" spans="1:9">
      <c r="A4705">
        <v>577</v>
      </c>
      <c r="B4705" t="s">
        <v>4721</v>
      </c>
      <c r="C4705" t="s">
        <v>17984</v>
      </c>
      <c r="D4705">
        <v>31148</v>
      </c>
      <c r="E4705" t="s">
        <v>20847</v>
      </c>
      <c r="H4705" t="s">
        <v>20848</v>
      </c>
      <c r="I4705" t="s">
        <v>20849</v>
      </c>
    </row>
    <row r="4706" spans="1:9">
      <c r="A4706">
        <v>577</v>
      </c>
      <c r="B4706" t="s">
        <v>4721</v>
      </c>
      <c r="C4706" t="s">
        <v>17984</v>
      </c>
      <c r="D4706">
        <v>31149</v>
      </c>
      <c r="E4706" t="s">
        <v>20850</v>
      </c>
      <c r="H4706" t="s">
        <v>20851</v>
      </c>
      <c r="I4706" t="s">
        <v>20852</v>
      </c>
    </row>
    <row r="4707" spans="1:9">
      <c r="A4707">
        <v>577</v>
      </c>
      <c r="B4707" t="s">
        <v>4721</v>
      </c>
      <c r="C4707" t="s">
        <v>17984</v>
      </c>
      <c r="D4707">
        <v>31150</v>
      </c>
      <c r="E4707" t="s">
        <v>20853</v>
      </c>
      <c r="H4707" t="s">
        <v>20854</v>
      </c>
      <c r="I4707" t="s">
        <v>20855</v>
      </c>
    </row>
    <row r="4708" spans="1:9">
      <c r="A4708">
        <v>577</v>
      </c>
      <c r="B4708" t="s">
        <v>4721</v>
      </c>
      <c r="C4708" t="s">
        <v>17984</v>
      </c>
      <c r="D4708">
        <v>31151</v>
      </c>
      <c r="E4708" t="s">
        <v>20856</v>
      </c>
      <c r="H4708" t="s">
        <v>20857</v>
      </c>
      <c r="I4708" t="s">
        <v>20858</v>
      </c>
    </row>
    <row r="4709" spans="1:9">
      <c r="A4709">
        <v>577</v>
      </c>
      <c r="B4709" t="s">
        <v>4721</v>
      </c>
      <c r="C4709" t="s">
        <v>17984</v>
      </c>
      <c r="D4709">
        <v>31152</v>
      </c>
      <c r="E4709" t="s">
        <v>20859</v>
      </c>
      <c r="H4709" t="s">
        <v>20860</v>
      </c>
      <c r="I4709" t="s">
        <v>20861</v>
      </c>
    </row>
    <row r="4710" spans="1:9">
      <c r="A4710">
        <v>577</v>
      </c>
      <c r="B4710" t="s">
        <v>4721</v>
      </c>
      <c r="C4710" t="s">
        <v>17984</v>
      </c>
      <c r="D4710">
        <v>31153</v>
      </c>
      <c r="E4710" t="s">
        <v>20862</v>
      </c>
      <c r="H4710" t="s">
        <v>20863</v>
      </c>
      <c r="I4710" t="s">
        <v>20864</v>
      </c>
    </row>
    <row r="4711" spans="1:9">
      <c r="A4711">
        <v>577</v>
      </c>
      <c r="B4711" t="s">
        <v>4721</v>
      </c>
      <c r="C4711" t="s">
        <v>17984</v>
      </c>
      <c r="D4711">
        <v>31154</v>
      </c>
      <c r="E4711" t="s">
        <v>20865</v>
      </c>
      <c r="H4711" t="s">
        <v>20866</v>
      </c>
      <c r="I4711" t="s">
        <v>20867</v>
      </c>
    </row>
    <row r="4712" spans="1:9">
      <c r="A4712">
        <v>577</v>
      </c>
      <c r="B4712" t="s">
        <v>4721</v>
      </c>
      <c r="C4712" t="s">
        <v>17984</v>
      </c>
      <c r="D4712">
        <v>31155</v>
      </c>
      <c r="E4712" t="s">
        <v>20868</v>
      </c>
      <c r="H4712" t="s">
        <v>20869</v>
      </c>
      <c r="I4712" t="s">
        <v>20870</v>
      </c>
    </row>
    <row r="4713" spans="1:9">
      <c r="A4713">
        <v>577</v>
      </c>
      <c r="B4713" t="s">
        <v>4721</v>
      </c>
      <c r="C4713" t="s">
        <v>17984</v>
      </c>
      <c r="D4713">
        <v>31156</v>
      </c>
      <c r="E4713" t="s">
        <v>20871</v>
      </c>
      <c r="H4713" t="s">
        <v>20872</v>
      </c>
      <c r="I4713" t="s">
        <v>20873</v>
      </c>
    </row>
    <row r="4714" spans="1:9">
      <c r="A4714">
        <v>577</v>
      </c>
      <c r="B4714" t="s">
        <v>4721</v>
      </c>
      <c r="C4714" t="s">
        <v>17984</v>
      </c>
      <c r="D4714">
        <v>31157</v>
      </c>
      <c r="E4714" t="s">
        <v>20874</v>
      </c>
      <c r="H4714" t="s">
        <v>20875</v>
      </c>
      <c r="I4714" t="s">
        <v>20876</v>
      </c>
    </row>
    <row r="4715" spans="1:9">
      <c r="A4715">
        <v>577</v>
      </c>
      <c r="B4715" t="s">
        <v>4721</v>
      </c>
      <c r="C4715" t="s">
        <v>17984</v>
      </c>
      <c r="D4715">
        <v>31158</v>
      </c>
      <c r="E4715" t="s">
        <v>20877</v>
      </c>
      <c r="H4715" t="s">
        <v>20878</v>
      </c>
      <c r="I4715" t="s">
        <v>20879</v>
      </c>
    </row>
    <row r="4716" spans="1:9">
      <c r="A4716">
        <v>577</v>
      </c>
      <c r="B4716" t="s">
        <v>4721</v>
      </c>
      <c r="C4716" t="s">
        <v>17984</v>
      </c>
      <c r="D4716">
        <v>31159</v>
      </c>
      <c r="E4716" t="s">
        <v>20880</v>
      </c>
      <c r="H4716" t="s">
        <v>20881</v>
      </c>
      <c r="I4716" t="s">
        <v>20882</v>
      </c>
    </row>
    <row r="4717" spans="1:9">
      <c r="A4717">
        <v>577</v>
      </c>
      <c r="B4717" t="s">
        <v>4721</v>
      </c>
      <c r="C4717" t="s">
        <v>17984</v>
      </c>
      <c r="D4717">
        <v>31160</v>
      </c>
      <c r="E4717" t="s">
        <v>20883</v>
      </c>
      <c r="H4717" t="s">
        <v>20884</v>
      </c>
      <c r="I4717" t="s">
        <v>20885</v>
      </c>
    </row>
    <row r="4718" spans="1:9">
      <c r="A4718">
        <v>577</v>
      </c>
      <c r="B4718" t="s">
        <v>4721</v>
      </c>
      <c r="C4718" t="s">
        <v>17984</v>
      </c>
      <c r="D4718">
        <v>31161</v>
      </c>
      <c r="E4718" t="s">
        <v>20886</v>
      </c>
      <c r="H4718" t="s">
        <v>20887</v>
      </c>
      <c r="I4718" t="s">
        <v>20888</v>
      </c>
    </row>
    <row r="4719" spans="1:9">
      <c r="A4719">
        <v>577</v>
      </c>
      <c r="B4719" t="s">
        <v>4721</v>
      </c>
      <c r="C4719" t="s">
        <v>17984</v>
      </c>
      <c r="D4719">
        <v>31162</v>
      </c>
      <c r="E4719" t="s">
        <v>20889</v>
      </c>
      <c r="H4719" t="s">
        <v>20890</v>
      </c>
      <c r="I4719" t="s">
        <v>20891</v>
      </c>
    </row>
    <row r="4720" spans="1:9">
      <c r="A4720">
        <v>577</v>
      </c>
      <c r="B4720" t="s">
        <v>4721</v>
      </c>
      <c r="C4720" t="s">
        <v>17984</v>
      </c>
      <c r="D4720">
        <v>31163</v>
      </c>
      <c r="E4720" t="s">
        <v>20892</v>
      </c>
      <c r="H4720" t="s">
        <v>20893</v>
      </c>
      <c r="I4720" t="s">
        <v>20894</v>
      </c>
    </row>
    <row r="4721" spans="1:9">
      <c r="A4721">
        <v>577</v>
      </c>
      <c r="B4721" t="s">
        <v>4721</v>
      </c>
      <c r="C4721" t="s">
        <v>17984</v>
      </c>
      <c r="D4721">
        <v>31164</v>
      </c>
      <c r="E4721" t="s">
        <v>20895</v>
      </c>
      <c r="H4721" t="s">
        <v>20896</v>
      </c>
      <c r="I4721" t="s">
        <v>20897</v>
      </c>
    </row>
    <row r="4722" spans="1:9">
      <c r="A4722">
        <v>577</v>
      </c>
      <c r="B4722" t="s">
        <v>4721</v>
      </c>
      <c r="C4722" t="s">
        <v>17984</v>
      </c>
      <c r="D4722">
        <v>31165</v>
      </c>
      <c r="E4722" t="s">
        <v>20898</v>
      </c>
      <c r="H4722" t="s">
        <v>20899</v>
      </c>
      <c r="I4722" t="s">
        <v>20900</v>
      </c>
    </row>
    <row r="4723" spans="1:9">
      <c r="A4723">
        <v>577</v>
      </c>
      <c r="B4723" t="s">
        <v>4721</v>
      </c>
      <c r="C4723" t="s">
        <v>17984</v>
      </c>
      <c r="D4723">
        <v>31166</v>
      </c>
      <c r="E4723" t="s">
        <v>20901</v>
      </c>
      <c r="H4723" t="s">
        <v>20902</v>
      </c>
      <c r="I4723" t="s">
        <v>20903</v>
      </c>
    </row>
    <row r="4724" spans="1:9">
      <c r="A4724">
        <v>577</v>
      </c>
      <c r="B4724" t="s">
        <v>4721</v>
      </c>
      <c r="C4724" t="s">
        <v>17984</v>
      </c>
      <c r="D4724">
        <v>31167</v>
      </c>
      <c r="E4724" t="s">
        <v>20904</v>
      </c>
      <c r="H4724" t="s">
        <v>20905</v>
      </c>
      <c r="I4724" t="s">
        <v>20906</v>
      </c>
    </row>
    <row r="4725" spans="1:9">
      <c r="A4725">
        <v>577</v>
      </c>
      <c r="B4725" t="s">
        <v>4721</v>
      </c>
      <c r="C4725" t="s">
        <v>17984</v>
      </c>
      <c r="D4725">
        <v>31168</v>
      </c>
      <c r="E4725" t="s">
        <v>20907</v>
      </c>
      <c r="H4725" t="s">
        <v>20908</v>
      </c>
      <c r="I4725" t="s">
        <v>20909</v>
      </c>
    </row>
    <row r="4726" spans="1:9">
      <c r="A4726">
        <v>577</v>
      </c>
      <c r="B4726" t="s">
        <v>4721</v>
      </c>
      <c r="C4726" t="s">
        <v>17984</v>
      </c>
      <c r="D4726">
        <v>31169</v>
      </c>
      <c r="E4726" t="s">
        <v>20910</v>
      </c>
      <c r="H4726" t="s">
        <v>20911</v>
      </c>
      <c r="I4726" t="s">
        <v>20912</v>
      </c>
    </row>
    <row r="4727" spans="1:9">
      <c r="A4727">
        <v>577</v>
      </c>
      <c r="B4727" t="s">
        <v>4721</v>
      </c>
      <c r="C4727" t="s">
        <v>17984</v>
      </c>
      <c r="D4727">
        <v>31170</v>
      </c>
      <c r="E4727" t="s">
        <v>20913</v>
      </c>
      <c r="H4727" t="s">
        <v>20914</v>
      </c>
      <c r="I4727" t="s">
        <v>20915</v>
      </c>
    </row>
    <row r="4728" spans="1:9">
      <c r="A4728">
        <v>577</v>
      </c>
      <c r="B4728" t="s">
        <v>4721</v>
      </c>
      <c r="C4728" t="s">
        <v>17984</v>
      </c>
      <c r="D4728">
        <v>31171</v>
      </c>
      <c r="E4728" t="s">
        <v>20916</v>
      </c>
      <c r="H4728" t="s">
        <v>20917</v>
      </c>
      <c r="I4728" t="s">
        <v>20918</v>
      </c>
    </row>
    <row r="4729" spans="1:9">
      <c r="A4729">
        <v>577</v>
      </c>
      <c r="B4729" t="s">
        <v>4721</v>
      </c>
      <c r="C4729" t="s">
        <v>17984</v>
      </c>
      <c r="D4729">
        <v>31172</v>
      </c>
      <c r="E4729" t="s">
        <v>20919</v>
      </c>
      <c r="H4729" t="s">
        <v>20920</v>
      </c>
      <c r="I4729" t="s">
        <v>20921</v>
      </c>
    </row>
    <row r="4730" spans="1:9">
      <c r="A4730">
        <v>577</v>
      </c>
      <c r="B4730" t="s">
        <v>4721</v>
      </c>
      <c r="C4730" t="s">
        <v>17984</v>
      </c>
      <c r="D4730">
        <v>31173</v>
      </c>
      <c r="E4730" t="s">
        <v>20922</v>
      </c>
      <c r="H4730" t="s">
        <v>20923</v>
      </c>
      <c r="I4730" t="s">
        <v>20924</v>
      </c>
    </row>
    <row r="4731" spans="1:9">
      <c r="A4731">
        <v>577</v>
      </c>
      <c r="B4731" t="s">
        <v>4721</v>
      </c>
      <c r="C4731" t="s">
        <v>17984</v>
      </c>
      <c r="D4731">
        <v>31174</v>
      </c>
      <c r="E4731" t="s">
        <v>20925</v>
      </c>
      <c r="H4731" t="s">
        <v>20926</v>
      </c>
      <c r="I4731" t="s">
        <v>20927</v>
      </c>
    </row>
    <row r="4732" spans="1:9">
      <c r="A4732">
        <v>577</v>
      </c>
      <c r="B4732" t="s">
        <v>4721</v>
      </c>
      <c r="C4732" t="s">
        <v>17984</v>
      </c>
      <c r="D4732">
        <v>31175</v>
      </c>
      <c r="E4732" t="s">
        <v>20928</v>
      </c>
      <c r="H4732" t="s">
        <v>20929</v>
      </c>
      <c r="I4732" t="s">
        <v>20930</v>
      </c>
    </row>
    <row r="4733" spans="1:9">
      <c r="A4733">
        <v>577</v>
      </c>
      <c r="B4733" t="s">
        <v>4721</v>
      </c>
      <c r="C4733" t="s">
        <v>17984</v>
      </c>
      <c r="D4733">
        <v>31176</v>
      </c>
      <c r="E4733" t="s">
        <v>20931</v>
      </c>
      <c r="H4733" t="s">
        <v>20932</v>
      </c>
      <c r="I4733" t="s">
        <v>20933</v>
      </c>
    </row>
    <row r="4734" spans="1:9">
      <c r="A4734">
        <v>577</v>
      </c>
      <c r="B4734" t="s">
        <v>4721</v>
      </c>
      <c r="C4734" t="s">
        <v>17984</v>
      </c>
      <c r="D4734">
        <v>31177</v>
      </c>
      <c r="E4734" t="s">
        <v>20934</v>
      </c>
      <c r="H4734" t="s">
        <v>20935</v>
      </c>
      <c r="I4734" t="s">
        <v>20936</v>
      </c>
    </row>
    <row r="4735" spans="1:9">
      <c r="A4735">
        <v>577</v>
      </c>
      <c r="B4735" t="s">
        <v>4721</v>
      </c>
      <c r="C4735" t="s">
        <v>17984</v>
      </c>
      <c r="D4735">
        <v>31178</v>
      </c>
      <c r="E4735" t="s">
        <v>20937</v>
      </c>
      <c r="H4735" t="s">
        <v>20938</v>
      </c>
      <c r="I4735" t="s">
        <v>20939</v>
      </c>
    </row>
    <row r="4736" spans="1:9">
      <c r="A4736">
        <v>577</v>
      </c>
      <c r="B4736" t="s">
        <v>4721</v>
      </c>
      <c r="C4736" t="s">
        <v>17984</v>
      </c>
      <c r="D4736">
        <v>31179</v>
      </c>
      <c r="E4736" t="s">
        <v>20940</v>
      </c>
      <c r="H4736" t="s">
        <v>20941</v>
      </c>
      <c r="I4736" t="s">
        <v>20942</v>
      </c>
    </row>
    <row r="4737" spans="1:9">
      <c r="A4737">
        <v>577</v>
      </c>
      <c r="B4737" t="s">
        <v>4721</v>
      </c>
      <c r="C4737" t="s">
        <v>17984</v>
      </c>
      <c r="D4737">
        <v>31180</v>
      </c>
      <c r="E4737" t="s">
        <v>20943</v>
      </c>
      <c r="H4737" t="s">
        <v>20944</v>
      </c>
      <c r="I4737" t="s">
        <v>20945</v>
      </c>
    </row>
    <row r="4738" spans="1:9">
      <c r="A4738">
        <v>577</v>
      </c>
      <c r="B4738" t="s">
        <v>4721</v>
      </c>
      <c r="C4738" t="s">
        <v>17984</v>
      </c>
      <c r="D4738">
        <v>31181</v>
      </c>
      <c r="E4738" t="s">
        <v>20946</v>
      </c>
      <c r="H4738" t="s">
        <v>20947</v>
      </c>
      <c r="I4738" t="s">
        <v>20948</v>
      </c>
    </row>
    <row r="4739" spans="1:9">
      <c r="A4739">
        <v>577</v>
      </c>
      <c r="B4739" t="s">
        <v>4721</v>
      </c>
      <c r="C4739" t="s">
        <v>17984</v>
      </c>
      <c r="D4739">
        <v>31182</v>
      </c>
      <c r="E4739" t="s">
        <v>20949</v>
      </c>
      <c r="H4739" t="s">
        <v>20950</v>
      </c>
      <c r="I4739" t="s">
        <v>20951</v>
      </c>
    </row>
    <row r="4740" spans="1:9">
      <c r="A4740">
        <v>577</v>
      </c>
      <c r="B4740" t="s">
        <v>4721</v>
      </c>
      <c r="C4740" t="s">
        <v>17984</v>
      </c>
      <c r="D4740">
        <v>31183</v>
      </c>
      <c r="E4740" t="s">
        <v>20952</v>
      </c>
      <c r="H4740" t="s">
        <v>20953</v>
      </c>
      <c r="I4740" t="s">
        <v>20954</v>
      </c>
    </row>
    <row r="4741" spans="1:9">
      <c r="A4741">
        <v>577</v>
      </c>
      <c r="B4741" t="s">
        <v>4721</v>
      </c>
      <c r="C4741" t="s">
        <v>17984</v>
      </c>
      <c r="D4741">
        <v>31184</v>
      </c>
      <c r="E4741" t="s">
        <v>20955</v>
      </c>
      <c r="H4741" t="s">
        <v>20956</v>
      </c>
      <c r="I4741" t="s">
        <v>20957</v>
      </c>
    </row>
    <row r="4742" spans="1:9">
      <c r="A4742">
        <v>577</v>
      </c>
      <c r="B4742" t="s">
        <v>4721</v>
      </c>
      <c r="C4742" t="s">
        <v>17984</v>
      </c>
      <c r="D4742">
        <v>31185</v>
      </c>
      <c r="E4742" t="s">
        <v>20958</v>
      </c>
      <c r="H4742" t="s">
        <v>20959</v>
      </c>
      <c r="I4742" t="s">
        <v>20960</v>
      </c>
    </row>
    <row r="4743" spans="1:9">
      <c r="A4743">
        <v>577</v>
      </c>
      <c r="B4743" t="s">
        <v>4721</v>
      </c>
      <c r="C4743" t="s">
        <v>17984</v>
      </c>
      <c r="D4743">
        <v>31186</v>
      </c>
      <c r="E4743" t="s">
        <v>20961</v>
      </c>
      <c r="H4743" t="s">
        <v>20962</v>
      </c>
      <c r="I4743" t="s">
        <v>20963</v>
      </c>
    </row>
    <row r="4744" spans="1:9">
      <c r="A4744">
        <v>577</v>
      </c>
      <c r="B4744" t="s">
        <v>4721</v>
      </c>
      <c r="C4744" t="s">
        <v>17984</v>
      </c>
      <c r="D4744">
        <v>31187</v>
      </c>
      <c r="E4744" t="s">
        <v>20964</v>
      </c>
      <c r="H4744" t="s">
        <v>20965</v>
      </c>
      <c r="I4744" t="s">
        <v>20966</v>
      </c>
    </row>
    <row r="4745" spans="1:9">
      <c r="A4745">
        <v>577</v>
      </c>
      <c r="B4745" t="s">
        <v>4721</v>
      </c>
      <c r="C4745" t="s">
        <v>17984</v>
      </c>
      <c r="D4745">
        <v>31188</v>
      </c>
      <c r="E4745" t="s">
        <v>20967</v>
      </c>
      <c r="H4745" t="s">
        <v>20968</v>
      </c>
      <c r="I4745" t="s">
        <v>20969</v>
      </c>
    </row>
    <row r="4746" spans="1:9">
      <c r="A4746">
        <v>577</v>
      </c>
      <c r="B4746" t="s">
        <v>4721</v>
      </c>
      <c r="C4746" t="s">
        <v>17984</v>
      </c>
      <c r="D4746">
        <v>31189</v>
      </c>
      <c r="E4746" t="s">
        <v>20970</v>
      </c>
      <c r="H4746" t="s">
        <v>20971</v>
      </c>
      <c r="I4746" t="s">
        <v>20972</v>
      </c>
    </row>
    <row r="4747" spans="1:9">
      <c r="A4747">
        <v>577</v>
      </c>
      <c r="B4747" t="s">
        <v>4721</v>
      </c>
      <c r="C4747" t="s">
        <v>17984</v>
      </c>
      <c r="D4747">
        <v>31190</v>
      </c>
      <c r="E4747" t="s">
        <v>20973</v>
      </c>
      <c r="H4747" t="s">
        <v>20974</v>
      </c>
      <c r="I4747" t="s">
        <v>20975</v>
      </c>
    </row>
    <row r="4748" spans="1:9">
      <c r="A4748">
        <v>577</v>
      </c>
      <c r="B4748" t="s">
        <v>4721</v>
      </c>
      <c r="C4748" t="s">
        <v>17984</v>
      </c>
      <c r="D4748">
        <v>31191</v>
      </c>
      <c r="E4748" t="s">
        <v>20976</v>
      </c>
      <c r="H4748" t="s">
        <v>20977</v>
      </c>
      <c r="I4748" t="s">
        <v>20978</v>
      </c>
    </row>
    <row r="4749" spans="1:9">
      <c r="A4749">
        <v>577</v>
      </c>
      <c r="B4749" t="s">
        <v>4721</v>
      </c>
      <c r="C4749" t="s">
        <v>17984</v>
      </c>
      <c r="D4749">
        <v>31192</v>
      </c>
      <c r="E4749" t="s">
        <v>20979</v>
      </c>
      <c r="H4749" t="s">
        <v>20980</v>
      </c>
      <c r="I4749" t="s">
        <v>20981</v>
      </c>
    </row>
    <row r="4750" spans="1:9">
      <c r="A4750">
        <v>577</v>
      </c>
      <c r="B4750" t="s">
        <v>4721</v>
      </c>
      <c r="C4750" t="s">
        <v>17984</v>
      </c>
      <c r="D4750">
        <v>31193</v>
      </c>
      <c r="E4750" t="s">
        <v>20982</v>
      </c>
      <c r="H4750" t="s">
        <v>20983</v>
      </c>
      <c r="I4750" t="s">
        <v>20984</v>
      </c>
    </row>
    <row r="4751" spans="1:9">
      <c r="A4751">
        <v>577</v>
      </c>
      <c r="B4751" t="s">
        <v>4721</v>
      </c>
      <c r="C4751" t="s">
        <v>17984</v>
      </c>
      <c r="D4751">
        <v>31194</v>
      </c>
      <c r="E4751" t="s">
        <v>20985</v>
      </c>
      <c r="H4751" t="s">
        <v>20986</v>
      </c>
      <c r="I4751" t="s">
        <v>20987</v>
      </c>
    </row>
    <row r="4752" spans="1:9">
      <c r="A4752">
        <v>577</v>
      </c>
      <c r="B4752" t="s">
        <v>4721</v>
      </c>
      <c r="C4752" t="s">
        <v>17984</v>
      </c>
      <c r="D4752">
        <v>31195</v>
      </c>
      <c r="E4752" t="s">
        <v>20988</v>
      </c>
      <c r="H4752" t="s">
        <v>20989</v>
      </c>
      <c r="I4752" t="s">
        <v>20990</v>
      </c>
    </row>
    <row r="4753" spans="1:9">
      <c r="A4753">
        <v>577</v>
      </c>
      <c r="B4753" t="s">
        <v>4721</v>
      </c>
      <c r="C4753" t="s">
        <v>17984</v>
      </c>
      <c r="D4753">
        <v>31196</v>
      </c>
      <c r="E4753" t="s">
        <v>20991</v>
      </c>
      <c r="H4753" t="s">
        <v>20992</v>
      </c>
      <c r="I4753" t="s">
        <v>20993</v>
      </c>
    </row>
    <row r="4754" spans="1:9">
      <c r="A4754">
        <v>577</v>
      </c>
      <c r="B4754" t="s">
        <v>4721</v>
      </c>
      <c r="C4754" t="s">
        <v>17984</v>
      </c>
      <c r="D4754">
        <v>31197</v>
      </c>
      <c r="E4754" t="s">
        <v>20994</v>
      </c>
      <c r="H4754" t="s">
        <v>20995</v>
      </c>
      <c r="I4754" t="s">
        <v>20996</v>
      </c>
    </row>
    <row r="4755" spans="1:9">
      <c r="A4755">
        <v>577</v>
      </c>
      <c r="B4755" t="s">
        <v>4721</v>
      </c>
      <c r="C4755" t="s">
        <v>17984</v>
      </c>
      <c r="D4755">
        <v>31198</v>
      </c>
      <c r="E4755" t="s">
        <v>20997</v>
      </c>
      <c r="H4755" t="s">
        <v>20998</v>
      </c>
      <c r="I4755" t="s">
        <v>20999</v>
      </c>
    </row>
    <row r="4756" spans="1:9">
      <c r="A4756">
        <v>577</v>
      </c>
      <c r="B4756" t="s">
        <v>4721</v>
      </c>
      <c r="C4756" t="s">
        <v>17984</v>
      </c>
      <c r="D4756">
        <v>31199</v>
      </c>
      <c r="E4756" t="s">
        <v>21000</v>
      </c>
      <c r="H4756" t="s">
        <v>21001</v>
      </c>
      <c r="I4756" t="s">
        <v>21002</v>
      </c>
    </row>
    <row r="4757" spans="1:9">
      <c r="A4757">
        <v>577</v>
      </c>
      <c r="B4757" t="s">
        <v>4721</v>
      </c>
      <c r="C4757" t="s">
        <v>17984</v>
      </c>
      <c r="D4757">
        <v>31200</v>
      </c>
      <c r="E4757" t="s">
        <v>21003</v>
      </c>
      <c r="H4757" t="s">
        <v>21004</v>
      </c>
      <c r="I4757" t="s">
        <v>21005</v>
      </c>
    </row>
    <row r="4758" spans="1:9">
      <c r="A4758">
        <v>577</v>
      </c>
      <c r="B4758" t="s">
        <v>4721</v>
      </c>
      <c r="C4758" t="s">
        <v>17984</v>
      </c>
      <c r="D4758">
        <v>31201</v>
      </c>
      <c r="E4758" t="s">
        <v>21006</v>
      </c>
      <c r="H4758" t="s">
        <v>21007</v>
      </c>
      <c r="I4758" t="s">
        <v>21008</v>
      </c>
    </row>
    <row r="4759" spans="1:9">
      <c r="A4759">
        <v>577</v>
      </c>
      <c r="B4759" t="s">
        <v>4721</v>
      </c>
      <c r="C4759" t="s">
        <v>17984</v>
      </c>
      <c r="D4759">
        <v>31202</v>
      </c>
      <c r="E4759" t="s">
        <v>21009</v>
      </c>
      <c r="H4759" t="s">
        <v>21010</v>
      </c>
      <c r="I4759" t="s">
        <v>21011</v>
      </c>
    </row>
    <row r="4760" spans="1:9">
      <c r="A4760">
        <v>577</v>
      </c>
      <c r="B4760" t="s">
        <v>4721</v>
      </c>
      <c r="C4760" t="s">
        <v>17984</v>
      </c>
      <c r="D4760">
        <v>31203</v>
      </c>
      <c r="E4760" t="s">
        <v>21012</v>
      </c>
      <c r="H4760" t="s">
        <v>21013</v>
      </c>
      <c r="I4760" t="s">
        <v>21014</v>
      </c>
    </row>
    <row r="4761" spans="1:9">
      <c r="A4761">
        <v>577</v>
      </c>
      <c r="B4761" t="s">
        <v>4721</v>
      </c>
      <c r="C4761" t="s">
        <v>17984</v>
      </c>
      <c r="D4761">
        <v>31204</v>
      </c>
      <c r="E4761" t="s">
        <v>21015</v>
      </c>
      <c r="H4761" t="s">
        <v>21016</v>
      </c>
      <c r="I4761" t="s">
        <v>21017</v>
      </c>
    </row>
    <row r="4762" spans="1:9">
      <c r="A4762">
        <v>577</v>
      </c>
      <c r="B4762" t="s">
        <v>4721</v>
      </c>
      <c r="C4762" t="s">
        <v>17984</v>
      </c>
      <c r="D4762">
        <v>31205</v>
      </c>
      <c r="E4762" t="s">
        <v>21018</v>
      </c>
      <c r="H4762" t="s">
        <v>21019</v>
      </c>
      <c r="I4762" t="s">
        <v>21020</v>
      </c>
    </row>
    <row r="4763" spans="1:9">
      <c r="A4763">
        <v>577</v>
      </c>
      <c r="B4763" t="s">
        <v>4721</v>
      </c>
      <c r="C4763" t="s">
        <v>17984</v>
      </c>
      <c r="D4763">
        <v>31206</v>
      </c>
      <c r="E4763" t="s">
        <v>21021</v>
      </c>
      <c r="H4763" t="s">
        <v>21022</v>
      </c>
      <c r="I4763" t="s">
        <v>21023</v>
      </c>
    </row>
    <row r="4764" spans="1:9">
      <c r="A4764">
        <v>577</v>
      </c>
      <c r="B4764" t="s">
        <v>4721</v>
      </c>
      <c r="C4764" t="s">
        <v>17984</v>
      </c>
      <c r="D4764">
        <v>31207</v>
      </c>
      <c r="E4764" t="s">
        <v>21024</v>
      </c>
      <c r="H4764" t="s">
        <v>21025</v>
      </c>
      <c r="I4764" t="s">
        <v>21026</v>
      </c>
    </row>
    <row r="4765" spans="1:9">
      <c r="A4765">
        <v>577</v>
      </c>
      <c r="B4765" t="s">
        <v>4721</v>
      </c>
      <c r="C4765" t="s">
        <v>17984</v>
      </c>
      <c r="D4765">
        <v>31208</v>
      </c>
      <c r="E4765" t="s">
        <v>21027</v>
      </c>
      <c r="H4765" t="s">
        <v>21028</v>
      </c>
      <c r="I4765" t="s">
        <v>21029</v>
      </c>
    </row>
    <row r="4766" spans="1:9">
      <c r="A4766">
        <v>577</v>
      </c>
      <c r="B4766" t="s">
        <v>4721</v>
      </c>
      <c r="C4766" t="s">
        <v>17984</v>
      </c>
      <c r="D4766">
        <v>31209</v>
      </c>
      <c r="E4766" t="s">
        <v>21030</v>
      </c>
      <c r="H4766" t="s">
        <v>21031</v>
      </c>
      <c r="I4766" t="s">
        <v>21032</v>
      </c>
    </row>
    <row r="4767" spans="1:9">
      <c r="A4767">
        <v>577</v>
      </c>
      <c r="B4767" t="s">
        <v>4721</v>
      </c>
      <c r="C4767" t="s">
        <v>17984</v>
      </c>
      <c r="D4767">
        <v>31210</v>
      </c>
      <c r="E4767" t="s">
        <v>21033</v>
      </c>
      <c r="H4767" t="s">
        <v>21034</v>
      </c>
      <c r="I4767" t="s">
        <v>21035</v>
      </c>
    </row>
    <row r="4768" spans="1:9">
      <c r="A4768">
        <v>577</v>
      </c>
      <c r="B4768" t="s">
        <v>4721</v>
      </c>
      <c r="C4768" t="s">
        <v>17984</v>
      </c>
      <c r="D4768">
        <v>31211</v>
      </c>
      <c r="E4768" t="s">
        <v>21036</v>
      </c>
      <c r="H4768" t="s">
        <v>21037</v>
      </c>
      <c r="I4768" t="s">
        <v>21038</v>
      </c>
    </row>
    <row r="4769" spans="1:9">
      <c r="A4769">
        <v>577</v>
      </c>
      <c r="B4769" t="s">
        <v>4721</v>
      </c>
      <c r="C4769" t="s">
        <v>17984</v>
      </c>
      <c r="D4769">
        <v>31212</v>
      </c>
      <c r="E4769" t="s">
        <v>21039</v>
      </c>
      <c r="H4769" t="s">
        <v>21040</v>
      </c>
      <c r="I4769" t="s">
        <v>21041</v>
      </c>
    </row>
    <row r="4770" spans="1:9">
      <c r="A4770">
        <v>577</v>
      </c>
      <c r="B4770" t="s">
        <v>4721</v>
      </c>
      <c r="C4770" t="s">
        <v>17984</v>
      </c>
      <c r="D4770">
        <v>31213</v>
      </c>
      <c r="E4770" t="s">
        <v>21042</v>
      </c>
      <c r="H4770" t="s">
        <v>21043</v>
      </c>
      <c r="I4770" t="s">
        <v>21044</v>
      </c>
    </row>
    <row r="4771" spans="1:9">
      <c r="A4771">
        <v>577</v>
      </c>
      <c r="B4771" t="s">
        <v>4721</v>
      </c>
      <c r="C4771" t="s">
        <v>17984</v>
      </c>
      <c r="D4771">
        <v>31214</v>
      </c>
      <c r="E4771" t="s">
        <v>21045</v>
      </c>
      <c r="H4771" t="s">
        <v>21046</v>
      </c>
      <c r="I4771" t="s">
        <v>21047</v>
      </c>
    </row>
    <row r="4772" spans="1:9">
      <c r="A4772">
        <v>577</v>
      </c>
      <c r="B4772" t="s">
        <v>4721</v>
      </c>
      <c r="C4772" t="s">
        <v>17984</v>
      </c>
      <c r="D4772">
        <v>31215</v>
      </c>
      <c r="E4772" t="s">
        <v>21048</v>
      </c>
      <c r="H4772" t="s">
        <v>21049</v>
      </c>
      <c r="I4772" t="s">
        <v>21050</v>
      </c>
    </row>
    <row r="4773" spans="1:9">
      <c r="A4773">
        <v>577</v>
      </c>
      <c r="B4773" t="s">
        <v>4721</v>
      </c>
      <c r="C4773" t="s">
        <v>17984</v>
      </c>
      <c r="D4773">
        <v>31216</v>
      </c>
      <c r="E4773" t="s">
        <v>21051</v>
      </c>
      <c r="H4773" t="s">
        <v>21052</v>
      </c>
      <c r="I4773" t="s">
        <v>21053</v>
      </c>
    </row>
    <row r="4774" spans="1:9">
      <c r="A4774">
        <v>577</v>
      </c>
      <c r="B4774" t="s">
        <v>4721</v>
      </c>
      <c r="C4774" t="s">
        <v>17984</v>
      </c>
      <c r="D4774">
        <v>31217</v>
      </c>
      <c r="E4774" t="s">
        <v>21054</v>
      </c>
      <c r="H4774" t="s">
        <v>21055</v>
      </c>
      <c r="I4774" t="s">
        <v>21056</v>
      </c>
    </row>
    <row r="4775" spans="1:9">
      <c r="A4775">
        <v>577</v>
      </c>
      <c r="B4775" t="s">
        <v>4721</v>
      </c>
      <c r="C4775" t="s">
        <v>17984</v>
      </c>
      <c r="D4775">
        <v>31218</v>
      </c>
      <c r="E4775" t="s">
        <v>21057</v>
      </c>
      <c r="H4775" t="s">
        <v>21058</v>
      </c>
      <c r="I4775" t="s">
        <v>21059</v>
      </c>
    </row>
    <row r="4776" spans="1:9">
      <c r="A4776">
        <v>577</v>
      </c>
      <c r="B4776" t="s">
        <v>4721</v>
      </c>
      <c r="C4776" t="s">
        <v>17984</v>
      </c>
      <c r="D4776">
        <v>31219</v>
      </c>
      <c r="E4776" t="s">
        <v>21060</v>
      </c>
      <c r="H4776" t="s">
        <v>21061</v>
      </c>
      <c r="I4776" t="s">
        <v>21062</v>
      </c>
    </row>
    <row r="4777" spans="1:9">
      <c r="A4777">
        <v>577</v>
      </c>
      <c r="B4777" t="s">
        <v>4721</v>
      </c>
      <c r="C4777" t="s">
        <v>17984</v>
      </c>
      <c r="D4777">
        <v>31220</v>
      </c>
      <c r="E4777" t="s">
        <v>21063</v>
      </c>
      <c r="H4777" t="s">
        <v>21064</v>
      </c>
      <c r="I4777" t="s">
        <v>21065</v>
      </c>
    </row>
    <row r="4778" spans="1:9">
      <c r="A4778">
        <v>577</v>
      </c>
      <c r="B4778" t="s">
        <v>4721</v>
      </c>
      <c r="C4778" t="s">
        <v>17984</v>
      </c>
      <c r="D4778">
        <v>31221</v>
      </c>
      <c r="E4778" t="s">
        <v>21066</v>
      </c>
      <c r="H4778" t="s">
        <v>21067</v>
      </c>
      <c r="I4778" t="s">
        <v>21068</v>
      </c>
    </row>
    <row r="4779" spans="1:9">
      <c r="A4779">
        <v>577</v>
      </c>
      <c r="B4779" t="s">
        <v>4721</v>
      </c>
      <c r="C4779" t="s">
        <v>17984</v>
      </c>
      <c r="D4779">
        <v>31222</v>
      </c>
      <c r="E4779" t="s">
        <v>21069</v>
      </c>
      <c r="H4779" t="s">
        <v>21070</v>
      </c>
      <c r="I4779" t="s">
        <v>21071</v>
      </c>
    </row>
    <row r="4780" spans="1:9">
      <c r="A4780">
        <v>577</v>
      </c>
      <c r="B4780" t="s">
        <v>4721</v>
      </c>
      <c r="C4780" t="s">
        <v>17984</v>
      </c>
      <c r="D4780">
        <v>31223</v>
      </c>
      <c r="E4780" t="s">
        <v>21072</v>
      </c>
      <c r="H4780" t="s">
        <v>21073</v>
      </c>
      <c r="I4780" t="s">
        <v>21074</v>
      </c>
    </row>
    <row r="4781" spans="1:9">
      <c r="A4781">
        <v>577</v>
      </c>
      <c r="B4781" t="s">
        <v>4721</v>
      </c>
      <c r="C4781" t="s">
        <v>17984</v>
      </c>
      <c r="D4781">
        <v>31224</v>
      </c>
      <c r="E4781" t="s">
        <v>21075</v>
      </c>
      <c r="H4781" t="s">
        <v>21076</v>
      </c>
      <c r="I4781" t="s">
        <v>21077</v>
      </c>
    </row>
    <row r="4782" spans="1:9">
      <c r="A4782">
        <v>577</v>
      </c>
      <c r="B4782" t="s">
        <v>4721</v>
      </c>
      <c r="C4782" t="s">
        <v>17984</v>
      </c>
      <c r="D4782">
        <v>31225</v>
      </c>
      <c r="E4782" t="s">
        <v>21078</v>
      </c>
      <c r="H4782" t="s">
        <v>21079</v>
      </c>
      <c r="I4782" t="s">
        <v>21080</v>
      </c>
    </row>
    <row r="4783" spans="1:9">
      <c r="A4783">
        <v>577</v>
      </c>
      <c r="B4783" t="s">
        <v>4721</v>
      </c>
      <c r="C4783" t="s">
        <v>17984</v>
      </c>
      <c r="D4783">
        <v>31226</v>
      </c>
      <c r="E4783" t="s">
        <v>21081</v>
      </c>
      <c r="H4783" t="s">
        <v>21082</v>
      </c>
      <c r="I4783" t="s">
        <v>21083</v>
      </c>
    </row>
    <row r="4784" spans="1:9">
      <c r="A4784">
        <v>577</v>
      </c>
      <c r="B4784" t="s">
        <v>4721</v>
      </c>
      <c r="C4784" t="s">
        <v>17984</v>
      </c>
      <c r="D4784">
        <v>31227</v>
      </c>
      <c r="E4784" t="s">
        <v>21084</v>
      </c>
      <c r="H4784" t="s">
        <v>21085</v>
      </c>
      <c r="I4784" t="s">
        <v>21086</v>
      </c>
    </row>
    <row r="4785" spans="1:9">
      <c r="A4785">
        <v>577</v>
      </c>
      <c r="B4785" t="s">
        <v>4721</v>
      </c>
      <c r="C4785" t="s">
        <v>17984</v>
      </c>
      <c r="D4785">
        <v>31228</v>
      </c>
      <c r="E4785" t="s">
        <v>21087</v>
      </c>
      <c r="H4785" t="s">
        <v>21088</v>
      </c>
      <c r="I4785" t="s">
        <v>21089</v>
      </c>
    </row>
    <row r="4786" spans="1:9">
      <c r="A4786">
        <v>577</v>
      </c>
      <c r="B4786" t="s">
        <v>4721</v>
      </c>
      <c r="C4786" t="s">
        <v>17984</v>
      </c>
      <c r="D4786">
        <v>31229</v>
      </c>
      <c r="E4786" t="s">
        <v>21090</v>
      </c>
      <c r="H4786" t="s">
        <v>21091</v>
      </c>
      <c r="I4786" t="s">
        <v>21092</v>
      </c>
    </row>
    <row r="4787" spans="1:9">
      <c r="A4787">
        <v>577</v>
      </c>
      <c r="B4787" t="s">
        <v>4721</v>
      </c>
      <c r="C4787" t="s">
        <v>17984</v>
      </c>
      <c r="D4787">
        <v>31230</v>
      </c>
      <c r="E4787" t="s">
        <v>21093</v>
      </c>
      <c r="H4787" t="s">
        <v>21094</v>
      </c>
      <c r="I4787" t="s">
        <v>21095</v>
      </c>
    </row>
    <row r="4788" spans="1:9">
      <c r="A4788">
        <v>577</v>
      </c>
      <c r="B4788" t="s">
        <v>4721</v>
      </c>
      <c r="C4788" t="s">
        <v>17984</v>
      </c>
      <c r="D4788">
        <v>31231</v>
      </c>
      <c r="E4788" t="s">
        <v>21096</v>
      </c>
      <c r="H4788" t="s">
        <v>21097</v>
      </c>
      <c r="I4788" t="s">
        <v>21098</v>
      </c>
    </row>
    <row r="4789" spans="1:9">
      <c r="A4789">
        <v>577</v>
      </c>
      <c r="B4789" t="s">
        <v>4721</v>
      </c>
      <c r="C4789" t="s">
        <v>17984</v>
      </c>
      <c r="D4789">
        <v>31232</v>
      </c>
      <c r="E4789" t="s">
        <v>21099</v>
      </c>
      <c r="H4789" t="s">
        <v>21100</v>
      </c>
      <c r="I4789" t="s">
        <v>21101</v>
      </c>
    </row>
    <row r="4790" spans="1:9">
      <c r="A4790">
        <v>577</v>
      </c>
      <c r="B4790" t="s">
        <v>4721</v>
      </c>
      <c r="C4790" t="s">
        <v>17984</v>
      </c>
      <c r="D4790">
        <v>31233</v>
      </c>
      <c r="E4790" t="s">
        <v>21102</v>
      </c>
      <c r="H4790" t="s">
        <v>21103</v>
      </c>
      <c r="I4790" t="s">
        <v>21104</v>
      </c>
    </row>
    <row r="4791" spans="1:9">
      <c r="A4791">
        <v>577</v>
      </c>
      <c r="B4791" t="s">
        <v>4721</v>
      </c>
      <c r="C4791" t="s">
        <v>17984</v>
      </c>
      <c r="D4791">
        <v>31234</v>
      </c>
      <c r="E4791" t="s">
        <v>21105</v>
      </c>
      <c r="H4791" t="s">
        <v>21106</v>
      </c>
      <c r="I4791" t="s">
        <v>21107</v>
      </c>
    </row>
    <row r="4792" spans="1:9">
      <c r="A4792">
        <v>577</v>
      </c>
      <c r="B4792" t="s">
        <v>4721</v>
      </c>
      <c r="C4792" t="s">
        <v>17984</v>
      </c>
      <c r="D4792">
        <v>31235</v>
      </c>
      <c r="E4792" t="s">
        <v>21108</v>
      </c>
      <c r="H4792" t="s">
        <v>21109</v>
      </c>
      <c r="I4792" t="s">
        <v>21110</v>
      </c>
    </row>
    <row r="4793" spans="1:9">
      <c r="A4793">
        <v>577</v>
      </c>
      <c r="B4793" t="s">
        <v>4721</v>
      </c>
      <c r="C4793" t="s">
        <v>17984</v>
      </c>
      <c r="D4793">
        <v>31236</v>
      </c>
      <c r="E4793" t="s">
        <v>21111</v>
      </c>
      <c r="H4793" t="s">
        <v>21112</v>
      </c>
      <c r="I4793" t="s">
        <v>21113</v>
      </c>
    </row>
    <row r="4794" spans="1:9">
      <c r="A4794">
        <v>577</v>
      </c>
      <c r="B4794" t="s">
        <v>4721</v>
      </c>
      <c r="C4794" t="s">
        <v>17984</v>
      </c>
      <c r="D4794">
        <v>31237</v>
      </c>
      <c r="E4794" t="s">
        <v>21114</v>
      </c>
      <c r="H4794" t="s">
        <v>21115</v>
      </c>
      <c r="I4794" t="s">
        <v>21116</v>
      </c>
    </row>
    <row r="4795" spans="1:9">
      <c r="A4795">
        <v>577</v>
      </c>
      <c r="B4795" t="s">
        <v>4721</v>
      </c>
      <c r="C4795" t="s">
        <v>17984</v>
      </c>
      <c r="D4795">
        <v>31238</v>
      </c>
      <c r="E4795" t="s">
        <v>21117</v>
      </c>
      <c r="H4795" t="s">
        <v>21118</v>
      </c>
      <c r="I4795" t="s">
        <v>21119</v>
      </c>
    </row>
    <row r="4796" spans="1:9">
      <c r="A4796">
        <v>577</v>
      </c>
      <c r="B4796" t="s">
        <v>4721</v>
      </c>
      <c r="C4796" t="s">
        <v>17984</v>
      </c>
      <c r="D4796">
        <v>31239</v>
      </c>
      <c r="E4796" t="s">
        <v>21120</v>
      </c>
      <c r="H4796" t="s">
        <v>21121</v>
      </c>
      <c r="I4796" t="s">
        <v>21122</v>
      </c>
    </row>
    <row r="4797" spans="1:9">
      <c r="A4797">
        <v>577</v>
      </c>
      <c r="B4797" t="s">
        <v>4721</v>
      </c>
      <c r="C4797" t="s">
        <v>17984</v>
      </c>
      <c r="D4797">
        <v>31240</v>
      </c>
      <c r="E4797" t="s">
        <v>21123</v>
      </c>
      <c r="H4797" t="s">
        <v>21124</v>
      </c>
      <c r="I4797" t="s">
        <v>21125</v>
      </c>
    </row>
    <row r="4798" spans="1:9">
      <c r="A4798">
        <v>577</v>
      </c>
      <c r="B4798" t="s">
        <v>4721</v>
      </c>
      <c r="C4798" t="s">
        <v>17984</v>
      </c>
      <c r="D4798">
        <v>31241</v>
      </c>
      <c r="E4798" t="s">
        <v>21126</v>
      </c>
      <c r="H4798" t="s">
        <v>21127</v>
      </c>
      <c r="I4798" t="s">
        <v>21128</v>
      </c>
    </row>
    <row r="4799" spans="1:9">
      <c r="A4799">
        <v>577</v>
      </c>
      <c r="B4799" t="s">
        <v>4721</v>
      </c>
      <c r="C4799" t="s">
        <v>17984</v>
      </c>
      <c r="D4799">
        <v>31242</v>
      </c>
      <c r="E4799" t="s">
        <v>21129</v>
      </c>
      <c r="H4799" t="s">
        <v>21130</v>
      </c>
      <c r="I4799" t="s">
        <v>21131</v>
      </c>
    </row>
    <row r="4800" spans="1:9">
      <c r="A4800">
        <v>577</v>
      </c>
      <c r="B4800" t="s">
        <v>4721</v>
      </c>
      <c r="C4800" t="s">
        <v>17984</v>
      </c>
      <c r="D4800">
        <v>31243</v>
      </c>
      <c r="E4800" t="s">
        <v>21132</v>
      </c>
      <c r="H4800" t="s">
        <v>21133</v>
      </c>
      <c r="I4800" t="s">
        <v>21134</v>
      </c>
    </row>
    <row r="4801" spans="1:9">
      <c r="A4801">
        <v>577</v>
      </c>
      <c r="B4801" t="s">
        <v>4721</v>
      </c>
      <c r="C4801" t="s">
        <v>17984</v>
      </c>
      <c r="D4801">
        <v>31244</v>
      </c>
      <c r="E4801" t="s">
        <v>21135</v>
      </c>
      <c r="H4801" t="s">
        <v>21136</v>
      </c>
      <c r="I4801" t="s">
        <v>21137</v>
      </c>
    </row>
    <row r="4802" spans="1:9">
      <c r="A4802">
        <v>577</v>
      </c>
      <c r="B4802" t="s">
        <v>4721</v>
      </c>
      <c r="C4802" t="s">
        <v>17984</v>
      </c>
      <c r="D4802">
        <v>31245</v>
      </c>
      <c r="E4802" t="s">
        <v>21138</v>
      </c>
      <c r="H4802" t="s">
        <v>21139</v>
      </c>
      <c r="I4802" t="s">
        <v>21140</v>
      </c>
    </row>
    <row r="4803" spans="1:9">
      <c r="A4803">
        <v>577</v>
      </c>
      <c r="B4803" t="s">
        <v>4721</v>
      </c>
      <c r="C4803" t="s">
        <v>17984</v>
      </c>
      <c r="D4803">
        <v>31246</v>
      </c>
      <c r="E4803" t="s">
        <v>21141</v>
      </c>
      <c r="H4803" t="s">
        <v>21142</v>
      </c>
      <c r="I4803" t="s">
        <v>21143</v>
      </c>
    </row>
    <row r="4804" spans="1:9">
      <c r="A4804">
        <v>577</v>
      </c>
      <c r="B4804" t="s">
        <v>4721</v>
      </c>
      <c r="C4804" t="s">
        <v>17984</v>
      </c>
      <c r="D4804">
        <v>31247</v>
      </c>
      <c r="E4804" t="s">
        <v>21144</v>
      </c>
      <c r="H4804" t="s">
        <v>21145</v>
      </c>
      <c r="I4804" t="s">
        <v>21146</v>
      </c>
    </row>
    <row r="4805" spans="1:9">
      <c r="A4805">
        <v>577</v>
      </c>
      <c r="B4805" t="s">
        <v>4721</v>
      </c>
      <c r="C4805" t="s">
        <v>17984</v>
      </c>
      <c r="D4805">
        <v>31248</v>
      </c>
      <c r="E4805" t="s">
        <v>21147</v>
      </c>
      <c r="H4805" t="s">
        <v>21148</v>
      </c>
      <c r="I4805" t="s">
        <v>21149</v>
      </c>
    </row>
    <row r="4806" spans="1:9">
      <c r="A4806">
        <v>577</v>
      </c>
      <c r="B4806" t="s">
        <v>4721</v>
      </c>
      <c r="C4806" t="s">
        <v>17984</v>
      </c>
      <c r="D4806">
        <v>31249</v>
      </c>
      <c r="E4806" t="s">
        <v>21150</v>
      </c>
      <c r="H4806" t="s">
        <v>21151</v>
      </c>
      <c r="I4806" t="s">
        <v>21152</v>
      </c>
    </row>
    <row r="4807" spans="1:9">
      <c r="A4807">
        <v>577</v>
      </c>
      <c r="B4807" t="s">
        <v>4721</v>
      </c>
      <c r="C4807" t="s">
        <v>17984</v>
      </c>
      <c r="D4807">
        <v>31250</v>
      </c>
      <c r="E4807" t="s">
        <v>21153</v>
      </c>
      <c r="H4807" t="s">
        <v>21154</v>
      </c>
      <c r="I4807" t="s">
        <v>21155</v>
      </c>
    </row>
    <row r="4808" spans="1:9">
      <c r="A4808">
        <v>577</v>
      </c>
      <c r="B4808" t="s">
        <v>4721</v>
      </c>
      <c r="C4808" t="s">
        <v>17984</v>
      </c>
      <c r="D4808">
        <v>31251</v>
      </c>
      <c r="E4808" t="s">
        <v>21156</v>
      </c>
      <c r="H4808" t="s">
        <v>21157</v>
      </c>
      <c r="I4808" t="s">
        <v>21158</v>
      </c>
    </row>
    <row r="4809" spans="1:9">
      <c r="A4809">
        <v>577</v>
      </c>
      <c r="B4809" t="s">
        <v>4721</v>
      </c>
      <c r="C4809" t="s">
        <v>17984</v>
      </c>
      <c r="D4809">
        <v>31252</v>
      </c>
      <c r="E4809" t="s">
        <v>21159</v>
      </c>
      <c r="H4809" t="s">
        <v>21160</v>
      </c>
      <c r="I4809" t="s">
        <v>21161</v>
      </c>
    </row>
    <row r="4810" spans="1:9">
      <c r="A4810">
        <v>577</v>
      </c>
      <c r="B4810" t="s">
        <v>4721</v>
      </c>
      <c r="C4810" t="s">
        <v>17984</v>
      </c>
      <c r="D4810">
        <v>31253</v>
      </c>
      <c r="E4810" t="s">
        <v>21162</v>
      </c>
      <c r="H4810" t="s">
        <v>21163</v>
      </c>
      <c r="I4810" t="s">
        <v>21164</v>
      </c>
    </row>
    <row r="4811" spans="1:9">
      <c r="A4811">
        <v>577</v>
      </c>
      <c r="B4811" t="s">
        <v>4721</v>
      </c>
      <c r="C4811" t="s">
        <v>17984</v>
      </c>
      <c r="D4811">
        <v>31254</v>
      </c>
      <c r="E4811" t="s">
        <v>21165</v>
      </c>
      <c r="H4811" t="s">
        <v>21166</v>
      </c>
      <c r="I4811" t="s">
        <v>21167</v>
      </c>
    </row>
    <row r="4812" spans="1:9">
      <c r="A4812">
        <v>577</v>
      </c>
      <c r="B4812" t="s">
        <v>4721</v>
      </c>
      <c r="C4812" t="s">
        <v>17984</v>
      </c>
      <c r="D4812">
        <v>31255</v>
      </c>
      <c r="E4812" t="s">
        <v>21168</v>
      </c>
      <c r="H4812" t="s">
        <v>21169</v>
      </c>
      <c r="I4812" t="s">
        <v>21170</v>
      </c>
    </row>
    <row r="4813" spans="1:9">
      <c r="A4813">
        <v>577</v>
      </c>
      <c r="B4813" t="s">
        <v>4721</v>
      </c>
      <c r="C4813" t="s">
        <v>17984</v>
      </c>
      <c r="D4813">
        <v>31256</v>
      </c>
      <c r="E4813" t="s">
        <v>21171</v>
      </c>
      <c r="H4813" t="s">
        <v>21172</v>
      </c>
      <c r="I4813" t="s">
        <v>21173</v>
      </c>
    </row>
    <row r="4814" spans="1:9">
      <c r="A4814">
        <v>577</v>
      </c>
      <c r="B4814" t="s">
        <v>4721</v>
      </c>
      <c r="C4814" t="s">
        <v>17984</v>
      </c>
      <c r="D4814">
        <v>31257</v>
      </c>
      <c r="E4814" t="s">
        <v>21174</v>
      </c>
      <c r="H4814" t="s">
        <v>21175</v>
      </c>
      <c r="I4814" t="s">
        <v>21176</v>
      </c>
    </row>
    <row r="4815" spans="1:9">
      <c r="A4815">
        <v>577</v>
      </c>
      <c r="B4815" t="s">
        <v>4721</v>
      </c>
      <c r="C4815" t="s">
        <v>17984</v>
      </c>
      <c r="D4815">
        <v>31258</v>
      </c>
      <c r="E4815" t="s">
        <v>21177</v>
      </c>
      <c r="H4815" t="s">
        <v>21178</v>
      </c>
      <c r="I4815" t="s">
        <v>21179</v>
      </c>
    </row>
    <row r="4816" spans="1:9">
      <c r="A4816">
        <v>577</v>
      </c>
      <c r="B4816" t="s">
        <v>4721</v>
      </c>
      <c r="C4816" t="s">
        <v>17984</v>
      </c>
      <c r="D4816">
        <v>31259</v>
      </c>
      <c r="E4816" t="s">
        <v>21180</v>
      </c>
      <c r="H4816" t="s">
        <v>21181</v>
      </c>
      <c r="I4816" t="s">
        <v>21182</v>
      </c>
    </row>
    <row r="4817" spans="1:9">
      <c r="A4817">
        <v>577</v>
      </c>
      <c r="B4817" t="s">
        <v>4721</v>
      </c>
      <c r="C4817" t="s">
        <v>17984</v>
      </c>
      <c r="D4817">
        <v>31260</v>
      </c>
      <c r="E4817" t="s">
        <v>21183</v>
      </c>
      <c r="H4817" t="s">
        <v>21184</v>
      </c>
      <c r="I4817" t="s">
        <v>21185</v>
      </c>
    </row>
    <row r="4818" spans="1:9">
      <c r="A4818">
        <v>577</v>
      </c>
      <c r="B4818" t="s">
        <v>4721</v>
      </c>
      <c r="C4818" t="s">
        <v>17984</v>
      </c>
      <c r="D4818">
        <v>31261</v>
      </c>
      <c r="E4818" t="s">
        <v>21186</v>
      </c>
      <c r="H4818" t="s">
        <v>21187</v>
      </c>
      <c r="I4818" t="s">
        <v>21188</v>
      </c>
    </row>
    <row r="4819" spans="1:9">
      <c r="A4819">
        <v>577</v>
      </c>
      <c r="B4819" t="s">
        <v>4721</v>
      </c>
      <c r="C4819" t="s">
        <v>17984</v>
      </c>
      <c r="D4819">
        <v>31262</v>
      </c>
      <c r="E4819" t="s">
        <v>21189</v>
      </c>
      <c r="H4819" t="s">
        <v>21190</v>
      </c>
      <c r="I4819" t="s">
        <v>21191</v>
      </c>
    </row>
    <row r="4820" spans="1:9">
      <c r="A4820">
        <v>577</v>
      </c>
      <c r="B4820" t="s">
        <v>4721</v>
      </c>
      <c r="C4820" t="s">
        <v>17984</v>
      </c>
      <c r="D4820">
        <v>31263</v>
      </c>
      <c r="E4820" t="s">
        <v>21192</v>
      </c>
      <c r="H4820" t="s">
        <v>21193</v>
      </c>
      <c r="I4820" t="s">
        <v>21194</v>
      </c>
    </row>
    <row r="4821" spans="1:9">
      <c r="A4821">
        <v>577</v>
      </c>
      <c r="B4821" t="s">
        <v>4721</v>
      </c>
      <c r="C4821" t="s">
        <v>17984</v>
      </c>
      <c r="D4821">
        <v>31264</v>
      </c>
      <c r="E4821" t="s">
        <v>21195</v>
      </c>
      <c r="H4821" t="s">
        <v>21196</v>
      </c>
      <c r="I4821" t="s">
        <v>21197</v>
      </c>
    </row>
    <row r="4822" spans="1:9">
      <c r="A4822">
        <v>577</v>
      </c>
      <c r="B4822" t="s">
        <v>4721</v>
      </c>
      <c r="C4822" t="s">
        <v>17984</v>
      </c>
      <c r="D4822">
        <v>31265</v>
      </c>
      <c r="E4822" t="s">
        <v>21198</v>
      </c>
      <c r="H4822" t="s">
        <v>21199</v>
      </c>
      <c r="I4822" t="s">
        <v>21200</v>
      </c>
    </row>
    <row r="4823" spans="1:9">
      <c r="A4823">
        <v>577</v>
      </c>
      <c r="B4823" t="s">
        <v>4721</v>
      </c>
      <c r="C4823" t="s">
        <v>17984</v>
      </c>
      <c r="D4823">
        <v>31266</v>
      </c>
      <c r="E4823" t="s">
        <v>21201</v>
      </c>
      <c r="H4823" t="s">
        <v>21202</v>
      </c>
      <c r="I4823" t="s">
        <v>21203</v>
      </c>
    </row>
    <row r="4824" spans="1:9">
      <c r="A4824">
        <v>577</v>
      </c>
      <c r="B4824" t="s">
        <v>4721</v>
      </c>
      <c r="C4824" t="s">
        <v>17984</v>
      </c>
      <c r="D4824">
        <v>31267</v>
      </c>
      <c r="E4824" t="s">
        <v>21204</v>
      </c>
      <c r="H4824" t="s">
        <v>21205</v>
      </c>
      <c r="I4824" t="s">
        <v>21206</v>
      </c>
    </row>
    <row r="4825" spans="1:9">
      <c r="A4825">
        <v>577</v>
      </c>
      <c r="B4825" t="s">
        <v>4721</v>
      </c>
      <c r="C4825" t="s">
        <v>17984</v>
      </c>
      <c r="D4825">
        <v>31268</v>
      </c>
      <c r="E4825" t="s">
        <v>21207</v>
      </c>
      <c r="H4825" t="s">
        <v>21208</v>
      </c>
      <c r="I4825" t="s">
        <v>21209</v>
      </c>
    </row>
    <row r="4826" spans="1:9">
      <c r="A4826">
        <v>577</v>
      </c>
      <c r="B4826" t="s">
        <v>4721</v>
      </c>
      <c r="C4826" t="s">
        <v>17984</v>
      </c>
      <c r="D4826">
        <v>31269</v>
      </c>
      <c r="E4826" t="s">
        <v>21210</v>
      </c>
      <c r="H4826" t="s">
        <v>21211</v>
      </c>
      <c r="I4826" t="s">
        <v>21212</v>
      </c>
    </row>
    <row r="4827" spans="1:9">
      <c r="A4827">
        <v>577</v>
      </c>
      <c r="B4827" t="s">
        <v>4721</v>
      </c>
      <c r="C4827" t="s">
        <v>17984</v>
      </c>
      <c r="D4827">
        <v>31270</v>
      </c>
      <c r="E4827" t="s">
        <v>21213</v>
      </c>
      <c r="H4827" t="s">
        <v>21214</v>
      </c>
      <c r="I4827" t="s">
        <v>21215</v>
      </c>
    </row>
    <row r="4828" spans="1:9">
      <c r="A4828">
        <v>577</v>
      </c>
      <c r="B4828" t="s">
        <v>4721</v>
      </c>
      <c r="C4828" t="s">
        <v>17984</v>
      </c>
      <c r="D4828">
        <v>31271</v>
      </c>
      <c r="E4828" t="s">
        <v>21216</v>
      </c>
      <c r="H4828" t="s">
        <v>21217</v>
      </c>
      <c r="I4828" t="s">
        <v>21218</v>
      </c>
    </row>
    <row r="4829" spans="1:9">
      <c r="A4829">
        <v>577</v>
      </c>
      <c r="B4829" t="s">
        <v>4721</v>
      </c>
      <c r="C4829" t="s">
        <v>17984</v>
      </c>
      <c r="D4829">
        <v>31272</v>
      </c>
      <c r="E4829" t="s">
        <v>21219</v>
      </c>
      <c r="H4829" t="s">
        <v>21220</v>
      </c>
      <c r="I4829" t="s">
        <v>21221</v>
      </c>
    </row>
    <row r="4830" spans="1:9">
      <c r="A4830">
        <v>577</v>
      </c>
      <c r="B4830" t="s">
        <v>4721</v>
      </c>
      <c r="C4830" t="s">
        <v>17984</v>
      </c>
      <c r="D4830">
        <v>31273</v>
      </c>
      <c r="E4830" t="s">
        <v>21222</v>
      </c>
      <c r="H4830" t="s">
        <v>21223</v>
      </c>
      <c r="I4830" t="s">
        <v>21224</v>
      </c>
    </row>
    <row r="4831" spans="1:9">
      <c r="A4831">
        <v>577</v>
      </c>
      <c r="B4831" t="s">
        <v>4721</v>
      </c>
      <c r="C4831" t="s">
        <v>17984</v>
      </c>
      <c r="D4831">
        <v>31274</v>
      </c>
      <c r="E4831" t="s">
        <v>21225</v>
      </c>
      <c r="H4831" t="s">
        <v>21226</v>
      </c>
      <c r="I4831" t="s">
        <v>21227</v>
      </c>
    </row>
    <row r="4832" spans="1:9">
      <c r="A4832">
        <v>577</v>
      </c>
      <c r="B4832" t="s">
        <v>4721</v>
      </c>
      <c r="C4832" t="s">
        <v>17984</v>
      </c>
      <c r="D4832">
        <v>31275</v>
      </c>
      <c r="E4832" t="s">
        <v>21228</v>
      </c>
      <c r="H4832" t="s">
        <v>21229</v>
      </c>
      <c r="I4832" t="s">
        <v>21230</v>
      </c>
    </row>
    <row r="4833" spans="1:9">
      <c r="A4833">
        <v>577</v>
      </c>
      <c r="B4833" t="s">
        <v>4721</v>
      </c>
      <c r="C4833" t="s">
        <v>17984</v>
      </c>
      <c r="D4833">
        <v>31276</v>
      </c>
      <c r="E4833" t="s">
        <v>21231</v>
      </c>
      <c r="H4833" t="s">
        <v>21232</v>
      </c>
      <c r="I4833" t="s">
        <v>21233</v>
      </c>
    </row>
    <row r="4834" spans="1:9">
      <c r="A4834">
        <v>577</v>
      </c>
      <c r="B4834" t="s">
        <v>4721</v>
      </c>
      <c r="C4834" t="s">
        <v>17984</v>
      </c>
      <c r="D4834">
        <v>31277</v>
      </c>
      <c r="E4834" t="s">
        <v>21234</v>
      </c>
      <c r="H4834" t="s">
        <v>21235</v>
      </c>
      <c r="I4834" t="s">
        <v>21236</v>
      </c>
    </row>
    <row r="4835" spans="1:9">
      <c r="A4835">
        <v>577</v>
      </c>
      <c r="B4835" t="s">
        <v>4721</v>
      </c>
      <c r="C4835" t="s">
        <v>17984</v>
      </c>
      <c r="D4835">
        <v>31278</v>
      </c>
      <c r="E4835" t="s">
        <v>21237</v>
      </c>
      <c r="H4835" t="s">
        <v>21238</v>
      </c>
      <c r="I4835" t="s">
        <v>21239</v>
      </c>
    </row>
    <row r="4836" spans="1:9">
      <c r="A4836">
        <v>577</v>
      </c>
      <c r="B4836" t="s">
        <v>4721</v>
      </c>
      <c r="C4836" t="s">
        <v>17984</v>
      </c>
      <c r="D4836">
        <v>31279</v>
      </c>
      <c r="E4836" t="s">
        <v>21240</v>
      </c>
      <c r="H4836" t="s">
        <v>21241</v>
      </c>
      <c r="I4836" t="s">
        <v>21242</v>
      </c>
    </row>
    <row r="4837" spans="1:9">
      <c r="A4837">
        <v>577</v>
      </c>
      <c r="B4837" t="s">
        <v>4721</v>
      </c>
      <c r="C4837" t="s">
        <v>17984</v>
      </c>
      <c r="D4837">
        <v>31280</v>
      </c>
      <c r="E4837" t="s">
        <v>21243</v>
      </c>
      <c r="H4837" t="s">
        <v>21244</v>
      </c>
      <c r="I4837" t="s">
        <v>21245</v>
      </c>
    </row>
    <row r="4838" spans="1:9">
      <c r="A4838">
        <v>577</v>
      </c>
      <c r="B4838" t="s">
        <v>4721</v>
      </c>
      <c r="C4838" t="s">
        <v>17984</v>
      </c>
      <c r="D4838">
        <v>31281</v>
      </c>
      <c r="E4838" t="s">
        <v>21246</v>
      </c>
      <c r="H4838" t="s">
        <v>21247</v>
      </c>
      <c r="I4838" t="s">
        <v>21248</v>
      </c>
    </row>
    <row r="4839" spans="1:9">
      <c r="A4839">
        <v>577</v>
      </c>
      <c r="B4839" t="s">
        <v>4721</v>
      </c>
      <c r="C4839" t="s">
        <v>17984</v>
      </c>
      <c r="D4839">
        <v>31282</v>
      </c>
      <c r="E4839" t="s">
        <v>21249</v>
      </c>
      <c r="H4839" t="s">
        <v>21250</v>
      </c>
      <c r="I4839" t="s">
        <v>21251</v>
      </c>
    </row>
    <row r="4840" spans="1:9">
      <c r="A4840">
        <v>577</v>
      </c>
      <c r="B4840" t="s">
        <v>4721</v>
      </c>
      <c r="C4840" t="s">
        <v>17984</v>
      </c>
      <c r="D4840">
        <v>31283</v>
      </c>
      <c r="E4840" t="s">
        <v>21252</v>
      </c>
      <c r="H4840" t="s">
        <v>21253</v>
      </c>
      <c r="I4840" t="s">
        <v>21254</v>
      </c>
    </row>
    <row r="4841" spans="1:9">
      <c r="A4841">
        <v>577</v>
      </c>
      <c r="B4841" t="s">
        <v>4721</v>
      </c>
      <c r="C4841" t="s">
        <v>17984</v>
      </c>
      <c r="D4841">
        <v>31284</v>
      </c>
      <c r="E4841" t="s">
        <v>21255</v>
      </c>
      <c r="H4841" t="s">
        <v>21256</v>
      </c>
      <c r="I4841" t="s">
        <v>21257</v>
      </c>
    </row>
    <row r="4842" spans="1:9">
      <c r="A4842">
        <v>577</v>
      </c>
      <c r="B4842" t="s">
        <v>4721</v>
      </c>
      <c r="C4842" t="s">
        <v>17984</v>
      </c>
      <c r="D4842">
        <v>31285</v>
      </c>
      <c r="E4842" t="s">
        <v>21258</v>
      </c>
      <c r="H4842" t="s">
        <v>21259</v>
      </c>
      <c r="I4842" t="s">
        <v>21260</v>
      </c>
    </row>
    <row r="4843" spans="1:9">
      <c r="A4843">
        <v>577</v>
      </c>
      <c r="B4843" t="s">
        <v>4721</v>
      </c>
      <c r="C4843" t="s">
        <v>17984</v>
      </c>
      <c r="D4843">
        <v>31286</v>
      </c>
      <c r="E4843" t="s">
        <v>21261</v>
      </c>
      <c r="H4843" t="s">
        <v>21262</v>
      </c>
      <c r="I4843" t="s">
        <v>21263</v>
      </c>
    </row>
    <row r="4844" spans="1:9">
      <c r="A4844">
        <v>577</v>
      </c>
      <c r="B4844" t="s">
        <v>4721</v>
      </c>
      <c r="C4844" t="s">
        <v>17984</v>
      </c>
      <c r="D4844">
        <v>31287</v>
      </c>
      <c r="E4844" t="s">
        <v>21264</v>
      </c>
      <c r="H4844" t="s">
        <v>21265</v>
      </c>
      <c r="I4844" t="s">
        <v>21266</v>
      </c>
    </row>
    <row r="4845" spans="1:9">
      <c r="A4845">
        <v>577</v>
      </c>
      <c r="B4845" t="s">
        <v>4721</v>
      </c>
      <c r="C4845" t="s">
        <v>17984</v>
      </c>
      <c r="D4845">
        <v>31288</v>
      </c>
      <c r="E4845" t="s">
        <v>21267</v>
      </c>
      <c r="H4845" t="s">
        <v>21268</v>
      </c>
      <c r="I4845" t="s">
        <v>21269</v>
      </c>
    </row>
    <row r="4846" spans="1:9">
      <c r="A4846">
        <v>577</v>
      </c>
      <c r="B4846" t="s">
        <v>4721</v>
      </c>
      <c r="C4846" t="s">
        <v>17984</v>
      </c>
      <c r="D4846">
        <v>31289</v>
      </c>
      <c r="E4846" t="s">
        <v>21270</v>
      </c>
      <c r="H4846" t="s">
        <v>21271</v>
      </c>
      <c r="I4846" t="s">
        <v>21272</v>
      </c>
    </row>
    <row r="4847" spans="1:9">
      <c r="A4847">
        <v>577</v>
      </c>
      <c r="B4847" t="s">
        <v>4721</v>
      </c>
      <c r="C4847" t="s">
        <v>17984</v>
      </c>
      <c r="D4847">
        <v>31290</v>
      </c>
      <c r="E4847" t="s">
        <v>21273</v>
      </c>
      <c r="H4847" t="s">
        <v>21274</v>
      </c>
      <c r="I4847" t="s">
        <v>21275</v>
      </c>
    </row>
    <row r="4848" spans="1:9">
      <c r="A4848">
        <v>577</v>
      </c>
      <c r="B4848" t="s">
        <v>4721</v>
      </c>
      <c r="C4848" t="s">
        <v>17984</v>
      </c>
      <c r="D4848">
        <v>31291</v>
      </c>
      <c r="E4848" t="s">
        <v>21276</v>
      </c>
      <c r="H4848" t="s">
        <v>21277</v>
      </c>
      <c r="I4848" t="s">
        <v>21278</v>
      </c>
    </row>
    <row r="4849" spans="1:9">
      <c r="A4849">
        <v>577</v>
      </c>
      <c r="B4849" t="s">
        <v>4721</v>
      </c>
      <c r="C4849" t="s">
        <v>17984</v>
      </c>
      <c r="D4849">
        <v>31292</v>
      </c>
      <c r="E4849" t="s">
        <v>21279</v>
      </c>
      <c r="H4849" t="s">
        <v>21280</v>
      </c>
      <c r="I4849" t="s">
        <v>21281</v>
      </c>
    </row>
    <row r="4850" spans="1:9">
      <c r="A4850">
        <v>577</v>
      </c>
      <c r="B4850" t="s">
        <v>4721</v>
      </c>
      <c r="C4850" t="s">
        <v>17984</v>
      </c>
      <c r="D4850">
        <v>31293</v>
      </c>
      <c r="E4850" t="s">
        <v>21282</v>
      </c>
      <c r="H4850" t="s">
        <v>21283</v>
      </c>
      <c r="I4850" t="s">
        <v>21284</v>
      </c>
    </row>
    <row r="4851" spans="1:9">
      <c r="A4851">
        <v>577</v>
      </c>
      <c r="B4851" t="s">
        <v>4721</v>
      </c>
      <c r="C4851" t="s">
        <v>17984</v>
      </c>
      <c r="D4851">
        <v>31294</v>
      </c>
      <c r="E4851" t="s">
        <v>21285</v>
      </c>
      <c r="H4851" t="s">
        <v>21286</v>
      </c>
      <c r="I4851" t="s">
        <v>21287</v>
      </c>
    </row>
    <row r="4852" spans="1:9">
      <c r="A4852">
        <v>577</v>
      </c>
      <c r="B4852" t="s">
        <v>4721</v>
      </c>
      <c r="C4852" t="s">
        <v>17984</v>
      </c>
      <c r="D4852">
        <v>31295</v>
      </c>
      <c r="E4852" t="s">
        <v>21288</v>
      </c>
      <c r="H4852" t="s">
        <v>12020</v>
      </c>
      <c r="I4852" t="s">
        <v>21289</v>
      </c>
    </row>
    <row r="4853" spans="1:9">
      <c r="A4853">
        <v>577</v>
      </c>
      <c r="B4853" t="s">
        <v>4721</v>
      </c>
      <c r="C4853" t="s">
        <v>17984</v>
      </c>
      <c r="D4853">
        <v>31296</v>
      </c>
      <c r="E4853" t="s">
        <v>21290</v>
      </c>
      <c r="H4853" t="s">
        <v>21291</v>
      </c>
      <c r="I4853" t="s">
        <v>21292</v>
      </c>
    </row>
    <row r="4854" spans="1:9">
      <c r="A4854">
        <v>577</v>
      </c>
      <c r="B4854" t="s">
        <v>4721</v>
      </c>
      <c r="C4854" t="s">
        <v>17984</v>
      </c>
      <c r="D4854">
        <v>31297</v>
      </c>
      <c r="E4854" t="s">
        <v>21293</v>
      </c>
      <c r="H4854" t="s">
        <v>21294</v>
      </c>
      <c r="I4854" t="s">
        <v>21295</v>
      </c>
    </row>
    <row r="4855" spans="1:9">
      <c r="A4855">
        <v>577</v>
      </c>
      <c r="B4855" t="s">
        <v>4721</v>
      </c>
      <c r="C4855" t="s">
        <v>17984</v>
      </c>
      <c r="D4855">
        <v>31298</v>
      </c>
      <c r="E4855" t="s">
        <v>21296</v>
      </c>
      <c r="H4855" t="s">
        <v>21297</v>
      </c>
      <c r="I4855" t="s">
        <v>21298</v>
      </c>
    </row>
    <row r="4856" spans="1:9">
      <c r="A4856">
        <v>577</v>
      </c>
      <c r="B4856" t="s">
        <v>4721</v>
      </c>
      <c r="C4856" t="s">
        <v>17984</v>
      </c>
      <c r="D4856">
        <v>31299</v>
      </c>
      <c r="E4856" t="s">
        <v>21299</v>
      </c>
      <c r="H4856" t="s">
        <v>21300</v>
      </c>
      <c r="I4856" t="s">
        <v>21301</v>
      </c>
    </row>
    <row r="4857" spans="1:9">
      <c r="A4857">
        <v>577</v>
      </c>
      <c r="B4857" t="s">
        <v>4721</v>
      </c>
      <c r="C4857" t="s">
        <v>17984</v>
      </c>
      <c r="D4857">
        <v>31300</v>
      </c>
      <c r="E4857" t="s">
        <v>21302</v>
      </c>
      <c r="H4857" t="s">
        <v>21303</v>
      </c>
      <c r="I4857" t="s">
        <v>21304</v>
      </c>
    </row>
    <row r="4858" spans="1:9">
      <c r="A4858">
        <v>577</v>
      </c>
      <c r="B4858" t="s">
        <v>4721</v>
      </c>
      <c r="C4858" t="s">
        <v>17984</v>
      </c>
      <c r="D4858">
        <v>31301</v>
      </c>
      <c r="E4858" t="s">
        <v>21305</v>
      </c>
      <c r="H4858" t="s">
        <v>21306</v>
      </c>
      <c r="I4858" t="s">
        <v>21307</v>
      </c>
    </row>
    <row r="4859" spans="1:9">
      <c r="A4859">
        <v>577</v>
      </c>
      <c r="B4859" t="s">
        <v>4721</v>
      </c>
      <c r="C4859" t="s">
        <v>17984</v>
      </c>
      <c r="D4859">
        <v>31302</v>
      </c>
      <c r="E4859" t="s">
        <v>21308</v>
      </c>
      <c r="H4859" t="s">
        <v>21309</v>
      </c>
      <c r="I4859" t="s">
        <v>21310</v>
      </c>
    </row>
    <row r="4860" spans="1:9">
      <c r="A4860">
        <v>577</v>
      </c>
      <c r="B4860" t="s">
        <v>4721</v>
      </c>
      <c r="C4860" t="s">
        <v>17984</v>
      </c>
      <c r="D4860">
        <v>31303</v>
      </c>
      <c r="E4860" t="s">
        <v>21311</v>
      </c>
      <c r="H4860" t="s">
        <v>21312</v>
      </c>
      <c r="I4860" t="s">
        <v>21313</v>
      </c>
    </row>
    <row r="4861" spans="1:9">
      <c r="A4861">
        <v>577</v>
      </c>
      <c r="B4861" t="s">
        <v>4721</v>
      </c>
      <c r="C4861" t="s">
        <v>17984</v>
      </c>
      <c r="D4861">
        <v>31304</v>
      </c>
      <c r="E4861" t="s">
        <v>21314</v>
      </c>
      <c r="H4861" t="s">
        <v>21315</v>
      </c>
      <c r="I4861" t="s">
        <v>21316</v>
      </c>
    </row>
    <row r="4862" spans="1:9">
      <c r="A4862">
        <v>577</v>
      </c>
      <c r="B4862" t="s">
        <v>4721</v>
      </c>
      <c r="C4862" t="s">
        <v>17984</v>
      </c>
      <c r="D4862">
        <v>31305</v>
      </c>
      <c r="E4862" t="s">
        <v>21317</v>
      </c>
      <c r="H4862" t="s">
        <v>21318</v>
      </c>
      <c r="I4862" t="s">
        <v>21319</v>
      </c>
    </row>
    <row r="4863" spans="1:9">
      <c r="A4863">
        <v>577</v>
      </c>
      <c r="B4863" t="s">
        <v>4721</v>
      </c>
      <c r="C4863" t="s">
        <v>17984</v>
      </c>
      <c r="D4863">
        <v>31306</v>
      </c>
      <c r="E4863" t="s">
        <v>21320</v>
      </c>
      <c r="H4863" t="s">
        <v>21321</v>
      </c>
      <c r="I4863" t="s">
        <v>21322</v>
      </c>
    </row>
    <row r="4864" spans="1:9">
      <c r="A4864">
        <v>577</v>
      </c>
      <c r="B4864" t="s">
        <v>4721</v>
      </c>
      <c r="C4864" t="s">
        <v>17984</v>
      </c>
      <c r="D4864">
        <v>31307</v>
      </c>
      <c r="E4864" t="s">
        <v>21323</v>
      </c>
      <c r="H4864" t="s">
        <v>21324</v>
      </c>
      <c r="I4864" t="s">
        <v>21325</v>
      </c>
    </row>
    <row r="4865" spans="1:9">
      <c r="A4865">
        <v>577</v>
      </c>
      <c r="B4865" t="s">
        <v>4721</v>
      </c>
      <c r="C4865" t="s">
        <v>17984</v>
      </c>
      <c r="D4865">
        <v>31308</v>
      </c>
      <c r="E4865" t="s">
        <v>21326</v>
      </c>
      <c r="H4865" t="s">
        <v>21327</v>
      </c>
      <c r="I4865" t="s">
        <v>21328</v>
      </c>
    </row>
    <row r="4866" spans="1:9">
      <c r="A4866">
        <v>577</v>
      </c>
      <c r="B4866" t="s">
        <v>4721</v>
      </c>
      <c r="C4866" t="s">
        <v>17984</v>
      </c>
      <c r="D4866">
        <v>31309</v>
      </c>
      <c r="E4866" t="s">
        <v>21329</v>
      </c>
      <c r="H4866" t="s">
        <v>21330</v>
      </c>
      <c r="I4866" t="s">
        <v>21331</v>
      </c>
    </row>
    <row r="4867" spans="1:9">
      <c r="A4867">
        <v>577</v>
      </c>
      <c r="B4867" t="s">
        <v>4721</v>
      </c>
      <c r="C4867" t="s">
        <v>17984</v>
      </c>
      <c r="D4867">
        <v>31310</v>
      </c>
      <c r="E4867" t="s">
        <v>21332</v>
      </c>
      <c r="H4867" t="s">
        <v>21333</v>
      </c>
      <c r="I4867" t="s">
        <v>21334</v>
      </c>
    </row>
    <row r="4868" spans="1:9">
      <c r="A4868">
        <v>577</v>
      </c>
      <c r="B4868" t="s">
        <v>4721</v>
      </c>
      <c r="C4868" t="s">
        <v>17984</v>
      </c>
      <c r="D4868">
        <v>31311</v>
      </c>
      <c r="E4868" t="s">
        <v>21335</v>
      </c>
      <c r="H4868" t="s">
        <v>21336</v>
      </c>
      <c r="I4868" t="s">
        <v>21337</v>
      </c>
    </row>
    <row r="4869" spans="1:9">
      <c r="A4869">
        <v>577</v>
      </c>
      <c r="B4869" t="s">
        <v>4721</v>
      </c>
      <c r="C4869" t="s">
        <v>17984</v>
      </c>
      <c r="D4869">
        <v>31312</v>
      </c>
      <c r="E4869" t="s">
        <v>21338</v>
      </c>
      <c r="H4869" t="s">
        <v>21339</v>
      </c>
      <c r="I4869" t="s">
        <v>21340</v>
      </c>
    </row>
    <row r="4870" spans="1:9">
      <c r="A4870">
        <v>577</v>
      </c>
      <c r="B4870" t="s">
        <v>4721</v>
      </c>
      <c r="C4870" t="s">
        <v>17984</v>
      </c>
      <c r="D4870">
        <v>31313</v>
      </c>
      <c r="E4870" t="s">
        <v>21341</v>
      </c>
      <c r="H4870" t="s">
        <v>21342</v>
      </c>
      <c r="I4870" t="s">
        <v>21343</v>
      </c>
    </row>
    <row r="4871" spans="1:9">
      <c r="A4871">
        <v>577</v>
      </c>
      <c r="B4871" t="s">
        <v>4721</v>
      </c>
      <c r="C4871" t="s">
        <v>17984</v>
      </c>
      <c r="D4871">
        <v>31314</v>
      </c>
      <c r="E4871" t="s">
        <v>21344</v>
      </c>
      <c r="H4871" t="s">
        <v>21345</v>
      </c>
      <c r="I4871" t="s">
        <v>21346</v>
      </c>
    </row>
    <row r="4872" spans="1:9">
      <c r="A4872">
        <v>577</v>
      </c>
      <c r="B4872" t="s">
        <v>4721</v>
      </c>
      <c r="C4872" t="s">
        <v>17984</v>
      </c>
      <c r="D4872">
        <v>31315</v>
      </c>
      <c r="E4872" t="s">
        <v>21347</v>
      </c>
      <c r="H4872" t="s">
        <v>21348</v>
      </c>
      <c r="I4872" t="s">
        <v>21349</v>
      </c>
    </row>
    <row r="4873" spans="1:9">
      <c r="A4873">
        <v>577</v>
      </c>
      <c r="B4873" t="s">
        <v>4721</v>
      </c>
      <c r="C4873" t="s">
        <v>17984</v>
      </c>
      <c r="D4873">
        <v>31316</v>
      </c>
      <c r="E4873" t="s">
        <v>21350</v>
      </c>
      <c r="H4873" t="s">
        <v>21351</v>
      </c>
      <c r="I4873" t="s">
        <v>21352</v>
      </c>
    </row>
    <row r="4874" spans="1:9">
      <c r="A4874">
        <v>577</v>
      </c>
      <c r="B4874" t="s">
        <v>4721</v>
      </c>
      <c r="C4874" t="s">
        <v>17984</v>
      </c>
      <c r="D4874">
        <v>31317</v>
      </c>
      <c r="E4874" t="s">
        <v>21353</v>
      </c>
      <c r="H4874" t="s">
        <v>21354</v>
      </c>
      <c r="I4874" t="s">
        <v>21355</v>
      </c>
    </row>
    <row r="4875" spans="1:9">
      <c r="A4875">
        <v>577</v>
      </c>
      <c r="B4875" t="s">
        <v>4721</v>
      </c>
      <c r="C4875" t="s">
        <v>17984</v>
      </c>
      <c r="D4875">
        <v>31318</v>
      </c>
      <c r="E4875" t="s">
        <v>21356</v>
      </c>
      <c r="H4875" t="s">
        <v>21357</v>
      </c>
      <c r="I4875" t="s">
        <v>21358</v>
      </c>
    </row>
    <row r="4876" spans="1:9">
      <c r="A4876">
        <v>577</v>
      </c>
      <c r="B4876" t="s">
        <v>4721</v>
      </c>
      <c r="C4876" t="s">
        <v>17984</v>
      </c>
      <c r="D4876">
        <v>31319</v>
      </c>
      <c r="E4876" t="s">
        <v>21359</v>
      </c>
      <c r="H4876" t="s">
        <v>21360</v>
      </c>
      <c r="I4876" t="s">
        <v>21361</v>
      </c>
    </row>
    <row r="4877" spans="1:9">
      <c r="A4877">
        <v>577</v>
      </c>
      <c r="B4877" t="s">
        <v>4721</v>
      </c>
      <c r="C4877" t="s">
        <v>17984</v>
      </c>
      <c r="D4877">
        <v>31320</v>
      </c>
      <c r="E4877" t="s">
        <v>21362</v>
      </c>
      <c r="H4877" t="s">
        <v>21363</v>
      </c>
      <c r="I4877" t="s">
        <v>21364</v>
      </c>
    </row>
    <row r="4878" spans="1:9">
      <c r="A4878">
        <v>577</v>
      </c>
      <c r="B4878" t="s">
        <v>4721</v>
      </c>
      <c r="C4878" t="s">
        <v>17984</v>
      </c>
      <c r="D4878">
        <v>31321</v>
      </c>
      <c r="E4878" t="s">
        <v>21365</v>
      </c>
      <c r="H4878" t="s">
        <v>21366</v>
      </c>
      <c r="I4878" t="s">
        <v>21367</v>
      </c>
    </row>
    <row r="4879" spans="1:9">
      <c r="A4879">
        <v>577</v>
      </c>
      <c r="B4879" t="s">
        <v>4721</v>
      </c>
      <c r="C4879" t="s">
        <v>17984</v>
      </c>
      <c r="D4879">
        <v>31322</v>
      </c>
      <c r="E4879" t="s">
        <v>21368</v>
      </c>
      <c r="H4879" t="s">
        <v>21369</v>
      </c>
      <c r="I4879" t="s">
        <v>21370</v>
      </c>
    </row>
    <row r="4880" spans="1:9">
      <c r="A4880">
        <v>577</v>
      </c>
      <c r="B4880" t="s">
        <v>4721</v>
      </c>
      <c r="C4880" t="s">
        <v>17984</v>
      </c>
      <c r="D4880">
        <v>31323</v>
      </c>
      <c r="E4880" t="s">
        <v>21371</v>
      </c>
      <c r="H4880" t="s">
        <v>21372</v>
      </c>
      <c r="I4880" t="s">
        <v>21373</v>
      </c>
    </row>
    <row r="4881" spans="1:9">
      <c r="A4881">
        <v>577</v>
      </c>
      <c r="B4881" t="s">
        <v>4721</v>
      </c>
      <c r="C4881" t="s">
        <v>17984</v>
      </c>
      <c r="D4881">
        <v>31324</v>
      </c>
      <c r="E4881" t="s">
        <v>21374</v>
      </c>
      <c r="H4881" t="s">
        <v>21375</v>
      </c>
      <c r="I4881" t="s">
        <v>21376</v>
      </c>
    </row>
    <row r="4882" spans="1:9">
      <c r="A4882">
        <v>577</v>
      </c>
      <c r="B4882" t="s">
        <v>4721</v>
      </c>
      <c r="C4882" t="s">
        <v>17984</v>
      </c>
      <c r="D4882">
        <v>31325</v>
      </c>
      <c r="E4882" t="s">
        <v>21377</v>
      </c>
      <c r="H4882" t="s">
        <v>21378</v>
      </c>
      <c r="I4882" t="s">
        <v>21379</v>
      </c>
    </row>
    <row r="4883" spans="1:9">
      <c r="A4883">
        <v>577</v>
      </c>
      <c r="B4883" t="s">
        <v>4721</v>
      </c>
      <c r="C4883" t="s">
        <v>17984</v>
      </c>
      <c r="D4883">
        <v>31326</v>
      </c>
      <c r="E4883" t="s">
        <v>21380</v>
      </c>
      <c r="H4883" t="s">
        <v>21381</v>
      </c>
      <c r="I4883" t="s">
        <v>21382</v>
      </c>
    </row>
    <row r="4884" spans="1:9">
      <c r="A4884">
        <v>577</v>
      </c>
      <c r="B4884" t="s">
        <v>4721</v>
      </c>
      <c r="C4884" t="s">
        <v>17984</v>
      </c>
      <c r="D4884">
        <v>31327</v>
      </c>
      <c r="E4884" t="s">
        <v>21383</v>
      </c>
      <c r="H4884" t="s">
        <v>21384</v>
      </c>
      <c r="I4884" t="s">
        <v>21385</v>
      </c>
    </row>
    <row r="4885" spans="1:9">
      <c r="A4885">
        <v>577</v>
      </c>
      <c r="B4885" t="s">
        <v>4721</v>
      </c>
      <c r="C4885" t="s">
        <v>17984</v>
      </c>
      <c r="D4885">
        <v>31328</v>
      </c>
      <c r="E4885" t="s">
        <v>21386</v>
      </c>
      <c r="H4885" t="s">
        <v>21387</v>
      </c>
      <c r="I4885" t="s">
        <v>21388</v>
      </c>
    </row>
    <row r="4886" spans="1:9">
      <c r="A4886">
        <v>577</v>
      </c>
      <c r="B4886" t="s">
        <v>4721</v>
      </c>
      <c r="C4886" t="s">
        <v>17984</v>
      </c>
      <c r="D4886">
        <v>31329</v>
      </c>
      <c r="E4886" t="s">
        <v>21389</v>
      </c>
      <c r="H4886" t="s">
        <v>21390</v>
      </c>
      <c r="I4886" t="s">
        <v>21391</v>
      </c>
    </row>
    <row r="4887" spans="1:9">
      <c r="A4887">
        <v>577</v>
      </c>
      <c r="B4887" t="s">
        <v>4721</v>
      </c>
      <c r="C4887" t="s">
        <v>17984</v>
      </c>
      <c r="D4887">
        <v>31330</v>
      </c>
      <c r="E4887" t="s">
        <v>21392</v>
      </c>
      <c r="H4887" t="s">
        <v>21393</v>
      </c>
      <c r="I4887" t="s">
        <v>21394</v>
      </c>
    </row>
    <row r="4888" spans="1:9">
      <c r="A4888">
        <v>577</v>
      </c>
      <c r="B4888" t="s">
        <v>4721</v>
      </c>
      <c r="C4888" t="s">
        <v>17984</v>
      </c>
      <c r="D4888">
        <v>31331</v>
      </c>
      <c r="E4888" t="s">
        <v>21395</v>
      </c>
      <c r="H4888" t="s">
        <v>21396</v>
      </c>
      <c r="I4888" t="s">
        <v>21397</v>
      </c>
    </row>
    <row r="4889" spans="1:9">
      <c r="A4889">
        <v>577</v>
      </c>
      <c r="B4889" t="s">
        <v>4721</v>
      </c>
      <c r="C4889" t="s">
        <v>17984</v>
      </c>
      <c r="D4889">
        <v>31332</v>
      </c>
      <c r="E4889" t="s">
        <v>21398</v>
      </c>
      <c r="H4889" t="s">
        <v>21399</v>
      </c>
      <c r="I4889" t="s">
        <v>21400</v>
      </c>
    </row>
    <row r="4890" spans="1:9">
      <c r="A4890">
        <v>577</v>
      </c>
      <c r="B4890" t="s">
        <v>4721</v>
      </c>
      <c r="C4890" t="s">
        <v>17984</v>
      </c>
      <c r="D4890">
        <v>31333</v>
      </c>
      <c r="E4890" t="s">
        <v>21401</v>
      </c>
      <c r="H4890" t="s">
        <v>21402</v>
      </c>
      <c r="I4890" t="s">
        <v>21403</v>
      </c>
    </row>
    <row r="4891" spans="1:9">
      <c r="A4891">
        <v>577</v>
      </c>
      <c r="B4891" t="s">
        <v>4721</v>
      </c>
      <c r="C4891" t="s">
        <v>17984</v>
      </c>
      <c r="D4891">
        <v>31334</v>
      </c>
      <c r="E4891" t="s">
        <v>21404</v>
      </c>
      <c r="H4891" t="s">
        <v>21405</v>
      </c>
      <c r="I4891" t="s">
        <v>21406</v>
      </c>
    </row>
    <row r="4892" spans="1:9">
      <c r="A4892">
        <v>577</v>
      </c>
      <c r="B4892" t="s">
        <v>4721</v>
      </c>
      <c r="C4892" t="s">
        <v>17984</v>
      </c>
      <c r="D4892">
        <v>31335</v>
      </c>
      <c r="E4892" t="s">
        <v>21407</v>
      </c>
      <c r="H4892" t="s">
        <v>21408</v>
      </c>
      <c r="I4892" t="s">
        <v>21409</v>
      </c>
    </row>
    <row r="4893" spans="1:9">
      <c r="A4893">
        <v>577</v>
      </c>
      <c r="B4893" t="s">
        <v>4721</v>
      </c>
      <c r="C4893" t="s">
        <v>17984</v>
      </c>
      <c r="D4893">
        <v>31336</v>
      </c>
      <c r="E4893" t="s">
        <v>21410</v>
      </c>
      <c r="H4893" t="s">
        <v>21411</v>
      </c>
      <c r="I4893" t="s">
        <v>21412</v>
      </c>
    </row>
    <row r="4894" spans="1:9">
      <c r="A4894">
        <v>577</v>
      </c>
      <c r="B4894" t="s">
        <v>4721</v>
      </c>
      <c r="C4894" t="s">
        <v>17984</v>
      </c>
      <c r="D4894">
        <v>31337</v>
      </c>
      <c r="E4894" t="s">
        <v>21413</v>
      </c>
      <c r="H4894" t="s">
        <v>21414</v>
      </c>
      <c r="I4894" t="s">
        <v>21415</v>
      </c>
    </row>
    <row r="4895" spans="1:9">
      <c r="A4895">
        <v>577</v>
      </c>
      <c r="B4895" t="s">
        <v>4721</v>
      </c>
      <c r="C4895" t="s">
        <v>17984</v>
      </c>
      <c r="D4895">
        <v>31338</v>
      </c>
      <c r="E4895" t="s">
        <v>21416</v>
      </c>
      <c r="H4895" t="s">
        <v>21417</v>
      </c>
      <c r="I4895" t="s">
        <v>21418</v>
      </c>
    </row>
    <row r="4896" spans="1:9">
      <c r="A4896">
        <v>577</v>
      </c>
      <c r="B4896" t="s">
        <v>4721</v>
      </c>
      <c r="C4896" t="s">
        <v>17984</v>
      </c>
      <c r="D4896">
        <v>31339</v>
      </c>
      <c r="E4896" t="s">
        <v>21419</v>
      </c>
      <c r="H4896" t="s">
        <v>21420</v>
      </c>
      <c r="I4896" t="s">
        <v>21421</v>
      </c>
    </row>
    <row r="4897" spans="1:9">
      <c r="A4897">
        <v>577</v>
      </c>
      <c r="B4897" t="s">
        <v>4721</v>
      </c>
      <c r="C4897" t="s">
        <v>17984</v>
      </c>
      <c r="D4897">
        <v>31340</v>
      </c>
      <c r="E4897" t="s">
        <v>21422</v>
      </c>
      <c r="H4897" t="s">
        <v>21423</v>
      </c>
      <c r="I4897" t="s">
        <v>21424</v>
      </c>
    </row>
    <row r="4898" spans="1:9">
      <c r="A4898">
        <v>577</v>
      </c>
      <c r="B4898" t="s">
        <v>4721</v>
      </c>
      <c r="C4898" t="s">
        <v>17984</v>
      </c>
      <c r="D4898">
        <v>31341</v>
      </c>
      <c r="E4898" t="s">
        <v>21425</v>
      </c>
      <c r="H4898" t="s">
        <v>21426</v>
      </c>
      <c r="I4898" t="s">
        <v>21427</v>
      </c>
    </row>
    <row r="4899" spans="1:9">
      <c r="A4899">
        <v>577</v>
      </c>
      <c r="B4899" t="s">
        <v>4721</v>
      </c>
      <c r="C4899" t="s">
        <v>17984</v>
      </c>
      <c r="D4899">
        <v>31342</v>
      </c>
      <c r="E4899" t="s">
        <v>21428</v>
      </c>
      <c r="H4899" t="s">
        <v>21429</v>
      </c>
      <c r="I4899" t="s">
        <v>21430</v>
      </c>
    </row>
    <row r="4900" spans="1:9">
      <c r="A4900">
        <v>577</v>
      </c>
      <c r="B4900" t="s">
        <v>4721</v>
      </c>
      <c r="C4900" t="s">
        <v>17984</v>
      </c>
      <c r="D4900">
        <v>31343</v>
      </c>
      <c r="E4900" t="s">
        <v>21431</v>
      </c>
      <c r="H4900" t="s">
        <v>21432</v>
      </c>
      <c r="I4900" t="s">
        <v>21433</v>
      </c>
    </row>
    <row r="4901" spans="1:9">
      <c r="A4901">
        <v>577</v>
      </c>
      <c r="B4901" t="s">
        <v>4721</v>
      </c>
      <c r="C4901" t="s">
        <v>17984</v>
      </c>
      <c r="D4901">
        <v>31344</v>
      </c>
      <c r="E4901" t="s">
        <v>21434</v>
      </c>
      <c r="H4901" t="s">
        <v>21435</v>
      </c>
      <c r="I4901" t="s">
        <v>21436</v>
      </c>
    </row>
    <row r="4902" spans="1:9">
      <c r="A4902">
        <v>577</v>
      </c>
      <c r="B4902" t="s">
        <v>4721</v>
      </c>
      <c r="C4902" t="s">
        <v>17984</v>
      </c>
      <c r="D4902">
        <v>31345</v>
      </c>
      <c r="E4902" t="s">
        <v>21437</v>
      </c>
      <c r="H4902" t="s">
        <v>21438</v>
      </c>
      <c r="I4902" t="s">
        <v>21439</v>
      </c>
    </row>
    <row r="4903" spans="1:9">
      <c r="A4903">
        <v>577</v>
      </c>
      <c r="B4903" t="s">
        <v>4721</v>
      </c>
      <c r="C4903" t="s">
        <v>17984</v>
      </c>
      <c r="D4903">
        <v>31346</v>
      </c>
      <c r="E4903" t="s">
        <v>21440</v>
      </c>
      <c r="H4903" t="s">
        <v>21441</v>
      </c>
      <c r="I4903" t="s">
        <v>21442</v>
      </c>
    </row>
    <row r="4904" spans="1:9">
      <c r="A4904">
        <v>577</v>
      </c>
      <c r="B4904" t="s">
        <v>4721</v>
      </c>
      <c r="C4904" t="s">
        <v>17984</v>
      </c>
      <c r="D4904">
        <v>31347</v>
      </c>
      <c r="E4904" t="s">
        <v>21443</v>
      </c>
      <c r="H4904" t="s">
        <v>21444</v>
      </c>
      <c r="I4904" t="s">
        <v>21445</v>
      </c>
    </row>
    <row r="4905" spans="1:9">
      <c r="A4905">
        <v>577</v>
      </c>
      <c r="B4905" t="s">
        <v>4721</v>
      </c>
      <c r="C4905" t="s">
        <v>17984</v>
      </c>
      <c r="D4905">
        <v>31348</v>
      </c>
      <c r="E4905" t="s">
        <v>21446</v>
      </c>
      <c r="H4905" t="s">
        <v>21447</v>
      </c>
      <c r="I4905" t="s">
        <v>21448</v>
      </c>
    </row>
    <row r="4906" spans="1:9">
      <c r="A4906">
        <v>577</v>
      </c>
      <c r="B4906" t="s">
        <v>4721</v>
      </c>
      <c r="C4906" t="s">
        <v>17984</v>
      </c>
      <c r="D4906">
        <v>31349</v>
      </c>
      <c r="E4906" t="s">
        <v>21449</v>
      </c>
      <c r="H4906" t="s">
        <v>21450</v>
      </c>
      <c r="I4906" t="s">
        <v>21451</v>
      </c>
    </row>
    <row r="4907" spans="1:9">
      <c r="A4907">
        <v>577</v>
      </c>
      <c r="B4907" t="s">
        <v>4721</v>
      </c>
      <c r="C4907" t="s">
        <v>17984</v>
      </c>
      <c r="D4907">
        <v>31350</v>
      </c>
      <c r="E4907" t="s">
        <v>21452</v>
      </c>
      <c r="H4907" t="s">
        <v>21453</v>
      </c>
      <c r="I4907" t="s">
        <v>21454</v>
      </c>
    </row>
    <row r="4908" spans="1:9">
      <c r="A4908">
        <v>577</v>
      </c>
      <c r="B4908" t="s">
        <v>4721</v>
      </c>
      <c r="C4908" t="s">
        <v>17984</v>
      </c>
      <c r="D4908">
        <v>31351</v>
      </c>
      <c r="E4908" t="s">
        <v>21455</v>
      </c>
      <c r="H4908" t="s">
        <v>21456</v>
      </c>
      <c r="I4908" t="s">
        <v>21457</v>
      </c>
    </row>
    <row r="4909" spans="1:9">
      <c r="A4909">
        <v>577</v>
      </c>
      <c r="B4909" t="s">
        <v>4721</v>
      </c>
      <c r="C4909" t="s">
        <v>17984</v>
      </c>
      <c r="D4909">
        <v>31352</v>
      </c>
      <c r="E4909" t="s">
        <v>21458</v>
      </c>
      <c r="H4909" t="s">
        <v>21459</v>
      </c>
      <c r="I4909" t="s">
        <v>21460</v>
      </c>
    </row>
    <row r="4910" spans="1:9">
      <c r="A4910">
        <v>577</v>
      </c>
      <c r="B4910" t="s">
        <v>4721</v>
      </c>
      <c r="C4910" t="s">
        <v>17984</v>
      </c>
      <c r="D4910">
        <v>31353</v>
      </c>
      <c r="E4910" t="s">
        <v>21461</v>
      </c>
      <c r="H4910" t="s">
        <v>21462</v>
      </c>
      <c r="I4910" t="s">
        <v>21463</v>
      </c>
    </row>
    <row r="4911" spans="1:9">
      <c r="A4911">
        <v>577</v>
      </c>
      <c r="B4911" t="s">
        <v>4721</v>
      </c>
      <c r="C4911" t="s">
        <v>17984</v>
      </c>
      <c r="D4911">
        <v>31354</v>
      </c>
      <c r="E4911" t="s">
        <v>21464</v>
      </c>
      <c r="H4911" t="s">
        <v>21465</v>
      </c>
      <c r="I4911" t="s">
        <v>21466</v>
      </c>
    </row>
    <row r="4912" spans="1:9">
      <c r="A4912">
        <v>577</v>
      </c>
      <c r="B4912" t="s">
        <v>4721</v>
      </c>
      <c r="C4912" t="s">
        <v>17984</v>
      </c>
      <c r="D4912">
        <v>31355</v>
      </c>
      <c r="E4912" t="s">
        <v>21467</v>
      </c>
      <c r="H4912" t="s">
        <v>21468</v>
      </c>
      <c r="I4912" t="s">
        <v>21469</v>
      </c>
    </row>
    <row r="4913" spans="1:9">
      <c r="A4913">
        <v>577</v>
      </c>
      <c r="B4913" t="s">
        <v>4721</v>
      </c>
      <c r="C4913" t="s">
        <v>17984</v>
      </c>
      <c r="D4913">
        <v>31356</v>
      </c>
      <c r="E4913" t="s">
        <v>21470</v>
      </c>
      <c r="H4913" t="s">
        <v>21471</v>
      </c>
      <c r="I4913" t="s">
        <v>21472</v>
      </c>
    </row>
    <row r="4914" spans="1:9">
      <c r="A4914">
        <v>577</v>
      </c>
      <c r="B4914" t="s">
        <v>4721</v>
      </c>
      <c r="C4914" t="s">
        <v>17984</v>
      </c>
      <c r="D4914">
        <v>31357</v>
      </c>
      <c r="E4914" t="s">
        <v>21473</v>
      </c>
      <c r="H4914" t="s">
        <v>21474</v>
      </c>
      <c r="I4914" t="s">
        <v>21475</v>
      </c>
    </row>
    <row r="4915" spans="1:9">
      <c r="A4915">
        <v>577</v>
      </c>
      <c r="B4915" t="s">
        <v>4721</v>
      </c>
      <c r="C4915" t="s">
        <v>17984</v>
      </c>
      <c r="D4915">
        <v>31358</v>
      </c>
      <c r="E4915" t="s">
        <v>21476</v>
      </c>
      <c r="H4915" t="s">
        <v>21477</v>
      </c>
      <c r="I4915" t="s">
        <v>21478</v>
      </c>
    </row>
    <row r="4916" spans="1:9">
      <c r="A4916">
        <v>577</v>
      </c>
      <c r="B4916" t="s">
        <v>4721</v>
      </c>
      <c r="C4916" t="s">
        <v>17984</v>
      </c>
      <c r="D4916">
        <v>31359</v>
      </c>
      <c r="E4916" t="s">
        <v>21479</v>
      </c>
      <c r="H4916" t="s">
        <v>21480</v>
      </c>
      <c r="I4916" t="s">
        <v>21481</v>
      </c>
    </row>
    <row r="4917" spans="1:9">
      <c r="A4917">
        <v>577</v>
      </c>
      <c r="B4917" t="s">
        <v>4721</v>
      </c>
      <c r="C4917" t="s">
        <v>17984</v>
      </c>
      <c r="D4917">
        <v>31360</v>
      </c>
      <c r="E4917" t="s">
        <v>21482</v>
      </c>
      <c r="H4917" t="s">
        <v>21483</v>
      </c>
      <c r="I4917" t="s">
        <v>21484</v>
      </c>
    </row>
    <row r="4918" spans="1:9">
      <c r="A4918">
        <v>577</v>
      </c>
      <c r="B4918" t="s">
        <v>4721</v>
      </c>
      <c r="C4918" t="s">
        <v>17984</v>
      </c>
      <c r="D4918">
        <v>31361</v>
      </c>
      <c r="E4918" t="s">
        <v>21485</v>
      </c>
      <c r="H4918" t="s">
        <v>21486</v>
      </c>
      <c r="I4918" t="s">
        <v>21487</v>
      </c>
    </row>
    <row r="4919" spans="1:9">
      <c r="A4919">
        <v>577</v>
      </c>
      <c r="B4919" t="s">
        <v>4721</v>
      </c>
      <c r="C4919" t="s">
        <v>17984</v>
      </c>
      <c r="D4919">
        <v>31362</v>
      </c>
      <c r="E4919" t="s">
        <v>21488</v>
      </c>
      <c r="H4919" t="s">
        <v>21489</v>
      </c>
      <c r="I4919" t="s">
        <v>21490</v>
      </c>
    </row>
    <row r="4920" spans="1:9">
      <c r="A4920">
        <v>577</v>
      </c>
      <c r="B4920" t="s">
        <v>4721</v>
      </c>
      <c r="C4920" t="s">
        <v>17984</v>
      </c>
      <c r="D4920">
        <v>31363</v>
      </c>
      <c r="E4920" t="s">
        <v>21491</v>
      </c>
      <c r="H4920" t="s">
        <v>21492</v>
      </c>
      <c r="I4920" t="s">
        <v>21493</v>
      </c>
    </row>
    <row r="4921" spans="1:9">
      <c r="A4921">
        <v>577</v>
      </c>
      <c r="B4921" t="s">
        <v>4721</v>
      </c>
      <c r="C4921" t="s">
        <v>17984</v>
      </c>
      <c r="D4921">
        <v>31364</v>
      </c>
      <c r="E4921" t="s">
        <v>21494</v>
      </c>
      <c r="H4921" t="s">
        <v>21495</v>
      </c>
      <c r="I4921" t="s">
        <v>21496</v>
      </c>
    </row>
    <row r="4922" spans="1:9">
      <c r="A4922">
        <v>577</v>
      </c>
      <c r="B4922" t="s">
        <v>4721</v>
      </c>
      <c r="C4922" t="s">
        <v>17984</v>
      </c>
      <c r="D4922">
        <v>31365</v>
      </c>
      <c r="E4922" t="s">
        <v>21497</v>
      </c>
      <c r="H4922" t="s">
        <v>21498</v>
      </c>
      <c r="I4922" t="s">
        <v>21499</v>
      </c>
    </row>
    <row r="4923" spans="1:9">
      <c r="A4923">
        <v>577</v>
      </c>
      <c r="B4923" t="s">
        <v>4721</v>
      </c>
      <c r="C4923" t="s">
        <v>17984</v>
      </c>
      <c r="D4923">
        <v>31366</v>
      </c>
      <c r="E4923" t="s">
        <v>21500</v>
      </c>
      <c r="H4923" t="s">
        <v>21501</v>
      </c>
      <c r="I4923" t="s">
        <v>21502</v>
      </c>
    </row>
    <row r="4924" spans="1:9">
      <c r="A4924">
        <v>577</v>
      </c>
      <c r="B4924" t="s">
        <v>4721</v>
      </c>
      <c r="C4924" t="s">
        <v>17984</v>
      </c>
      <c r="D4924">
        <v>31367</v>
      </c>
      <c r="E4924" t="s">
        <v>21503</v>
      </c>
      <c r="H4924" t="s">
        <v>21504</v>
      </c>
      <c r="I4924" t="s">
        <v>21505</v>
      </c>
    </row>
    <row r="4925" spans="1:9">
      <c r="A4925">
        <v>577</v>
      </c>
      <c r="B4925" t="s">
        <v>4721</v>
      </c>
      <c r="C4925" t="s">
        <v>17984</v>
      </c>
      <c r="D4925">
        <v>31368</v>
      </c>
      <c r="E4925" t="s">
        <v>21506</v>
      </c>
      <c r="H4925" t="s">
        <v>21507</v>
      </c>
      <c r="I4925" t="s">
        <v>21508</v>
      </c>
    </row>
    <row r="4926" spans="1:9">
      <c r="A4926">
        <v>577</v>
      </c>
      <c r="B4926" t="s">
        <v>4721</v>
      </c>
      <c r="C4926" t="s">
        <v>17984</v>
      </c>
      <c r="D4926">
        <v>31369</v>
      </c>
      <c r="E4926" t="s">
        <v>21509</v>
      </c>
      <c r="H4926" t="s">
        <v>21510</v>
      </c>
      <c r="I4926" t="s">
        <v>21511</v>
      </c>
    </row>
    <row r="4927" spans="1:9">
      <c r="A4927">
        <v>577</v>
      </c>
      <c r="B4927" t="s">
        <v>4721</v>
      </c>
      <c r="C4927" t="s">
        <v>17984</v>
      </c>
      <c r="D4927">
        <v>31370</v>
      </c>
      <c r="E4927" t="s">
        <v>21512</v>
      </c>
      <c r="H4927" t="s">
        <v>21513</v>
      </c>
      <c r="I4927" t="s">
        <v>21514</v>
      </c>
    </row>
    <row r="4928" spans="1:9">
      <c r="A4928">
        <v>577</v>
      </c>
      <c r="B4928" t="s">
        <v>4721</v>
      </c>
      <c r="C4928" t="s">
        <v>17984</v>
      </c>
      <c r="D4928">
        <v>31371</v>
      </c>
      <c r="E4928" t="s">
        <v>21515</v>
      </c>
      <c r="H4928" t="s">
        <v>21516</v>
      </c>
      <c r="I4928" t="s">
        <v>21517</v>
      </c>
    </row>
    <row r="4929" spans="1:9">
      <c r="A4929">
        <v>577</v>
      </c>
      <c r="B4929" t="s">
        <v>4721</v>
      </c>
      <c r="C4929" t="s">
        <v>17984</v>
      </c>
      <c r="D4929">
        <v>31372</v>
      </c>
      <c r="E4929" t="s">
        <v>21518</v>
      </c>
      <c r="H4929" t="s">
        <v>21519</v>
      </c>
      <c r="I4929" t="s">
        <v>21520</v>
      </c>
    </row>
    <row r="4930" spans="1:9">
      <c r="A4930">
        <v>577</v>
      </c>
      <c r="B4930" t="s">
        <v>4721</v>
      </c>
      <c r="C4930" t="s">
        <v>17984</v>
      </c>
      <c r="D4930">
        <v>31373</v>
      </c>
      <c r="E4930" t="s">
        <v>21521</v>
      </c>
      <c r="H4930" t="s">
        <v>21522</v>
      </c>
      <c r="I4930" t="s">
        <v>21523</v>
      </c>
    </row>
    <row r="4931" spans="1:9">
      <c r="A4931">
        <v>577</v>
      </c>
      <c r="B4931" t="s">
        <v>4721</v>
      </c>
      <c r="C4931" t="s">
        <v>17984</v>
      </c>
      <c r="D4931">
        <v>31374</v>
      </c>
      <c r="E4931" t="s">
        <v>21524</v>
      </c>
      <c r="H4931" t="s">
        <v>21525</v>
      </c>
      <c r="I4931" t="s">
        <v>21526</v>
      </c>
    </row>
    <row r="4932" spans="1:9">
      <c r="A4932">
        <v>577</v>
      </c>
      <c r="B4932" t="s">
        <v>4721</v>
      </c>
      <c r="C4932" t="s">
        <v>17984</v>
      </c>
      <c r="D4932">
        <v>31375</v>
      </c>
      <c r="E4932" t="s">
        <v>21527</v>
      </c>
      <c r="H4932" t="s">
        <v>21528</v>
      </c>
      <c r="I4932" t="s">
        <v>21529</v>
      </c>
    </row>
    <row r="4933" spans="1:9">
      <c r="A4933">
        <v>577</v>
      </c>
      <c r="B4933" t="s">
        <v>4721</v>
      </c>
      <c r="C4933" t="s">
        <v>17984</v>
      </c>
      <c r="D4933">
        <v>31376</v>
      </c>
      <c r="E4933" t="s">
        <v>21530</v>
      </c>
      <c r="H4933" t="s">
        <v>21531</v>
      </c>
      <c r="I4933" t="s">
        <v>21532</v>
      </c>
    </row>
    <row r="4934" spans="1:9">
      <c r="A4934">
        <v>577</v>
      </c>
      <c r="B4934" t="s">
        <v>4721</v>
      </c>
      <c r="C4934" t="s">
        <v>17984</v>
      </c>
      <c r="D4934">
        <v>31377</v>
      </c>
      <c r="E4934" t="s">
        <v>21533</v>
      </c>
      <c r="H4934" t="s">
        <v>21534</v>
      </c>
      <c r="I4934" t="s">
        <v>21535</v>
      </c>
    </row>
    <row r="4935" spans="1:9">
      <c r="A4935">
        <v>577</v>
      </c>
      <c r="B4935" t="s">
        <v>4721</v>
      </c>
      <c r="C4935" t="s">
        <v>17984</v>
      </c>
      <c r="D4935">
        <v>31378</v>
      </c>
      <c r="E4935" t="s">
        <v>21536</v>
      </c>
      <c r="H4935" t="s">
        <v>21537</v>
      </c>
      <c r="I4935" t="s">
        <v>21538</v>
      </c>
    </row>
    <row r="4936" spans="1:9">
      <c r="A4936">
        <v>577</v>
      </c>
      <c r="B4936" t="s">
        <v>4721</v>
      </c>
      <c r="C4936" t="s">
        <v>17984</v>
      </c>
      <c r="D4936">
        <v>31379</v>
      </c>
      <c r="E4936" t="s">
        <v>21539</v>
      </c>
      <c r="H4936" t="s">
        <v>21540</v>
      </c>
      <c r="I4936" t="s">
        <v>21541</v>
      </c>
    </row>
    <row r="4937" spans="1:9">
      <c r="A4937">
        <v>577</v>
      </c>
      <c r="B4937" t="s">
        <v>4721</v>
      </c>
      <c r="C4937" t="s">
        <v>17984</v>
      </c>
      <c r="D4937">
        <v>31380</v>
      </c>
      <c r="E4937" t="s">
        <v>21542</v>
      </c>
      <c r="H4937" t="s">
        <v>21543</v>
      </c>
      <c r="I4937" t="s">
        <v>21544</v>
      </c>
    </row>
    <row r="4938" spans="1:9">
      <c r="A4938">
        <v>577</v>
      </c>
      <c r="B4938" t="s">
        <v>4721</v>
      </c>
      <c r="C4938" t="s">
        <v>17984</v>
      </c>
      <c r="D4938">
        <v>31381</v>
      </c>
      <c r="E4938" t="s">
        <v>21545</v>
      </c>
      <c r="H4938" t="s">
        <v>21546</v>
      </c>
      <c r="I4938" t="s">
        <v>21547</v>
      </c>
    </row>
    <row r="4939" spans="1:9">
      <c r="A4939">
        <v>577</v>
      </c>
      <c r="B4939" t="s">
        <v>4721</v>
      </c>
      <c r="C4939" t="s">
        <v>17984</v>
      </c>
      <c r="D4939">
        <v>31382</v>
      </c>
      <c r="E4939" t="s">
        <v>21548</v>
      </c>
      <c r="H4939" t="s">
        <v>21549</v>
      </c>
      <c r="I4939" t="s">
        <v>21550</v>
      </c>
    </row>
    <row r="4940" spans="1:9">
      <c r="A4940">
        <v>577</v>
      </c>
      <c r="B4940" t="s">
        <v>4721</v>
      </c>
      <c r="C4940" t="s">
        <v>17984</v>
      </c>
      <c r="D4940">
        <v>31383</v>
      </c>
      <c r="E4940" t="s">
        <v>21551</v>
      </c>
      <c r="H4940" t="s">
        <v>21552</v>
      </c>
      <c r="I4940" t="s">
        <v>21553</v>
      </c>
    </row>
    <row r="4941" spans="1:9">
      <c r="A4941">
        <v>577</v>
      </c>
      <c r="B4941" t="s">
        <v>4721</v>
      </c>
      <c r="C4941" t="s">
        <v>17984</v>
      </c>
      <c r="D4941">
        <v>31384</v>
      </c>
      <c r="E4941" t="s">
        <v>21554</v>
      </c>
      <c r="H4941" t="s">
        <v>21555</v>
      </c>
      <c r="I4941" t="s">
        <v>21556</v>
      </c>
    </row>
    <row r="4942" spans="1:9">
      <c r="A4942">
        <v>577</v>
      </c>
      <c r="B4942" t="s">
        <v>4721</v>
      </c>
      <c r="C4942" t="s">
        <v>17984</v>
      </c>
      <c r="D4942">
        <v>31385</v>
      </c>
      <c r="E4942" t="s">
        <v>21557</v>
      </c>
      <c r="H4942" t="s">
        <v>21558</v>
      </c>
      <c r="I4942" t="s">
        <v>21559</v>
      </c>
    </row>
    <row r="4943" spans="1:9">
      <c r="A4943">
        <v>577</v>
      </c>
      <c r="B4943" t="s">
        <v>4721</v>
      </c>
      <c r="C4943" t="s">
        <v>17984</v>
      </c>
      <c r="D4943">
        <v>31386</v>
      </c>
      <c r="E4943" t="s">
        <v>21560</v>
      </c>
      <c r="H4943" t="s">
        <v>21561</v>
      </c>
      <c r="I4943" t="s">
        <v>21562</v>
      </c>
    </row>
    <row r="4944" spans="1:9">
      <c r="A4944">
        <v>577</v>
      </c>
      <c r="B4944" t="s">
        <v>4721</v>
      </c>
      <c r="C4944" t="s">
        <v>17984</v>
      </c>
      <c r="D4944">
        <v>31387</v>
      </c>
      <c r="E4944" t="s">
        <v>21563</v>
      </c>
      <c r="H4944" t="s">
        <v>21564</v>
      </c>
      <c r="I4944" t="s">
        <v>21565</v>
      </c>
    </row>
    <row r="4945" spans="1:9">
      <c r="A4945">
        <v>577</v>
      </c>
      <c r="B4945" t="s">
        <v>4721</v>
      </c>
      <c r="C4945" t="s">
        <v>17984</v>
      </c>
      <c r="D4945">
        <v>31388</v>
      </c>
      <c r="E4945" t="s">
        <v>21566</v>
      </c>
      <c r="H4945" t="s">
        <v>21567</v>
      </c>
      <c r="I4945" t="s">
        <v>21568</v>
      </c>
    </row>
    <row r="4946" spans="1:9">
      <c r="A4946">
        <v>577</v>
      </c>
      <c r="B4946" t="s">
        <v>4721</v>
      </c>
      <c r="C4946" t="s">
        <v>17984</v>
      </c>
      <c r="D4946">
        <v>31389</v>
      </c>
      <c r="E4946" t="s">
        <v>21569</v>
      </c>
      <c r="H4946" t="s">
        <v>21570</v>
      </c>
      <c r="I4946" t="s">
        <v>21571</v>
      </c>
    </row>
    <row r="4947" spans="1:9">
      <c r="A4947">
        <v>577</v>
      </c>
      <c r="B4947" t="s">
        <v>4721</v>
      </c>
      <c r="C4947" t="s">
        <v>17984</v>
      </c>
      <c r="D4947">
        <v>31390</v>
      </c>
      <c r="E4947" t="s">
        <v>21572</v>
      </c>
      <c r="H4947" t="s">
        <v>21573</v>
      </c>
      <c r="I4947" t="s">
        <v>21574</v>
      </c>
    </row>
    <row r="4948" spans="1:9">
      <c r="A4948">
        <v>577</v>
      </c>
      <c r="B4948" t="s">
        <v>4721</v>
      </c>
      <c r="C4948" t="s">
        <v>17984</v>
      </c>
      <c r="D4948">
        <v>31391</v>
      </c>
      <c r="E4948" t="s">
        <v>21575</v>
      </c>
      <c r="H4948" t="s">
        <v>21576</v>
      </c>
      <c r="I4948" t="s">
        <v>21577</v>
      </c>
    </row>
    <row r="4949" spans="1:9">
      <c r="A4949">
        <v>577</v>
      </c>
      <c r="B4949" t="s">
        <v>4721</v>
      </c>
      <c r="C4949" t="s">
        <v>17984</v>
      </c>
      <c r="D4949">
        <v>31392</v>
      </c>
      <c r="E4949" t="s">
        <v>21578</v>
      </c>
      <c r="H4949" t="s">
        <v>21579</v>
      </c>
      <c r="I4949" t="s">
        <v>21580</v>
      </c>
    </row>
    <row r="4950" spans="1:9">
      <c r="A4950">
        <v>577</v>
      </c>
      <c r="B4950" t="s">
        <v>4721</v>
      </c>
      <c r="C4950" t="s">
        <v>17984</v>
      </c>
      <c r="D4950">
        <v>31393</v>
      </c>
      <c r="E4950" t="s">
        <v>21581</v>
      </c>
      <c r="H4950" t="s">
        <v>21582</v>
      </c>
      <c r="I4950" t="s">
        <v>21583</v>
      </c>
    </row>
    <row r="4951" spans="1:9">
      <c r="A4951">
        <v>577</v>
      </c>
      <c r="B4951" t="s">
        <v>4721</v>
      </c>
      <c r="C4951" t="s">
        <v>17984</v>
      </c>
      <c r="D4951">
        <v>31394</v>
      </c>
      <c r="E4951" t="s">
        <v>21584</v>
      </c>
      <c r="H4951" t="s">
        <v>21585</v>
      </c>
      <c r="I4951" t="s">
        <v>21586</v>
      </c>
    </row>
    <row r="4952" spans="1:9">
      <c r="A4952">
        <v>577</v>
      </c>
      <c r="B4952" t="s">
        <v>4721</v>
      </c>
      <c r="C4952" t="s">
        <v>17984</v>
      </c>
      <c r="D4952">
        <v>31395</v>
      </c>
      <c r="E4952" t="s">
        <v>21587</v>
      </c>
      <c r="H4952" t="s">
        <v>21588</v>
      </c>
      <c r="I4952" t="s">
        <v>21589</v>
      </c>
    </row>
    <row r="4953" spans="1:9">
      <c r="A4953">
        <v>577</v>
      </c>
      <c r="B4953" t="s">
        <v>4721</v>
      </c>
      <c r="C4953" t="s">
        <v>17984</v>
      </c>
      <c r="D4953">
        <v>31396</v>
      </c>
      <c r="E4953" t="s">
        <v>21590</v>
      </c>
      <c r="H4953" t="s">
        <v>21591</v>
      </c>
      <c r="I4953" t="s">
        <v>21592</v>
      </c>
    </row>
    <row r="4954" spans="1:9">
      <c r="A4954">
        <v>577</v>
      </c>
      <c r="B4954" t="s">
        <v>4721</v>
      </c>
      <c r="C4954" t="s">
        <v>17984</v>
      </c>
      <c r="D4954">
        <v>31397</v>
      </c>
      <c r="E4954" t="s">
        <v>21593</v>
      </c>
      <c r="H4954" t="s">
        <v>21594</v>
      </c>
      <c r="I4954" t="s">
        <v>21595</v>
      </c>
    </row>
    <row r="4955" spans="1:9">
      <c r="A4955">
        <v>577</v>
      </c>
      <c r="B4955" t="s">
        <v>4721</v>
      </c>
      <c r="C4955" t="s">
        <v>17984</v>
      </c>
      <c r="D4955">
        <v>31398</v>
      </c>
      <c r="E4955" t="s">
        <v>21596</v>
      </c>
      <c r="H4955" t="s">
        <v>21597</v>
      </c>
      <c r="I4955" t="s">
        <v>21598</v>
      </c>
    </row>
    <row r="4956" spans="1:9">
      <c r="A4956">
        <v>577</v>
      </c>
      <c r="B4956" t="s">
        <v>4721</v>
      </c>
      <c r="C4956" t="s">
        <v>17984</v>
      </c>
      <c r="D4956">
        <v>31399</v>
      </c>
      <c r="E4956" t="s">
        <v>21599</v>
      </c>
      <c r="H4956" t="s">
        <v>21600</v>
      </c>
      <c r="I4956" t="s">
        <v>21601</v>
      </c>
    </row>
    <row r="4957" spans="1:9">
      <c r="A4957">
        <v>577</v>
      </c>
      <c r="B4957" t="s">
        <v>4721</v>
      </c>
      <c r="C4957" t="s">
        <v>17984</v>
      </c>
      <c r="D4957">
        <v>31400</v>
      </c>
      <c r="E4957" t="s">
        <v>21602</v>
      </c>
      <c r="H4957" t="s">
        <v>21603</v>
      </c>
      <c r="I4957" t="s">
        <v>21604</v>
      </c>
    </row>
    <row r="4958" spans="1:9">
      <c r="A4958">
        <v>577</v>
      </c>
      <c r="B4958" t="s">
        <v>4721</v>
      </c>
      <c r="C4958" t="s">
        <v>17984</v>
      </c>
      <c r="D4958">
        <v>31401</v>
      </c>
      <c r="E4958" t="s">
        <v>21605</v>
      </c>
      <c r="H4958" t="s">
        <v>21606</v>
      </c>
      <c r="I4958" t="s">
        <v>21607</v>
      </c>
    </row>
    <row r="4959" spans="1:9">
      <c r="A4959">
        <v>577</v>
      </c>
      <c r="B4959" t="s">
        <v>4721</v>
      </c>
      <c r="C4959" t="s">
        <v>17984</v>
      </c>
      <c r="D4959">
        <v>31402</v>
      </c>
      <c r="E4959" t="s">
        <v>21608</v>
      </c>
      <c r="H4959" t="s">
        <v>21609</v>
      </c>
      <c r="I4959" t="s">
        <v>21610</v>
      </c>
    </row>
    <row r="4960" spans="1:9">
      <c r="A4960">
        <v>577</v>
      </c>
      <c r="B4960" t="s">
        <v>4721</v>
      </c>
      <c r="C4960" t="s">
        <v>17984</v>
      </c>
      <c r="D4960">
        <v>31403</v>
      </c>
      <c r="E4960" t="s">
        <v>21611</v>
      </c>
      <c r="H4960" t="s">
        <v>21612</v>
      </c>
      <c r="I4960" t="s">
        <v>21613</v>
      </c>
    </row>
    <row r="4961" spans="1:9">
      <c r="A4961">
        <v>577</v>
      </c>
      <c r="B4961" t="s">
        <v>4721</v>
      </c>
      <c r="C4961" t="s">
        <v>17984</v>
      </c>
      <c r="D4961">
        <v>31404</v>
      </c>
      <c r="E4961" t="s">
        <v>21614</v>
      </c>
      <c r="H4961" t="s">
        <v>21615</v>
      </c>
      <c r="I4961" t="s">
        <v>21616</v>
      </c>
    </row>
    <row r="4962" spans="1:9">
      <c r="A4962">
        <v>577</v>
      </c>
      <c r="B4962" t="s">
        <v>4721</v>
      </c>
      <c r="C4962" t="s">
        <v>17984</v>
      </c>
      <c r="D4962">
        <v>31405</v>
      </c>
      <c r="E4962" t="s">
        <v>21617</v>
      </c>
      <c r="H4962" t="s">
        <v>21618</v>
      </c>
      <c r="I4962" t="s">
        <v>21619</v>
      </c>
    </row>
    <row r="4963" spans="1:9">
      <c r="A4963">
        <v>577</v>
      </c>
      <c r="B4963" t="s">
        <v>4721</v>
      </c>
      <c r="C4963" t="s">
        <v>17984</v>
      </c>
      <c r="D4963">
        <v>31406</v>
      </c>
      <c r="E4963" t="s">
        <v>21620</v>
      </c>
      <c r="H4963" t="s">
        <v>21621</v>
      </c>
      <c r="I4963" t="s">
        <v>21622</v>
      </c>
    </row>
    <row r="4964" spans="1:9">
      <c r="A4964">
        <v>577</v>
      </c>
      <c r="B4964" t="s">
        <v>4721</v>
      </c>
      <c r="C4964" t="s">
        <v>17984</v>
      </c>
      <c r="D4964">
        <v>31407</v>
      </c>
      <c r="E4964" t="s">
        <v>21623</v>
      </c>
      <c r="H4964" t="s">
        <v>21624</v>
      </c>
      <c r="I4964" t="s">
        <v>21625</v>
      </c>
    </row>
    <row r="4965" spans="1:9">
      <c r="A4965">
        <v>577</v>
      </c>
      <c r="B4965" t="s">
        <v>4721</v>
      </c>
      <c r="C4965" t="s">
        <v>17984</v>
      </c>
      <c r="D4965">
        <v>31408</v>
      </c>
      <c r="E4965" t="s">
        <v>21626</v>
      </c>
      <c r="H4965" t="s">
        <v>21627</v>
      </c>
      <c r="I4965" t="s">
        <v>21628</v>
      </c>
    </row>
    <row r="4966" spans="1:9">
      <c r="A4966">
        <v>577</v>
      </c>
      <c r="B4966" t="s">
        <v>4721</v>
      </c>
      <c r="C4966" t="s">
        <v>17984</v>
      </c>
      <c r="D4966">
        <v>31409</v>
      </c>
      <c r="E4966" t="s">
        <v>21629</v>
      </c>
      <c r="H4966" t="s">
        <v>21630</v>
      </c>
      <c r="I4966" t="s">
        <v>21631</v>
      </c>
    </row>
    <row r="4967" spans="1:9">
      <c r="A4967">
        <v>577</v>
      </c>
      <c r="B4967" t="s">
        <v>4721</v>
      </c>
      <c r="C4967" t="s">
        <v>17984</v>
      </c>
      <c r="D4967">
        <v>31410</v>
      </c>
      <c r="E4967" t="s">
        <v>21632</v>
      </c>
      <c r="H4967" t="s">
        <v>21633</v>
      </c>
      <c r="I4967" t="s">
        <v>21634</v>
      </c>
    </row>
    <row r="4968" spans="1:9">
      <c r="A4968">
        <v>577</v>
      </c>
      <c r="B4968" t="s">
        <v>4721</v>
      </c>
      <c r="C4968" t="s">
        <v>17984</v>
      </c>
      <c r="D4968">
        <v>31411</v>
      </c>
      <c r="E4968" t="s">
        <v>21635</v>
      </c>
      <c r="H4968" t="s">
        <v>21636</v>
      </c>
      <c r="I4968" t="s">
        <v>21637</v>
      </c>
    </row>
    <row r="4969" spans="1:9">
      <c r="A4969">
        <v>577</v>
      </c>
      <c r="B4969" t="s">
        <v>4721</v>
      </c>
      <c r="C4969" t="s">
        <v>17984</v>
      </c>
      <c r="D4969">
        <v>31412</v>
      </c>
      <c r="E4969" t="s">
        <v>21638</v>
      </c>
      <c r="H4969" t="s">
        <v>21639</v>
      </c>
      <c r="I4969" t="s">
        <v>21640</v>
      </c>
    </row>
    <row r="4970" spans="1:9">
      <c r="A4970">
        <v>577</v>
      </c>
      <c r="B4970" t="s">
        <v>4721</v>
      </c>
      <c r="C4970" t="s">
        <v>17984</v>
      </c>
      <c r="D4970">
        <v>31413</v>
      </c>
      <c r="E4970" t="s">
        <v>21641</v>
      </c>
      <c r="H4970" t="s">
        <v>21642</v>
      </c>
      <c r="I4970" t="s">
        <v>21643</v>
      </c>
    </row>
    <row r="4971" spans="1:9">
      <c r="A4971">
        <v>577</v>
      </c>
      <c r="B4971" t="s">
        <v>4721</v>
      </c>
      <c r="C4971" t="s">
        <v>17984</v>
      </c>
      <c r="D4971">
        <v>31414</v>
      </c>
      <c r="E4971" t="s">
        <v>21644</v>
      </c>
      <c r="H4971" t="s">
        <v>21645</v>
      </c>
      <c r="I4971" t="s">
        <v>21646</v>
      </c>
    </row>
    <row r="4972" spans="1:9">
      <c r="A4972">
        <v>577</v>
      </c>
      <c r="B4972" t="s">
        <v>4721</v>
      </c>
      <c r="C4972" t="s">
        <v>17984</v>
      </c>
      <c r="D4972">
        <v>31415</v>
      </c>
      <c r="E4972" t="s">
        <v>21647</v>
      </c>
      <c r="H4972" t="s">
        <v>21648</v>
      </c>
      <c r="I4972" t="s">
        <v>21649</v>
      </c>
    </row>
    <row r="4973" spans="1:9">
      <c r="A4973">
        <v>577</v>
      </c>
      <c r="B4973" t="s">
        <v>4721</v>
      </c>
      <c r="C4973" t="s">
        <v>17984</v>
      </c>
      <c r="D4973">
        <v>31416</v>
      </c>
      <c r="E4973" t="s">
        <v>21650</v>
      </c>
      <c r="H4973" t="s">
        <v>21651</v>
      </c>
      <c r="I4973" t="s">
        <v>21652</v>
      </c>
    </row>
    <row r="4974" spans="1:9">
      <c r="A4974">
        <v>577</v>
      </c>
      <c r="B4974" t="s">
        <v>4721</v>
      </c>
      <c r="C4974" t="s">
        <v>17984</v>
      </c>
      <c r="D4974">
        <v>31417</v>
      </c>
      <c r="E4974" t="s">
        <v>21653</v>
      </c>
      <c r="H4974" t="s">
        <v>21654</v>
      </c>
      <c r="I4974" t="s">
        <v>21655</v>
      </c>
    </row>
    <row r="4975" spans="1:9">
      <c r="A4975">
        <v>577</v>
      </c>
      <c r="B4975" t="s">
        <v>4721</v>
      </c>
      <c r="C4975" t="s">
        <v>17984</v>
      </c>
      <c r="D4975">
        <v>31418</v>
      </c>
      <c r="E4975" t="s">
        <v>21656</v>
      </c>
      <c r="H4975" t="s">
        <v>21657</v>
      </c>
      <c r="I4975" t="s">
        <v>21658</v>
      </c>
    </row>
    <row r="4976" spans="1:9">
      <c r="A4976">
        <v>577</v>
      </c>
      <c r="B4976" t="s">
        <v>4721</v>
      </c>
      <c r="C4976" t="s">
        <v>17984</v>
      </c>
      <c r="D4976">
        <v>31419</v>
      </c>
      <c r="E4976" t="s">
        <v>21659</v>
      </c>
      <c r="H4976" t="s">
        <v>21660</v>
      </c>
      <c r="I4976" t="s">
        <v>21661</v>
      </c>
    </row>
    <row r="4977" spans="1:9">
      <c r="A4977">
        <v>577</v>
      </c>
      <c r="B4977" t="s">
        <v>4721</v>
      </c>
      <c r="C4977" t="s">
        <v>17984</v>
      </c>
      <c r="D4977">
        <v>31420</v>
      </c>
      <c r="E4977" t="s">
        <v>21662</v>
      </c>
      <c r="H4977" t="s">
        <v>21663</v>
      </c>
      <c r="I4977" t="s">
        <v>21664</v>
      </c>
    </row>
    <row r="4978" spans="1:9">
      <c r="A4978">
        <v>577</v>
      </c>
      <c r="B4978" t="s">
        <v>4721</v>
      </c>
      <c r="C4978" t="s">
        <v>17984</v>
      </c>
      <c r="D4978">
        <v>31421</v>
      </c>
      <c r="E4978" t="s">
        <v>21665</v>
      </c>
      <c r="H4978" t="s">
        <v>21666</v>
      </c>
      <c r="I4978" t="s">
        <v>21667</v>
      </c>
    </row>
    <row r="4979" spans="1:9">
      <c r="A4979">
        <v>577</v>
      </c>
      <c r="B4979" t="s">
        <v>4721</v>
      </c>
      <c r="C4979" t="s">
        <v>17984</v>
      </c>
      <c r="D4979">
        <v>31422</v>
      </c>
      <c r="E4979" t="s">
        <v>21668</v>
      </c>
      <c r="H4979" t="s">
        <v>21669</v>
      </c>
      <c r="I4979" t="s">
        <v>21670</v>
      </c>
    </row>
    <row r="4980" spans="1:9">
      <c r="A4980">
        <v>577</v>
      </c>
      <c r="B4980" t="s">
        <v>4721</v>
      </c>
      <c r="C4980" t="s">
        <v>17984</v>
      </c>
      <c r="D4980">
        <v>31423</v>
      </c>
      <c r="E4980" t="s">
        <v>21671</v>
      </c>
      <c r="H4980" t="s">
        <v>21672</v>
      </c>
      <c r="I4980" t="s">
        <v>21673</v>
      </c>
    </row>
    <row r="4981" spans="1:9">
      <c r="A4981">
        <v>577</v>
      </c>
      <c r="B4981" t="s">
        <v>4721</v>
      </c>
      <c r="C4981" t="s">
        <v>17984</v>
      </c>
      <c r="D4981">
        <v>31424</v>
      </c>
      <c r="E4981" t="s">
        <v>21674</v>
      </c>
      <c r="H4981" t="s">
        <v>21675</v>
      </c>
      <c r="I4981" t="s">
        <v>21676</v>
      </c>
    </row>
    <row r="4982" spans="1:9">
      <c r="A4982">
        <v>577</v>
      </c>
      <c r="B4982" t="s">
        <v>4721</v>
      </c>
      <c r="C4982" t="s">
        <v>17984</v>
      </c>
      <c r="D4982">
        <v>31425</v>
      </c>
      <c r="E4982" t="s">
        <v>21677</v>
      </c>
      <c r="H4982" t="s">
        <v>21678</v>
      </c>
      <c r="I4982" t="s">
        <v>21679</v>
      </c>
    </row>
    <row r="4983" spans="1:9">
      <c r="A4983">
        <v>577</v>
      </c>
      <c r="B4983" t="s">
        <v>4721</v>
      </c>
      <c r="C4983" t="s">
        <v>17984</v>
      </c>
      <c r="D4983">
        <v>31426</v>
      </c>
      <c r="E4983" t="s">
        <v>21680</v>
      </c>
      <c r="H4983" t="s">
        <v>21681</v>
      </c>
      <c r="I4983" t="s">
        <v>21682</v>
      </c>
    </row>
    <row r="4984" spans="1:9">
      <c r="A4984">
        <v>577</v>
      </c>
      <c r="B4984" t="s">
        <v>4721</v>
      </c>
      <c r="C4984" t="s">
        <v>17984</v>
      </c>
      <c r="D4984">
        <v>31427</v>
      </c>
      <c r="E4984" t="s">
        <v>21683</v>
      </c>
      <c r="H4984" t="s">
        <v>21684</v>
      </c>
      <c r="I4984" t="s">
        <v>21685</v>
      </c>
    </row>
    <row r="4985" spans="1:9">
      <c r="A4985">
        <v>577</v>
      </c>
      <c r="B4985" t="s">
        <v>4721</v>
      </c>
      <c r="C4985" t="s">
        <v>17984</v>
      </c>
      <c r="D4985">
        <v>31428</v>
      </c>
      <c r="E4985" t="s">
        <v>21686</v>
      </c>
      <c r="H4985" t="s">
        <v>21687</v>
      </c>
      <c r="I4985" t="s">
        <v>21688</v>
      </c>
    </row>
    <row r="4986" spans="1:9">
      <c r="A4986">
        <v>577</v>
      </c>
      <c r="B4986" t="s">
        <v>4721</v>
      </c>
      <c r="C4986" t="s">
        <v>17984</v>
      </c>
      <c r="D4986">
        <v>31429</v>
      </c>
      <c r="E4986" t="s">
        <v>21689</v>
      </c>
      <c r="H4986" t="s">
        <v>21690</v>
      </c>
      <c r="I4986" t="s">
        <v>21691</v>
      </c>
    </row>
    <row r="4987" spans="1:9">
      <c r="A4987">
        <v>577</v>
      </c>
      <c r="B4987" t="s">
        <v>4721</v>
      </c>
      <c r="C4987" t="s">
        <v>17984</v>
      </c>
      <c r="D4987">
        <v>31430</v>
      </c>
      <c r="E4987" t="s">
        <v>21692</v>
      </c>
      <c r="H4987" t="s">
        <v>21693</v>
      </c>
      <c r="I4987" t="s">
        <v>21694</v>
      </c>
    </row>
    <row r="4988" spans="1:9">
      <c r="A4988">
        <v>577</v>
      </c>
      <c r="B4988" t="s">
        <v>4721</v>
      </c>
      <c r="C4988" t="s">
        <v>17984</v>
      </c>
      <c r="D4988">
        <v>31431</v>
      </c>
      <c r="E4988" t="s">
        <v>21695</v>
      </c>
      <c r="H4988" t="s">
        <v>21696</v>
      </c>
      <c r="I4988" t="s">
        <v>21697</v>
      </c>
    </row>
    <row r="4989" spans="1:9">
      <c r="A4989">
        <v>577</v>
      </c>
      <c r="B4989" t="s">
        <v>4721</v>
      </c>
      <c r="C4989" t="s">
        <v>17984</v>
      </c>
      <c r="D4989">
        <v>31432</v>
      </c>
      <c r="E4989" t="s">
        <v>21698</v>
      </c>
      <c r="H4989" t="s">
        <v>21699</v>
      </c>
      <c r="I4989" t="s">
        <v>21700</v>
      </c>
    </row>
    <row r="4990" spans="1:9">
      <c r="A4990">
        <v>577</v>
      </c>
      <c r="B4990" t="s">
        <v>4721</v>
      </c>
      <c r="C4990" t="s">
        <v>17984</v>
      </c>
      <c r="D4990">
        <v>31433</v>
      </c>
      <c r="E4990" t="s">
        <v>21701</v>
      </c>
      <c r="H4990" t="s">
        <v>21702</v>
      </c>
      <c r="I4990" t="s">
        <v>21703</v>
      </c>
    </row>
    <row r="4991" spans="1:9">
      <c r="A4991">
        <v>577</v>
      </c>
      <c r="B4991" t="s">
        <v>4721</v>
      </c>
      <c r="C4991" t="s">
        <v>17984</v>
      </c>
      <c r="D4991">
        <v>31434</v>
      </c>
      <c r="E4991" t="s">
        <v>21704</v>
      </c>
      <c r="H4991" t="s">
        <v>21705</v>
      </c>
      <c r="I4991" t="s">
        <v>21706</v>
      </c>
    </row>
    <row r="4992" spans="1:9">
      <c r="A4992">
        <v>577</v>
      </c>
      <c r="B4992" t="s">
        <v>4721</v>
      </c>
      <c r="C4992" t="s">
        <v>17984</v>
      </c>
      <c r="D4992">
        <v>31435</v>
      </c>
      <c r="E4992" t="s">
        <v>21707</v>
      </c>
      <c r="H4992" t="s">
        <v>21708</v>
      </c>
      <c r="I4992" t="s">
        <v>21709</v>
      </c>
    </row>
    <row r="4993" spans="1:9">
      <c r="A4993">
        <v>577</v>
      </c>
      <c r="B4993" t="s">
        <v>4721</v>
      </c>
      <c r="C4993" t="s">
        <v>17984</v>
      </c>
      <c r="D4993">
        <v>31436</v>
      </c>
      <c r="E4993" t="s">
        <v>21710</v>
      </c>
      <c r="H4993" t="s">
        <v>21711</v>
      </c>
      <c r="I4993" t="s">
        <v>21712</v>
      </c>
    </row>
    <row r="4994" spans="1:9">
      <c r="A4994">
        <v>577</v>
      </c>
      <c r="B4994" t="s">
        <v>4721</v>
      </c>
      <c r="C4994" t="s">
        <v>17984</v>
      </c>
      <c r="D4994">
        <v>31437</v>
      </c>
      <c r="E4994" t="s">
        <v>21713</v>
      </c>
      <c r="H4994" t="s">
        <v>21714</v>
      </c>
      <c r="I4994" t="s">
        <v>21715</v>
      </c>
    </row>
    <row r="4995" spans="1:9">
      <c r="A4995">
        <v>577</v>
      </c>
      <c r="B4995" t="s">
        <v>4721</v>
      </c>
      <c r="C4995" t="s">
        <v>17984</v>
      </c>
      <c r="D4995">
        <v>31438</v>
      </c>
      <c r="E4995" t="s">
        <v>21716</v>
      </c>
      <c r="H4995" t="s">
        <v>21717</v>
      </c>
      <c r="I4995" t="s">
        <v>21718</v>
      </c>
    </row>
    <row r="4996" spans="1:9">
      <c r="A4996">
        <v>577</v>
      </c>
      <c r="B4996" t="s">
        <v>4721</v>
      </c>
      <c r="C4996" t="s">
        <v>17984</v>
      </c>
      <c r="D4996">
        <v>31439</v>
      </c>
      <c r="E4996" t="s">
        <v>21719</v>
      </c>
      <c r="H4996" t="s">
        <v>21720</v>
      </c>
      <c r="I4996" t="s">
        <v>21721</v>
      </c>
    </row>
    <row r="4997" spans="1:9">
      <c r="A4997">
        <v>577</v>
      </c>
      <c r="B4997" t="s">
        <v>4721</v>
      </c>
      <c r="C4997" t="s">
        <v>17984</v>
      </c>
      <c r="D4997">
        <v>31440</v>
      </c>
      <c r="E4997" t="s">
        <v>21722</v>
      </c>
      <c r="H4997" t="s">
        <v>21723</v>
      </c>
      <c r="I4997" t="s">
        <v>21724</v>
      </c>
    </row>
    <row r="4998" spans="1:9">
      <c r="A4998">
        <v>577</v>
      </c>
      <c r="B4998" t="s">
        <v>4721</v>
      </c>
      <c r="C4998" t="s">
        <v>17984</v>
      </c>
      <c r="D4998">
        <v>31441</v>
      </c>
      <c r="E4998" t="s">
        <v>21725</v>
      </c>
      <c r="H4998" t="s">
        <v>21726</v>
      </c>
      <c r="I4998" t="s">
        <v>21727</v>
      </c>
    </row>
    <row r="4999" spans="1:9">
      <c r="A4999">
        <v>577</v>
      </c>
      <c r="B4999" t="s">
        <v>4721</v>
      </c>
      <c r="C4999" t="s">
        <v>17984</v>
      </c>
      <c r="D4999">
        <v>31442</v>
      </c>
      <c r="E4999" t="s">
        <v>21728</v>
      </c>
      <c r="H4999" t="s">
        <v>21729</v>
      </c>
      <c r="I4999" t="s">
        <v>21730</v>
      </c>
    </row>
    <row r="5000" spans="1:9">
      <c r="A5000">
        <v>577</v>
      </c>
      <c r="B5000" t="s">
        <v>4721</v>
      </c>
      <c r="C5000" t="s">
        <v>17984</v>
      </c>
      <c r="D5000">
        <v>31443</v>
      </c>
      <c r="E5000" t="s">
        <v>21731</v>
      </c>
      <c r="H5000" t="s">
        <v>21732</v>
      </c>
      <c r="I5000" t="s">
        <v>21733</v>
      </c>
    </row>
    <row r="5001" spans="1:9">
      <c r="A5001">
        <v>577</v>
      </c>
      <c r="B5001" t="s">
        <v>4721</v>
      </c>
      <c r="C5001" t="s">
        <v>17984</v>
      </c>
      <c r="D5001">
        <v>31444</v>
      </c>
      <c r="E5001" t="s">
        <v>21734</v>
      </c>
      <c r="H5001" t="s">
        <v>21735</v>
      </c>
      <c r="I5001" t="s">
        <v>21736</v>
      </c>
    </row>
    <row r="5002" spans="1:9">
      <c r="A5002">
        <v>577</v>
      </c>
      <c r="B5002" t="s">
        <v>4721</v>
      </c>
      <c r="C5002" t="s">
        <v>17984</v>
      </c>
      <c r="D5002">
        <v>31445</v>
      </c>
      <c r="E5002" t="s">
        <v>21737</v>
      </c>
      <c r="H5002" t="s">
        <v>21738</v>
      </c>
      <c r="I5002" t="s">
        <v>21739</v>
      </c>
    </row>
    <row r="5003" spans="1:9">
      <c r="A5003">
        <v>577</v>
      </c>
      <c r="B5003" t="s">
        <v>4721</v>
      </c>
      <c r="C5003" t="s">
        <v>17984</v>
      </c>
      <c r="D5003">
        <v>31446</v>
      </c>
      <c r="E5003" t="s">
        <v>21740</v>
      </c>
      <c r="H5003" t="s">
        <v>21741</v>
      </c>
      <c r="I5003" t="s">
        <v>21742</v>
      </c>
    </row>
    <row r="5004" spans="1:9">
      <c r="A5004">
        <v>577</v>
      </c>
      <c r="B5004" t="s">
        <v>4721</v>
      </c>
      <c r="C5004" t="s">
        <v>17984</v>
      </c>
      <c r="D5004">
        <v>31447</v>
      </c>
      <c r="E5004" t="s">
        <v>21743</v>
      </c>
      <c r="H5004" t="s">
        <v>21744</v>
      </c>
      <c r="I5004" t="s">
        <v>21745</v>
      </c>
    </row>
    <row r="5005" spans="1:9">
      <c r="A5005">
        <v>577</v>
      </c>
      <c r="B5005" t="s">
        <v>4721</v>
      </c>
      <c r="C5005" t="s">
        <v>17984</v>
      </c>
      <c r="D5005">
        <v>31448</v>
      </c>
      <c r="E5005" t="s">
        <v>21746</v>
      </c>
      <c r="H5005" t="s">
        <v>21747</v>
      </c>
      <c r="I5005" t="s">
        <v>21748</v>
      </c>
    </row>
    <row r="5006" spans="1:9">
      <c r="A5006">
        <v>577</v>
      </c>
      <c r="B5006" t="s">
        <v>4721</v>
      </c>
      <c r="C5006" t="s">
        <v>17984</v>
      </c>
      <c r="D5006">
        <v>31449</v>
      </c>
      <c r="E5006" t="s">
        <v>21749</v>
      </c>
      <c r="H5006" t="s">
        <v>21750</v>
      </c>
      <c r="I5006" t="s">
        <v>21751</v>
      </c>
    </row>
    <row r="5007" spans="1:9">
      <c r="A5007">
        <v>577</v>
      </c>
      <c r="B5007" t="s">
        <v>4721</v>
      </c>
      <c r="C5007" t="s">
        <v>17984</v>
      </c>
      <c r="D5007">
        <v>31450</v>
      </c>
      <c r="E5007" t="s">
        <v>21752</v>
      </c>
      <c r="H5007" t="s">
        <v>21753</v>
      </c>
      <c r="I5007" t="s">
        <v>21754</v>
      </c>
    </row>
    <row r="5008" spans="1:9">
      <c r="A5008">
        <v>577</v>
      </c>
      <c r="B5008" t="s">
        <v>4721</v>
      </c>
      <c r="C5008" t="s">
        <v>17984</v>
      </c>
      <c r="D5008">
        <v>31451</v>
      </c>
      <c r="E5008" t="s">
        <v>21755</v>
      </c>
      <c r="H5008" t="s">
        <v>21756</v>
      </c>
      <c r="I5008" t="s">
        <v>21757</v>
      </c>
    </row>
    <row r="5009" spans="1:9">
      <c r="A5009">
        <v>577</v>
      </c>
      <c r="B5009" t="s">
        <v>4721</v>
      </c>
      <c r="C5009" t="s">
        <v>17984</v>
      </c>
      <c r="D5009">
        <v>31452</v>
      </c>
      <c r="E5009" t="s">
        <v>21758</v>
      </c>
      <c r="H5009" t="s">
        <v>21759</v>
      </c>
      <c r="I5009" t="s">
        <v>21760</v>
      </c>
    </row>
    <row r="5010" spans="1:9">
      <c r="A5010">
        <v>577</v>
      </c>
      <c r="B5010" t="s">
        <v>4721</v>
      </c>
      <c r="C5010" t="s">
        <v>17984</v>
      </c>
      <c r="D5010">
        <v>31453</v>
      </c>
      <c r="E5010" t="s">
        <v>21761</v>
      </c>
      <c r="H5010" t="s">
        <v>21762</v>
      </c>
      <c r="I5010" t="s">
        <v>21763</v>
      </c>
    </row>
    <row r="5011" spans="1:9">
      <c r="A5011">
        <v>577</v>
      </c>
      <c r="B5011" t="s">
        <v>4721</v>
      </c>
      <c r="C5011" t="s">
        <v>17984</v>
      </c>
      <c r="D5011">
        <v>31454</v>
      </c>
      <c r="E5011" t="s">
        <v>21764</v>
      </c>
      <c r="H5011" t="s">
        <v>21765</v>
      </c>
      <c r="I5011" t="s">
        <v>21766</v>
      </c>
    </row>
    <row r="5012" spans="1:9">
      <c r="A5012">
        <v>577</v>
      </c>
      <c r="B5012" t="s">
        <v>4721</v>
      </c>
      <c r="C5012" t="s">
        <v>17984</v>
      </c>
      <c r="D5012">
        <v>31455</v>
      </c>
      <c r="E5012" t="s">
        <v>21767</v>
      </c>
      <c r="H5012" t="s">
        <v>21768</v>
      </c>
      <c r="I5012" t="s">
        <v>21769</v>
      </c>
    </row>
    <row r="5013" spans="1:9">
      <c r="A5013">
        <v>577</v>
      </c>
      <c r="B5013" t="s">
        <v>4721</v>
      </c>
      <c r="C5013" t="s">
        <v>17984</v>
      </c>
      <c r="D5013">
        <v>31456</v>
      </c>
      <c r="E5013" t="s">
        <v>21770</v>
      </c>
      <c r="H5013" t="s">
        <v>21771</v>
      </c>
      <c r="I5013" t="s">
        <v>21772</v>
      </c>
    </row>
    <row r="5014" spans="1:9">
      <c r="A5014">
        <v>577</v>
      </c>
      <c r="B5014" t="s">
        <v>4721</v>
      </c>
      <c r="C5014" t="s">
        <v>17984</v>
      </c>
      <c r="D5014">
        <v>31457</v>
      </c>
      <c r="E5014" t="s">
        <v>21773</v>
      </c>
      <c r="H5014" t="s">
        <v>21774</v>
      </c>
      <c r="I5014" t="s">
        <v>21775</v>
      </c>
    </row>
    <row r="5015" spans="1:9">
      <c r="A5015">
        <v>577</v>
      </c>
      <c r="B5015" t="s">
        <v>4721</v>
      </c>
      <c r="C5015" t="s">
        <v>17984</v>
      </c>
      <c r="D5015">
        <v>31458</v>
      </c>
      <c r="E5015" t="s">
        <v>21776</v>
      </c>
      <c r="H5015" t="s">
        <v>21777</v>
      </c>
      <c r="I5015" t="s">
        <v>21778</v>
      </c>
    </row>
    <row r="5016" spans="1:9">
      <c r="A5016">
        <v>577</v>
      </c>
      <c r="B5016" t="s">
        <v>4721</v>
      </c>
      <c r="C5016" t="s">
        <v>17984</v>
      </c>
      <c r="D5016">
        <v>31459</v>
      </c>
      <c r="E5016" t="s">
        <v>21779</v>
      </c>
      <c r="H5016" t="s">
        <v>21780</v>
      </c>
      <c r="I5016" t="s">
        <v>21781</v>
      </c>
    </row>
    <row r="5017" spans="1:9">
      <c r="A5017">
        <v>577</v>
      </c>
      <c r="B5017" t="s">
        <v>4721</v>
      </c>
      <c r="C5017" t="s">
        <v>17984</v>
      </c>
      <c r="D5017">
        <v>31460</v>
      </c>
      <c r="E5017" t="s">
        <v>21782</v>
      </c>
      <c r="H5017" t="s">
        <v>21783</v>
      </c>
      <c r="I5017" t="s">
        <v>21784</v>
      </c>
    </row>
    <row r="5018" spans="1:9">
      <c r="A5018">
        <v>577</v>
      </c>
      <c r="B5018" t="s">
        <v>4721</v>
      </c>
      <c r="C5018" t="s">
        <v>17984</v>
      </c>
      <c r="D5018">
        <v>31461</v>
      </c>
      <c r="E5018" t="s">
        <v>21785</v>
      </c>
      <c r="H5018" t="s">
        <v>21786</v>
      </c>
      <c r="I5018" t="s">
        <v>21787</v>
      </c>
    </row>
    <row r="5019" spans="1:9">
      <c r="A5019">
        <v>577</v>
      </c>
      <c r="B5019" t="s">
        <v>4721</v>
      </c>
      <c r="C5019" t="s">
        <v>17984</v>
      </c>
      <c r="D5019">
        <v>31462</v>
      </c>
      <c r="E5019" t="s">
        <v>21788</v>
      </c>
      <c r="H5019" t="s">
        <v>21789</v>
      </c>
      <c r="I5019" t="s">
        <v>21790</v>
      </c>
    </row>
    <row r="5020" spans="1:9">
      <c r="A5020">
        <v>577</v>
      </c>
      <c r="B5020" t="s">
        <v>4721</v>
      </c>
      <c r="C5020" t="s">
        <v>17984</v>
      </c>
      <c r="D5020">
        <v>31463</v>
      </c>
      <c r="E5020" t="s">
        <v>21791</v>
      </c>
      <c r="H5020" t="s">
        <v>21792</v>
      </c>
      <c r="I5020" t="s">
        <v>21793</v>
      </c>
    </row>
    <row r="5021" spans="1:9">
      <c r="A5021">
        <v>577</v>
      </c>
      <c r="B5021" t="s">
        <v>4721</v>
      </c>
      <c r="C5021" t="s">
        <v>17984</v>
      </c>
      <c r="D5021">
        <v>31464</v>
      </c>
      <c r="E5021" t="s">
        <v>21794</v>
      </c>
      <c r="H5021" t="s">
        <v>21795</v>
      </c>
      <c r="I5021" t="s">
        <v>21796</v>
      </c>
    </row>
    <row r="5022" spans="1:9">
      <c r="A5022">
        <v>577</v>
      </c>
      <c r="B5022" t="s">
        <v>4721</v>
      </c>
      <c r="C5022" t="s">
        <v>17984</v>
      </c>
      <c r="D5022">
        <v>31465</v>
      </c>
      <c r="E5022" t="s">
        <v>21797</v>
      </c>
      <c r="H5022" t="s">
        <v>21798</v>
      </c>
      <c r="I5022" t="s">
        <v>21799</v>
      </c>
    </row>
    <row r="5023" spans="1:9">
      <c r="A5023">
        <v>577</v>
      </c>
      <c r="B5023" t="s">
        <v>4721</v>
      </c>
      <c r="C5023" t="s">
        <v>17984</v>
      </c>
      <c r="D5023">
        <v>31466</v>
      </c>
      <c r="E5023" t="s">
        <v>21800</v>
      </c>
      <c r="H5023" t="s">
        <v>21801</v>
      </c>
      <c r="I5023" t="s">
        <v>21802</v>
      </c>
    </row>
    <row r="5024" spans="1:9">
      <c r="A5024">
        <v>577</v>
      </c>
      <c r="B5024" t="s">
        <v>4721</v>
      </c>
      <c r="C5024" t="s">
        <v>17984</v>
      </c>
      <c r="D5024">
        <v>31467</v>
      </c>
      <c r="E5024" t="s">
        <v>21803</v>
      </c>
      <c r="H5024" t="s">
        <v>21804</v>
      </c>
      <c r="I5024" t="s">
        <v>21805</v>
      </c>
    </row>
    <row r="5025" spans="1:9">
      <c r="A5025">
        <v>577</v>
      </c>
      <c r="B5025" t="s">
        <v>4721</v>
      </c>
      <c r="C5025" t="s">
        <v>17984</v>
      </c>
      <c r="D5025">
        <v>31468</v>
      </c>
      <c r="E5025" t="s">
        <v>21806</v>
      </c>
      <c r="H5025" t="s">
        <v>21807</v>
      </c>
      <c r="I5025" t="s">
        <v>21808</v>
      </c>
    </row>
    <row r="5026" spans="1:9">
      <c r="A5026">
        <v>577</v>
      </c>
      <c r="B5026" t="s">
        <v>4721</v>
      </c>
      <c r="C5026" t="s">
        <v>17984</v>
      </c>
      <c r="D5026">
        <v>31469</v>
      </c>
      <c r="E5026" t="s">
        <v>21809</v>
      </c>
      <c r="H5026" t="s">
        <v>21810</v>
      </c>
      <c r="I5026" t="s">
        <v>21811</v>
      </c>
    </row>
    <row r="5027" spans="1:9">
      <c r="A5027">
        <v>577</v>
      </c>
      <c r="B5027" t="s">
        <v>4721</v>
      </c>
      <c r="C5027" t="s">
        <v>17984</v>
      </c>
      <c r="D5027">
        <v>31470</v>
      </c>
      <c r="E5027" t="s">
        <v>21812</v>
      </c>
      <c r="H5027" t="s">
        <v>21813</v>
      </c>
      <c r="I5027" t="s">
        <v>21814</v>
      </c>
    </row>
    <row r="5028" spans="1:9">
      <c r="A5028">
        <v>577</v>
      </c>
      <c r="B5028" t="s">
        <v>4721</v>
      </c>
      <c r="C5028" t="s">
        <v>17984</v>
      </c>
      <c r="D5028">
        <v>31471</v>
      </c>
      <c r="E5028" t="s">
        <v>21815</v>
      </c>
      <c r="H5028" t="s">
        <v>21816</v>
      </c>
      <c r="I5028" t="s">
        <v>21817</v>
      </c>
    </row>
    <row r="5029" spans="1:9">
      <c r="A5029">
        <v>577</v>
      </c>
      <c r="B5029" t="s">
        <v>4721</v>
      </c>
      <c r="C5029" t="s">
        <v>17984</v>
      </c>
      <c r="D5029">
        <v>31472</v>
      </c>
      <c r="E5029" t="s">
        <v>21818</v>
      </c>
      <c r="H5029" t="s">
        <v>21819</v>
      </c>
      <c r="I5029" t="s">
        <v>21820</v>
      </c>
    </row>
    <row r="5030" spans="1:9">
      <c r="A5030">
        <v>577</v>
      </c>
      <c r="B5030" t="s">
        <v>4721</v>
      </c>
      <c r="C5030" t="s">
        <v>17984</v>
      </c>
      <c r="D5030">
        <v>31473</v>
      </c>
      <c r="E5030" t="s">
        <v>21821</v>
      </c>
      <c r="H5030" t="s">
        <v>21822</v>
      </c>
      <c r="I5030" t="s">
        <v>21823</v>
      </c>
    </row>
    <row r="5031" spans="1:9">
      <c r="A5031">
        <v>577</v>
      </c>
      <c r="B5031" t="s">
        <v>4721</v>
      </c>
      <c r="C5031" t="s">
        <v>17984</v>
      </c>
      <c r="D5031">
        <v>31474</v>
      </c>
      <c r="E5031" t="s">
        <v>21824</v>
      </c>
      <c r="H5031" t="s">
        <v>21825</v>
      </c>
      <c r="I5031" t="s">
        <v>21826</v>
      </c>
    </row>
    <row r="5032" spans="1:9">
      <c r="A5032">
        <v>577</v>
      </c>
      <c r="B5032" t="s">
        <v>4721</v>
      </c>
      <c r="C5032" t="s">
        <v>17984</v>
      </c>
      <c r="D5032">
        <v>31475</v>
      </c>
      <c r="E5032" t="s">
        <v>21827</v>
      </c>
      <c r="H5032" t="s">
        <v>21828</v>
      </c>
      <c r="I5032" t="s">
        <v>21829</v>
      </c>
    </row>
    <row r="5033" spans="1:9">
      <c r="A5033">
        <v>577</v>
      </c>
      <c r="B5033" t="s">
        <v>4721</v>
      </c>
      <c r="C5033" t="s">
        <v>17984</v>
      </c>
      <c r="D5033">
        <v>31476</v>
      </c>
      <c r="E5033" t="s">
        <v>21830</v>
      </c>
      <c r="H5033" t="s">
        <v>21831</v>
      </c>
      <c r="I5033" t="s">
        <v>21832</v>
      </c>
    </row>
    <row r="5034" spans="1:9">
      <c r="A5034">
        <v>577</v>
      </c>
      <c r="B5034" t="s">
        <v>4721</v>
      </c>
      <c r="C5034" t="s">
        <v>17984</v>
      </c>
      <c r="D5034">
        <v>31477</v>
      </c>
      <c r="E5034" t="s">
        <v>21833</v>
      </c>
      <c r="H5034" t="s">
        <v>21834</v>
      </c>
      <c r="I5034" t="s">
        <v>21835</v>
      </c>
    </row>
    <row r="5035" spans="1:9">
      <c r="A5035">
        <v>577</v>
      </c>
      <c r="B5035" t="s">
        <v>4721</v>
      </c>
      <c r="C5035" t="s">
        <v>17984</v>
      </c>
      <c r="D5035">
        <v>31478</v>
      </c>
      <c r="E5035" t="s">
        <v>21836</v>
      </c>
      <c r="H5035" t="s">
        <v>21837</v>
      </c>
      <c r="I5035" t="s">
        <v>21838</v>
      </c>
    </row>
    <row r="5036" spans="1:9">
      <c r="A5036">
        <v>577</v>
      </c>
      <c r="B5036" t="s">
        <v>4721</v>
      </c>
      <c r="C5036" t="s">
        <v>17984</v>
      </c>
      <c r="D5036">
        <v>31479</v>
      </c>
      <c r="E5036" t="s">
        <v>21839</v>
      </c>
      <c r="H5036" t="s">
        <v>21840</v>
      </c>
      <c r="I5036" t="s">
        <v>21841</v>
      </c>
    </row>
    <row r="5037" spans="1:9">
      <c r="A5037">
        <v>577</v>
      </c>
      <c r="B5037" t="s">
        <v>4721</v>
      </c>
      <c r="C5037" t="s">
        <v>17984</v>
      </c>
      <c r="D5037">
        <v>31480</v>
      </c>
      <c r="E5037" t="s">
        <v>21842</v>
      </c>
      <c r="H5037" t="s">
        <v>21843</v>
      </c>
      <c r="I5037" t="s">
        <v>21844</v>
      </c>
    </row>
    <row r="5038" spans="1:9">
      <c r="A5038">
        <v>577</v>
      </c>
      <c r="B5038" t="s">
        <v>4721</v>
      </c>
      <c r="C5038" t="s">
        <v>17984</v>
      </c>
      <c r="D5038">
        <v>31481</v>
      </c>
      <c r="E5038" t="s">
        <v>21845</v>
      </c>
      <c r="H5038" t="s">
        <v>21846</v>
      </c>
      <c r="I5038" t="s">
        <v>21847</v>
      </c>
    </row>
    <row r="5039" spans="1:9">
      <c r="A5039">
        <v>577</v>
      </c>
      <c r="B5039" t="s">
        <v>4721</v>
      </c>
      <c r="C5039" t="s">
        <v>17984</v>
      </c>
      <c r="D5039">
        <v>31482</v>
      </c>
      <c r="E5039" t="s">
        <v>21848</v>
      </c>
      <c r="H5039" t="s">
        <v>21849</v>
      </c>
      <c r="I5039" t="s">
        <v>21850</v>
      </c>
    </row>
    <row r="5040" spans="1:9">
      <c r="A5040">
        <v>577</v>
      </c>
      <c r="B5040" t="s">
        <v>4721</v>
      </c>
      <c r="C5040" t="s">
        <v>17984</v>
      </c>
      <c r="D5040">
        <v>31483</v>
      </c>
      <c r="E5040" t="s">
        <v>21851</v>
      </c>
      <c r="H5040" t="s">
        <v>21852</v>
      </c>
      <c r="I5040" t="s">
        <v>21853</v>
      </c>
    </row>
    <row r="5041" spans="1:9">
      <c r="A5041">
        <v>577</v>
      </c>
      <c r="B5041" t="s">
        <v>4721</v>
      </c>
      <c r="C5041" t="s">
        <v>17984</v>
      </c>
      <c r="D5041">
        <v>31484</v>
      </c>
      <c r="E5041" t="s">
        <v>21854</v>
      </c>
      <c r="H5041" t="s">
        <v>21855</v>
      </c>
      <c r="I5041" t="s">
        <v>21856</v>
      </c>
    </row>
    <row r="5042" spans="1:9">
      <c r="A5042">
        <v>577</v>
      </c>
      <c r="B5042" t="s">
        <v>4721</v>
      </c>
      <c r="C5042" t="s">
        <v>17984</v>
      </c>
      <c r="D5042">
        <v>31485</v>
      </c>
      <c r="E5042" t="s">
        <v>21857</v>
      </c>
      <c r="H5042" t="s">
        <v>21858</v>
      </c>
      <c r="I5042" t="s">
        <v>21859</v>
      </c>
    </row>
    <row r="5043" spans="1:9">
      <c r="A5043">
        <v>577</v>
      </c>
      <c r="B5043" t="s">
        <v>4721</v>
      </c>
      <c r="C5043" t="s">
        <v>17984</v>
      </c>
      <c r="D5043">
        <v>31486</v>
      </c>
      <c r="E5043" t="s">
        <v>21860</v>
      </c>
      <c r="H5043" t="s">
        <v>21861</v>
      </c>
      <c r="I5043" t="s">
        <v>21862</v>
      </c>
    </row>
    <row r="5044" spans="1:9">
      <c r="A5044">
        <v>577</v>
      </c>
      <c r="B5044" t="s">
        <v>4721</v>
      </c>
      <c r="C5044" t="s">
        <v>17984</v>
      </c>
      <c r="D5044">
        <v>31487</v>
      </c>
      <c r="E5044" t="s">
        <v>21863</v>
      </c>
      <c r="H5044" t="s">
        <v>21864</v>
      </c>
      <c r="I5044" t="s">
        <v>21865</v>
      </c>
    </row>
    <row r="5045" spans="1:9">
      <c r="A5045">
        <v>577</v>
      </c>
      <c r="B5045" t="s">
        <v>4721</v>
      </c>
      <c r="C5045" t="s">
        <v>17984</v>
      </c>
      <c r="D5045">
        <v>31488</v>
      </c>
      <c r="E5045" t="s">
        <v>21866</v>
      </c>
      <c r="H5045" t="s">
        <v>21867</v>
      </c>
      <c r="I5045" t="s">
        <v>21868</v>
      </c>
    </row>
    <row r="5046" spans="1:9">
      <c r="A5046">
        <v>577</v>
      </c>
      <c r="B5046" t="s">
        <v>4721</v>
      </c>
      <c r="C5046" t="s">
        <v>17984</v>
      </c>
      <c r="D5046">
        <v>31489</v>
      </c>
      <c r="E5046" t="s">
        <v>21869</v>
      </c>
      <c r="H5046" t="s">
        <v>21870</v>
      </c>
      <c r="I5046" t="s">
        <v>21871</v>
      </c>
    </row>
    <row r="5047" spans="1:9">
      <c r="A5047">
        <v>577</v>
      </c>
      <c r="B5047" t="s">
        <v>4721</v>
      </c>
      <c r="C5047" t="s">
        <v>17984</v>
      </c>
      <c r="D5047">
        <v>31490</v>
      </c>
      <c r="E5047" t="s">
        <v>21872</v>
      </c>
      <c r="H5047" t="s">
        <v>21873</v>
      </c>
      <c r="I5047" t="s">
        <v>21874</v>
      </c>
    </row>
    <row r="5048" spans="1:9">
      <c r="A5048">
        <v>577</v>
      </c>
      <c r="B5048" t="s">
        <v>4721</v>
      </c>
      <c r="C5048" t="s">
        <v>17984</v>
      </c>
      <c r="D5048">
        <v>31491</v>
      </c>
      <c r="E5048" t="s">
        <v>21875</v>
      </c>
      <c r="H5048" t="s">
        <v>21876</v>
      </c>
      <c r="I5048" t="s">
        <v>21877</v>
      </c>
    </row>
    <row r="5049" spans="1:9">
      <c r="A5049">
        <v>577</v>
      </c>
      <c r="B5049" t="s">
        <v>4721</v>
      </c>
      <c r="C5049" t="s">
        <v>17984</v>
      </c>
      <c r="D5049">
        <v>31492</v>
      </c>
      <c r="E5049" t="s">
        <v>21878</v>
      </c>
      <c r="H5049" t="s">
        <v>21879</v>
      </c>
      <c r="I5049" t="s">
        <v>21880</v>
      </c>
    </row>
    <row r="5050" spans="1:9">
      <c r="A5050">
        <v>577</v>
      </c>
      <c r="B5050" t="s">
        <v>4721</v>
      </c>
      <c r="C5050" t="s">
        <v>17984</v>
      </c>
      <c r="D5050">
        <v>31493</v>
      </c>
      <c r="E5050" t="s">
        <v>21881</v>
      </c>
      <c r="H5050" t="s">
        <v>21882</v>
      </c>
      <c r="I5050" t="s">
        <v>21883</v>
      </c>
    </row>
    <row r="5051" spans="1:9">
      <c r="A5051">
        <v>577</v>
      </c>
      <c r="B5051" t="s">
        <v>4721</v>
      </c>
      <c r="C5051" t="s">
        <v>17984</v>
      </c>
      <c r="D5051">
        <v>31494</v>
      </c>
      <c r="E5051" t="s">
        <v>21884</v>
      </c>
      <c r="H5051" t="s">
        <v>21885</v>
      </c>
      <c r="I5051" t="s">
        <v>21886</v>
      </c>
    </row>
    <row r="5052" spans="1:9">
      <c r="A5052">
        <v>577</v>
      </c>
      <c r="B5052" t="s">
        <v>4721</v>
      </c>
      <c r="C5052" t="s">
        <v>17984</v>
      </c>
      <c r="D5052">
        <v>31495</v>
      </c>
      <c r="E5052" t="s">
        <v>21887</v>
      </c>
      <c r="H5052" t="s">
        <v>21888</v>
      </c>
      <c r="I5052" t="s">
        <v>21889</v>
      </c>
    </row>
    <row r="5053" spans="1:9">
      <c r="A5053">
        <v>577</v>
      </c>
      <c r="B5053" t="s">
        <v>4721</v>
      </c>
      <c r="C5053" t="s">
        <v>17984</v>
      </c>
      <c r="D5053">
        <v>31496</v>
      </c>
      <c r="E5053" t="s">
        <v>21890</v>
      </c>
      <c r="H5053" t="s">
        <v>21891</v>
      </c>
      <c r="I5053" t="s">
        <v>21892</v>
      </c>
    </row>
    <row r="5054" spans="1:9">
      <c r="A5054">
        <v>577</v>
      </c>
      <c r="B5054" t="s">
        <v>4721</v>
      </c>
      <c r="C5054" t="s">
        <v>17984</v>
      </c>
      <c r="D5054">
        <v>31497</v>
      </c>
      <c r="E5054" t="s">
        <v>21893</v>
      </c>
      <c r="H5054" t="s">
        <v>21894</v>
      </c>
      <c r="I5054" t="s">
        <v>21895</v>
      </c>
    </row>
    <row r="5055" spans="1:9">
      <c r="A5055">
        <v>577</v>
      </c>
      <c r="B5055" t="s">
        <v>4721</v>
      </c>
      <c r="C5055" t="s">
        <v>17984</v>
      </c>
      <c r="D5055">
        <v>31498</v>
      </c>
      <c r="E5055" t="s">
        <v>21896</v>
      </c>
      <c r="H5055" t="s">
        <v>21897</v>
      </c>
      <c r="I5055" t="s">
        <v>21898</v>
      </c>
    </row>
    <row r="5056" spans="1:9">
      <c r="A5056">
        <v>577</v>
      </c>
      <c r="B5056" t="s">
        <v>4721</v>
      </c>
      <c r="C5056" t="s">
        <v>17984</v>
      </c>
      <c r="D5056">
        <v>31499</v>
      </c>
      <c r="E5056" t="s">
        <v>21899</v>
      </c>
      <c r="H5056" t="s">
        <v>21900</v>
      </c>
      <c r="I5056" t="s">
        <v>21901</v>
      </c>
    </row>
    <row r="5057" spans="1:9">
      <c r="A5057">
        <v>577</v>
      </c>
      <c r="B5057" t="s">
        <v>4721</v>
      </c>
      <c r="C5057" t="s">
        <v>17984</v>
      </c>
      <c r="D5057">
        <v>31500</v>
      </c>
      <c r="E5057" t="s">
        <v>21902</v>
      </c>
      <c r="H5057" t="s">
        <v>21903</v>
      </c>
      <c r="I5057" t="s">
        <v>21904</v>
      </c>
    </row>
    <row r="5058" spans="1:9">
      <c r="A5058">
        <v>577</v>
      </c>
      <c r="B5058" t="s">
        <v>4721</v>
      </c>
      <c r="C5058" t="s">
        <v>17984</v>
      </c>
      <c r="D5058">
        <v>31501</v>
      </c>
      <c r="E5058" t="s">
        <v>21905</v>
      </c>
      <c r="H5058" t="s">
        <v>21906</v>
      </c>
      <c r="I5058" t="s">
        <v>21907</v>
      </c>
    </row>
    <row r="5059" spans="1:9">
      <c r="A5059">
        <v>577</v>
      </c>
      <c r="B5059" t="s">
        <v>4721</v>
      </c>
      <c r="C5059" t="s">
        <v>17984</v>
      </c>
      <c r="D5059">
        <v>31502</v>
      </c>
      <c r="E5059" t="s">
        <v>21908</v>
      </c>
      <c r="H5059" t="s">
        <v>21909</v>
      </c>
      <c r="I5059" t="s">
        <v>21910</v>
      </c>
    </row>
    <row r="5060" spans="1:9">
      <c r="A5060">
        <v>577</v>
      </c>
      <c r="B5060" t="s">
        <v>4721</v>
      </c>
      <c r="C5060" t="s">
        <v>17984</v>
      </c>
      <c r="D5060">
        <v>31503</v>
      </c>
      <c r="E5060" t="s">
        <v>21911</v>
      </c>
      <c r="H5060" t="s">
        <v>21912</v>
      </c>
      <c r="I5060" t="s">
        <v>21913</v>
      </c>
    </row>
    <row r="5061" spans="1:9">
      <c r="A5061">
        <v>577</v>
      </c>
      <c r="B5061" t="s">
        <v>4721</v>
      </c>
      <c r="C5061" t="s">
        <v>17984</v>
      </c>
      <c r="D5061">
        <v>31504</v>
      </c>
      <c r="E5061" t="s">
        <v>21914</v>
      </c>
      <c r="H5061" t="s">
        <v>21915</v>
      </c>
      <c r="I5061" t="s">
        <v>21916</v>
      </c>
    </row>
    <row r="5062" spans="1:9">
      <c r="A5062">
        <v>577</v>
      </c>
      <c r="B5062" t="s">
        <v>4721</v>
      </c>
      <c r="C5062" t="s">
        <v>17984</v>
      </c>
      <c r="D5062">
        <v>31505</v>
      </c>
      <c r="E5062" t="s">
        <v>21917</v>
      </c>
      <c r="H5062" t="s">
        <v>21918</v>
      </c>
      <c r="I5062" t="s">
        <v>21919</v>
      </c>
    </row>
    <row r="5063" spans="1:9">
      <c r="A5063">
        <v>577</v>
      </c>
      <c r="B5063" t="s">
        <v>4721</v>
      </c>
      <c r="C5063" t="s">
        <v>17984</v>
      </c>
      <c r="D5063">
        <v>31506</v>
      </c>
      <c r="E5063" t="s">
        <v>21920</v>
      </c>
      <c r="H5063" t="s">
        <v>21921</v>
      </c>
      <c r="I5063" t="s">
        <v>21922</v>
      </c>
    </row>
    <row r="5064" spans="1:9">
      <c r="A5064">
        <v>577</v>
      </c>
      <c r="B5064" t="s">
        <v>4721</v>
      </c>
      <c r="C5064" t="s">
        <v>17984</v>
      </c>
      <c r="D5064">
        <v>31507</v>
      </c>
      <c r="E5064" t="s">
        <v>21923</v>
      </c>
      <c r="H5064" t="s">
        <v>21924</v>
      </c>
      <c r="I5064" t="s">
        <v>21925</v>
      </c>
    </row>
    <row r="5065" spans="1:9">
      <c r="A5065">
        <v>577</v>
      </c>
      <c r="B5065" t="s">
        <v>4721</v>
      </c>
      <c r="C5065" t="s">
        <v>17984</v>
      </c>
      <c r="D5065">
        <v>31508</v>
      </c>
      <c r="E5065" t="s">
        <v>21926</v>
      </c>
      <c r="H5065" t="s">
        <v>21927</v>
      </c>
      <c r="I5065" t="s">
        <v>21928</v>
      </c>
    </row>
    <row r="5066" spans="1:9">
      <c r="A5066">
        <v>577</v>
      </c>
      <c r="B5066" t="s">
        <v>4721</v>
      </c>
      <c r="C5066" t="s">
        <v>17984</v>
      </c>
      <c r="D5066">
        <v>31509</v>
      </c>
      <c r="E5066" t="s">
        <v>21929</v>
      </c>
      <c r="H5066" t="s">
        <v>21930</v>
      </c>
      <c r="I5066" t="s">
        <v>21931</v>
      </c>
    </row>
    <row r="5067" spans="1:9">
      <c r="A5067">
        <v>577</v>
      </c>
      <c r="B5067" t="s">
        <v>4721</v>
      </c>
      <c r="C5067" t="s">
        <v>17984</v>
      </c>
      <c r="D5067">
        <v>31510</v>
      </c>
      <c r="E5067" t="s">
        <v>21932</v>
      </c>
      <c r="H5067" t="s">
        <v>21933</v>
      </c>
      <c r="I5067" t="s">
        <v>21934</v>
      </c>
    </row>
    <row r="5068" spans="1:9">
      <c r="A5068">
        <v>577</v>
      </c>
      <c r="B5068" t="s">
        <v>4721</v>
      </c>
      <c r="C5068" t="s">
        <v>17984</v>
      </c>
      <c r="D5068">
        <v>31511</v>
      </c>
      <c r="E5068" t="s">
        <v>21935</v>
      </c>
      <c r="H5068" t="s">
        <v>21936</v>
      </c>
      <c r="I5068" t="s">
        <v>21937</v>
      </c>
    </row>
    <row r="5069" spans="1:9">
      <c r="A5069">
        <v>577</v>
      </c>
      <c r="B5069" t="s">
        <v>4721</v>
      </c>
      <c r="C5069" t="s">
        <v>17984</v>
      </c>
      <c r="D5069">
        <v>31512</v>
      </c>
      <c r="E5069" t="s">
        <v>21938</v>
      </c>
      <c r="H5069" t="s">
        <v>21939</v>
      </c>
      <c r="I5069" t="s">
        <v>21940</v>
      </c>
    </row>
    <row r="5070" spans="1:9">
      <c r="A5070">
        <v>577</v>
      </c>
      <c r="B5070" t="s">
        <v>4721</v>
      </c>
      <c r="C5070" t="s">
        <v>17984</v>
      </c>
      <c r="D5070">
        <v>31513</v>
      </c>
      <c r="E5070" t="s">
        <v>21941</v>
      </c>
      <c r="H5070" t="s">
        <v>21942</v>
      </c>
      <c r="I5070" t="s">
        <v>21943</v>
      </c>
    </row>
    <row r="5071" spans="1:9">
      <c r="A5071">
        <v>577</v>
      </c>
      <c r="B5071" t="s">
        <v>4721</v>
      </c>
      <c r="C5071" t="s">
        <v>17984</v>
      </c>
      <c r="D5071">
        <v>31514</v>
      </c>
      <c r="E5071" t="s">
        <v>21944</v>
      </c>
      <c r="H5071" t="s">
        <v>21945</v>
      </c>
      <c r="I5071" t="s">
        <v>21946</v>
      </c>
    </row>
    <row r="5072" spans="1:9">
      <c r="A5072">
        <v>577</v>
      </c>
      <c r="B5072" t="s">
        <v>4721</v>
      </c>
      <c r="C5072" t="s">
        <v>17984</v>
      </c>
      <c r="D5072">
        <v>31515</v>
      </c>
      <c r="E5072" t="s">
        <v>21947</v>
      </c>
      <c r="H5072" t="s">
        <v>21948</v>
      </c>
      <c r="I5072" t="s">
        <v>21949</v>
      </c>
    </row>
    <row r="5073" spans="1:9">
      <c r="A5073">
        <v>577</v>
      </c>
      <c r="B5073" t="s">
        <v>4721</v>
      </c>
      <c r="C5073" t="s">
        <v>17984</v>
      </c>
      <c r="D5073">
        <v>31516</v>
      </c>
      <c r="E5073" t="s">
        <v>21950</v>
      </c>
      <c r="H5073" t="s">
        <v>21951</v>
      </c>
      <c r="I5073" t="s">
        <v>21952</v>
      </c>
    </row>
    <row r="5074" spans="1:9">
      <c r="A5074">
        <v>577</v>
      </c>
      <c r="B5074" t="s">
        <v>4721</v>
      </c>
      <c r="C5074" t="s">
        <v>17984</v>
      </c>
      <c r="D5074">
        <v>31517</v>
      </c>
      <c r="E5074" t="s">
        <v>21953</v>
      </c>
      <c r="H5074" t="s">
        <v>21954</v>
      </c>
      <c r="I5074" t="s">
        <v>21955</v>
      </c>
    </row>
    <row r="5075" spans="1:9">
      <c r="A5075">
        <v>577</v>
      </c>
      <c r="B5075" t="s">
        <v>4721</v>
      </c>
      <c r="C5075" t="s">
        <v>17984</v>
      </c>
      <c r="D5075">
        <v>31518</v>
      </c>
      <c r="E5075" t="s">
        <v>21956</v>
      </c>
      <c r="H5075" t="s">
        <v>21957</v>
      </c>
      <c r="I5075" t="s">
        <v>21958</v>
      </c>
    </row>
    <row r="5076" spans="1:9">
      <c r="A5076">
        <v>577</v>
      </c>
      <c r="B5076" t="s">
        <v>4721</v>
      </c>
      <c r="C5076" t="s">
        <v>17984</v>
      </c>
      <c r="D5076">
        <v>31519</v>
      </c>
      <c r="E5076" t="s">
        <v>21959</v>
      </c>
      <c r="H5076" t="s">
        <v>21960</v>
      </c>
      <c r="I5076" t="s">
        <v>21961</v>
      </c>
    </row>
    <row r="5077" spans="1:9">
      <c r="A5077">
        <v>577</v>
      </c>
      <c r="B5077" t="s">
        <v>4721</v>
      </c>
      <c r="C5077" t="s">
        <v>17984</v>
      </c>
      <c r="D5077">
        <v>31520</v>
      </c>
      <c r="E5077" t="s">
        <v>21962</v>
      </c>
      <c r="H5077" t="s">
        <v>21963</v>
      </c>
      <c r="I5077" t="s">
        <v>21964</v>
      </c>
    </row>
    <row r="5078" spans="1:9">
      <c r="A5078">
        <v>577</v>
      </c>
      <c r="B5078" t="s">
        <v>4721</v>
      </c>
      <c r="C5078" t="s">
        <v>17984</v>
      </c>
      <c r="D5078">
        <v>31521</v>
      </c>
      <c r="E5078" t="s">
        <v>21965</v>
      </c>
      <c r="H5078" t="s">
        <v>21966</v>
      </c>
      <c r="I5078" t="s">
        <v>21967</v>
      </c>
    </row>
    <row r="5079" spans="1:9">
      <c r="A5079">
        <v>577</v>
      </c>
      <c r="B5079" t="s">
        <v>4721</v>
      </c>
      <c r="C5079" t="s">
        <v>17984</v>
      </c>
      <c r="D5079">
        <v>31522</v>
      </c>
      <c r="E5079" t="s">
        <v>21968</v>
      </c>
      <c r="H5079" t="s">
        <v>21969</v>
      </c>
      <c r="I5079" t="s">
        <v>21970</v>
      </c>
    </row>
    <row r="5080" spans="1:9">
      <c r="A5080">
        <v>577</v>
      </c>
      <c r="B5080" t="s">
        <v>4721</v>
      </c>
      <c r="C5080" t="s">
        <v>17984</v>
      </c>
      <c r="D5080">
        <v>31523</v>
      </c>
      <c r="E5080" t="s">
        <v>21971</v>
      </c>
      <c r="H5080" t="s">
        <v>21972</v>
      </c>
      <c r="I5080" t="s">
        <v>21973</v>
      </c>
    </row>
    <row r="5081" spans="1:9">
      <c r="A5081">
        <v>577</v>
      </c>
      <c r="B5081" t="s">
        <v>4721</v>
      </c>
      <c r="C5081" t="s">
        <v>17984</v>
      </c>
      <c r="D5081">
        <v>31524</v>
      </c>
      <c r="E5081" t="s">
        <v>21974</v>
      </c>
      <c r="H5081" t="s">
        <v>21975</v>
      </c>
      <c r="I5081" t="s">
        <v>21976</v>
      </c>
    </row>
    <row r="5082" spans="1:9">
      <c r="A5082">
        <v>577</v>
      </c>
      <c r="B5082" t="s">
        <v>4721</v>
      </c>
      <c r="C5082" t="s">
        <v>17984</v>
      </c>
      <c r="D5082">
        <v>31525</v>
      </c>
      <c r="E5082" t="s">
        <v>21977</v>
      </c>
      <c r="H5082" t="s">
        <v>21978</v>
      </c>
      <c r="I5082" t="s">
        <v>21979</v>
      </c>
    </row>
    <row r="5083" spans="1:9">
      <c r="A5083">
        <v>577</v>
      </c>
      <c r="B5083" t="s">
        <v>4721</v>
      </c>
      <c r="C5083" t="s">
        <v>17984</v>
      </c>
      <c r="D5083">
        <v>31526</v>
      </c>
      <c r="E5083" t="s">
        <v>21980</v>
      </c>
      <c r="H5083" t="s">
        <v>21981</v>
      </c>
      <c r="I5083" t="s">
        <v>21982</v>
      </c>
    </row>
    <row r="5084" spans="1:9">
      <c r="A5084">
        <v>577</v>
      </c>
      <c r="B5084" t="s">
        <v>4721</v>
      </c>
      <c r="C5084" t="s">
        <v>17984</v>
      </c>
      <c r="D5084">
        <v>31527</v>
      </c>
      <c r="E5084" t="s">
        <v>21983</v>
      </c>
      <c r="H5084" t="s">
        <v>21984</v>
      </c>
      <c r="I5084" t="s">
        <v>21985</v>
      </c>
    </row>
    <row r="5085" spans="1:9">
      <c r="A5085">
        <v>577</v>
      </c>
      <c r="B5085" t="s">
        <v>4721</v>
      </c>
      <c r="C5085" t="s">
        <v>17984</v>
      </c>
      <c r="D5085">
        <v>31528</v>
      </c>
      <c r="E5085" t="s">
        <v>21986</v>
      </c>
      <c r="H5085" t="s">
        <v>21987</v>
      </c>
      <c r="I5085" t="s">
        <v>21988</v>
      </c>
    </row>
    <row r="5086" spans="1:9">
      <c r="A5086">
        <v>577</v>
      </c>
      <c r="B5086" t="s">
        <v>4721</v>
      </c>
      <c r="C5086" t="s">
        <v>17984</v>
      </c>
      <c r="D5086">
        <v>31529</v>
      </c>
      <c r="E5086" t="s">
        <v>21989</v>
      </c>
      <c r="H5086" t="s">
        <v>21990</v>
      </c>
      <c r="I5086" t="s">
        <v>21991</v>
      </c>
    </row>
    <row r="5087" spans="1:9">
      <c r="A5087">
        <v>577</v>
      </c>
      <c r="B5087" t="s">
        <v>4721</v>
      </c>
      <c r="C5087" t="s">
        <v>17984</v>
      </c>
      <c r="D5087">
        <v>31530</v>
      </c>
      <c r="E5087" t="s">
        <v>21992</v>
      </c>
      <c r="H5087" t="s">
        <v>21993</v>
      </c>
      <c r="I5087" t="s">
        <v>21994</v>
      </c>
    </row>
    <row r="5088" spans="1:9">
      <c r="A5088">
        <v>577</v>
      </c>
      <c r="B5088" t="s">
        <v>4721</v>
      </c>
      <c r="C5088" t="s">
        <v>17984</v>
      </c>
      <c r="D5088">
        <v>31531</v>
      </c>
      <c r="E5088" t="s">
        <v>21995</v>
      </c>
      <c r="H5088" t="s">
        <v>21996</v>
      </c>
      <c r="I5088" t="s">
        <v>21997</v>
      </c>
    </row>
    <row r="5089" spans="1:9">
      <c r="A5089">
        <v>577</v>
      </c>
      <c r="B5089" t="s">
        <v>4721</v>
      </c>
      <c r="C5089" t="s">
        <v>17984</v>
      </c>
      <c r="D5089">
        <v>31532</v>
      </c>
      <c r="E5089" t="s">
        <v>21998</v>
      </c>
      <c r="H5089" t="s">
        <v>21999</v>
      </c>
      <c r="I5089" t="s">
        <v>22000</v>
      </c>
    </row>
    <row r="5090" spans="1:9">
      <c r="A5090">
        <v>577</v>
      </c>
      <c r="B5090" t="s">
        <v>4721</v>
      </c>
      <c r="C5090" t="s">
        <v>17984</v>
      </c>
      <c r="D5090">
        <v>31533</v>
      </c>
      <c r="E5090" t="s">
        <v>22001</v>
      </c>
      <c r="H5090" t="s">
        <v>22002</v>
      </c>
      <c r="I5090" t="s">
        <v>22003</v>
      </c>
    </row>
    <row r="5091" spans="1:9">
      <c r="A5091">
        <v>577</v>
      </c>
      <c r="B5091" t="s">
        <v>4721</v>
      </c>
      <c r="C5091" t="s">
        <v>17984</v>
      </c>
      <c r="D5091">
        <v>31534</v>
      </c>
      <c r="E5091" t="s">
        <v>22004</v>
      </c>
      <c r="H5091" t="s">
        <v>22005</v>
      </c>
      <c r="I5091" t="s">
        <v>22006</v>
      </c>
    </row>
    <row r="5092" spans="1:9">
      <c r="A5092">
        <v>577</v>
      </c>
      <c r="B5092" t="s">
        <v>4721</v>
      </c>
      <c r="C5092" t="s">
        <v>17984</v>
      </c>
      <c r="D5092">
        <v>31535</v>
      </c>
      <c r="E5092" t="s">
        <v>22007</v>
      </c>
      <c r="H5092" t="s">
        <v>22008</v>
      </c>
      <c r="I5092" t="s">
        <v>22009</v>
      </c>
    </row>
    <row r="5093" spans="1:9">
      <c r="A5093">
        <v>577</v>
      </c>
      <c r="B5093" t="s">
        <v>4721</v>
      </c>
      <c r="C5093" t="s">
        <v>17984</v>
      </c>
      <c r="D5093">
        <v>31536</v>
      </c>
      <c r="E5093" t="s">
        <v>22010</v>
      </c>
      <c r="H5093" t="s">
        <v>22011</v>
      </c>
      <c r="I5093" t="s">
        <v>22012</v>
      </c>
    </row>
    <row r="5094" spans="1:9">
      <c r="A5094">
        <v>577</v>
      </c>
      <c r="B5094" t="s">
        <v>4721</v>
      </c>
      <c r="C5094" t="s">
        <v>17984</v>
      </c>
      <c r="D5094">
        <v>31537</v>
      </c>
      <c r="E5094" t="s">
        <v>22013</v>
      </c>
      <c r="H5094" t="s">
        <v>22014</v>
      </c>
      <c r="I5094" t="s">
        <v>22015</v>
      </c>
    </row>
    <row r="5095" spans="1:9">
      <c r="A5095">
        <v>577</v>
      </c>
      <c r="B5095" t="s">
        <v>4721</v>
      </c>
      <c r="C5095" t="s">
        <v>17984</v>
      </c>
      <c r="D5095">
        <v>31538</v>
      </c>
      <c r="E5095" t="s">
        <v>22016</v>
      </c>
      <c r="H5095" t="s">
        <v>22017</v>
      </c>
      <c r="I5095" t="s">
        <v>22018</v>
      </c>
    </row>
    <row r="5096" spans="1:9">
      <c r="A5096">
        <v>577</v>
      </c>
      <c r="B5096" t="s">
        <v>4721</v>
      </c>
      <c r="C5096" t="s">
        <v>17984</v>
      </c>
      <c r="D5096">
        <v>31539</v>
      </c>
      <c r="E5096" t="s">
        <v>22019</v>
      </c>
      <c r="H5096" t="s">
        <v>22020</v>
      </c>
      <c r="I5096" t="s">
        <v>22021</v>
      </c>
    </row>
    <row r="5097" spans="1:9">
      <c r="A5097">
        <v>577</v>
      </c>
      <c r="B5097" t="s">
        <v>4721</v>
      </c>
      <c r="C5097" t="s">
        <v>17984</v>
      </c>
      <c r="D5097">
        <v>31540</v>
      </c>
      <c r="E5097" t="s">
        <v>22022</v>
      </c>
      <c r="H5097" t="s">
        <v>22023</v>
      </c>
      <c r="I5097" t="s">
        <v>22024</v>
      </c>
    </row>
    <row r="5098" spans="1:9">
      <c r="A5098">
        <v>577</v>
      </c>
      <c r="B5098" t="s">
        <v>4721</v>
      </c>
      <c r="C5098" t="s">
        <v>17984</v>
      </c>
      <c r="D5098">
        <v>31541</v>
      </c>
      <c r="E5098" t="s">
        <v>22025</v>
      </c>
      <c r="H5098" t="s">
        <v>22026</v>
      </c>
      <c r="I5098" t="s">
        <v>22027</v>
      </c>
    </row>
    <row r="5099" spans="1:9">
      <c r="A5099">
        <v>577</v>
      </c>
      <c r="B5099" t="s">
        <v>4721</v>
      </c>
      <c r="C5099" t="s">
        <v>17984</v>
      </c>
      <c r="D5099">
        <v>31542</v>
      </c>
      <c r="E5099" t="s">
        <v>22028</v>
      </c>
      <c r="H5099" t="s">
        <v>22029</v>
      </c>
      <c r="I5099" t="s">
        <v>22030</v>
      </c>
    </row>
    <row r="5100" spans="1:9">
      <c r="A5100">
        <v>577</v>
      </c>
      <c r="B5100" t="s">
        <v>4721</v>
      </c>
      <c r="C5100" t="s">
        <v>17984</v>
      </c>
      <c r="D5100">
        <v>31543</v>
      </c>
      <c r="E5100" t="s">
        <v>22031</v>
      </c>
      <c r="H5100" t="s">
        <v>22032</v>
      </c>
      <c r="I5100" t="s">
        <v>22033</v>
      </c>
    </row>
    <row r="5101" spans="1:9">
      <c r="A5101">
        <v>577</v>
      </c>
      <c r="B5101" t="s">
        <v>4721</v>
      </c>
      <c r="C5101" t="s">
        <v>17984</v>
      </c>
      <c r="D5101">
        <v>31544</v>
      </c>
      <c r="E5101" t="s">
        <v>22034</v>
      </c>
      <c r="H5101" t="s">
        <v>22035</v>
      </c>
      <c r="I5101" t="s">
        <v>22036</v>
      </c>
    </row>
    <row r="5102" spans="1:9">
      <c r="A5102">
        <v>577</v>
      </c>
      <c r="B5102" t="s">
        <v>4721</v>
      </c>
      <c r="C5102" t="s">
        <v>17984</v>
      </c>
      <c r="D5102">
        <v>31545</v>
      </c>
      <c r="E5102" t="s">
        <v>22037</v>
      </c>
      <c r="H5102" t="s">
        <v>22038</v>
      </c>
      <c r="I5102" t="s">
        <v>22039</v>
      </c>
    </row>
    <row r="5103" spans="1:9">
      <c r="A5103">
        <v>577</v>
      </c>
      <c r="B5103" t="s">
        <v>4721</v>
      </c>
      <c r="C5103" t="s">
        <v>17984</v>
      </c>
      <c r="D5103">
        <v>31546</v>
      </c>
      <c r="E5103" t="s">
        <v>22040</v>
      </c>
      <c r="H5103" t="s">
        <v>22041</v>
      </c>
      <c r="I5103" t="s">
        <v>22042</v>
      </c>
    </row>
    <row r="5104" spans="1:9">
      <c r="A5104">
        <v>577</v>
      </c>
      <c r="B5104" t="s">
        <v>4721</v>
      </c>
      <c r="C5104" t="s">
        <v>17984</v>
      </c>
      <c r="D5104">
        <v>31547</v>
      </c>
      <c r="E5104" t="s">
        <v>22043</v>
      </c>
      <c r="H5104" t="s">
        <v>22044</v>
      </c>
      <c r="I5104" t="s">
        <v>22045</v>
      </c>
    </row>
    <row r="5105" spans="1:9">
      <c r="A5105">
        <v>577</v>
      </c>
      <c r="B5105" t="s">
        <v>4721</v>
      </c>
      <c r="C5105" t="s">
        <v>17984</v>
      </c>
      <c r="D5105">
        <v>31548</v>
      </c>
      <c r="E5105" t="s">
        <v>22046</v>
      </c>
      <c r="H5105" t="s">
        <v>22047</v>
      </c>
      <c r="I5105" t="s">
        <v>22048</v>
      </c>
    </row>
    <row r="5106" spans="1:9">
      <c r="A5106">
        <v>577</v>
      </c>
      <c r="B5106" t="s">
        <v>4721</v>
      </c>
      <c r="C5106" t="s">
        <v>17984</v>
      </c>
      <c r="D5106">
        <v>31549</v>
      </c>
      <c r="E5106" t="s">
        <v>22049</v>
      </c>
      <c r="H5106" t="s">
        <v>22050</v>
      </c>
      <c r="I5106" t="s">
        <v>22051</v>
      </c>
    </row>
    <row r="5107" spans="1:9">
      <c r="A5107">
        <v>577</v>
      </c>
      <c r="B5107" t="s">
        <v>4721</v>
      </c>
      <c r="C5107" t="s">
        <v>17984</v>
      </c>
      <c r="D5107">
        <v>31550</v>
      </c>
      <c r="E5107" t="s">
        <v>22052</v>
      </c>
      <c r="H5107" t="s">
        <v>22053</v>
      </c>
      <c r="I5107" t="s">
        <v>22054</v>
      </c>
    </row>
    <row r="5108" spans="1:9">
      <c r="A5108">
        <v>577</v>
      </c>
      <c r="B5108" t="s">
        <v>4721</v>
      </c>
      <c r="C5108" t="s">
        <v>17984</v>
      </c>
      <c r="D5108">
        <v>31551</v>
      </c>
      <c r="E5108" t="s">
        <v>22055</v>
      </c>
      <c r="H5108" t="s">
        <v>22056</v>
      </c>
      <c r="I5108" t="s">
        <v>22057</v>
      </c>
    </row>
    <row r="5109" spans="1:9">
      <c r="A5109">
        <v>577</v>
      </c>
      <c r="B5109" t="s">
        <v>4721</v>
      </c>
      <c r="C5109" t="s">
        <v>17984</v>
      </c>
      <c r="D5109">
        <v>31552</v>
      </c>
      <c r="E5109" t="s">
        <v>22058</v>
      </c>
      <c r="H5109" t="s">
        <v>22059</v>
      </c>
      <c r="I5109" t="s">
        <v>22060</v>
      </c>
    </row>
    <row r="5110" spans="1:9">
      <c r="A5110">
        <v>577</v>
      </c>
      <c r="B5110" t="s">
        <v>4721</v>
      </c>
      <c r="C5110" t="s">
        <v>17984</v>
      </c>
      <c r="D5110">
        <v>31553</v>
      </c>
      <c r="E5110" t="s">
        <v>22061</v>
      </c>
      <c r="H5110" t="s">
        <v>22062</v>
      </c>
      <c r="I5110" t="s">
        <v>22063</v>
      </c>
    </row>
    <row r="5111" spans="1:9">
      <c r="A5111">
        <v>577</v>
      </c>
      <c r="B5111" t="s">
        <v>4721</v>
      </c>
      <c r="C5111" t="s">
        <v>17984</v>
      </c>
      <c r="D5111">
        <v>31554</v>
      </c>
      <c r="E5111" t="s">
        <v>22064</v>
      </c>
      <c r="H5111" t="s">
        <v>22065</v>
      </c>
      <c r="I5111" t="s">
        <v>22066</v>
      </c>
    </row>
    <row r="5112" spans="1:9">
      <c r="A5112">
        <v>577</v>
      </c>
      <c r="B5112" t="s">
        <v>4721</v>
      </c>
      <c r="C5112" t="s">
        <v>17984</v>
      </c>
      <c r="D5112">
        <v>31555</v>
      </c>
      <c r="E5112" t="s">
        <v>22067</v>
      </c>
      <c r="H5112" t="s">
        <v>22068</v>
      </c>
      <c r="I5112" t="s">
        <v>22069</v>
      </c>
    </row>
    <row r="5113" spans="1:9">
      <c r="A5113">
        <v>577</v>
      </c>
      <c r="B5113" t="s">
        <v>4721</v>
      </c>
      <c r="C5113" t="s">
        <v>17984</v>
      </c>
      <c r="D5113">
        <v>31556</v>
      </c>
      <c r="E5113" t="s">
        <v>22070</v>
      </c>
      <c r="H5113" t="s">
        <v>22071</v>
      </c>
      <c r="I5113" t="s">
        <v>22072</v>
      </c>
    </row>
    <row r="5114" spans="1:9">
      <c r="A5114">
        <v>577</v>
      </c>
      <c r="B5114" t="s">
        <v>4721</v>
      </c>
      <c r="C5114" t="s">
        <v>17984</v>
      </c>
      <c r="D5114">
        <v>31557</v>
      </c>
      <c r="E5114" t="s">
        <v>22073</v>
      </c>
      <c r="H5114" t="s">
        <v>22074</v>
      </c>
      <c r="I5114" t="s">
        <v>22075</v>
      </c>
    </row>
    <row r="5115" spans="1:9">
      <c r="A5115">
        <v>577</v>
      </c>
      <c r="B5115" t="s">
        <v>4721</v>
      </c>
      <c r="C5115" t="s">
        <v>17984</v>
      </c>
      <c r="D5115">
        <v>31558</v>
      </c>
      <c r="E5115" t="s">
        <v>22076</v>
      </c>
      <c r="H5115" t="s">
        <v>22077</v>
      </c>
      <c r="I5115" t="s">
        <v>22078</v>
      </c>
    </row>
    <row r="5116" spans="1:9">
      <c r="A5116">
        <v>577</v>
      </c>
      <c r="B5116" t="s">
        <v>4721</v>
      </c>
      <c r="C5116" t="s">
        <v>17984</v>
      </c>
      <c r="D5116">
        <v>31559</v>
      </c>
      <c r="E5116" t="s">
        <v>22079</v>
      </c>
      <c r="H5116" t="s">
        <v>22080</v>
      </c>
      <c r="I5116" t="s">
        <v>22081</v>
      </c>
    </row>
    <row r="5117" spans="1:9">
      <c r="A5117">
        <v>577</v>
      </c>
      <c r="B5117" t="s">
        <v>4721</v>
      </c>
      <c r="C5117" t="s">
        <v>17984</v>
      </c>
      <c r="D5117">
        <v>31560</v>
      </c>
      <c r="E5117" t="s">
        <v>22082</v>
      </c>
      <c r="H5117" t="s">
        <v>22083</v>
      </c>
      <c r="I5117" t="s">
        <v>22084</v>
      </c>
    </row>
    <row r="5118" spans="1:9">
      <c r="A5118">
        <v>577</v>
      </c>
      <c r="B5118" t="s">
        <v>4721</v>
      </c>
      <c r="C5118" t="s">
        <v>17984</v>
      </c>
      <c r="D5118">
        <v>31561</v>
      </c>
      <c r="E5118" t="s">
        <v>22085</v>
      </c>
      <c r="H5118" t="s">
        <v>22086</v>
      </c>
      <c r="I5118" t="s">
        <v>22087</v>
      </c>
    </row>
    <row r="5119" spans="1:9">
      <c r="A5119">
        <v>577</v>
      </c>
      <c r="B5119" t="s">
        <v>4721</v>
      </c>
      <c r="C5119" t="s">
        <v>17984</v>
      </c>
      <c r="D5119">
        <v>31562</v>
      </c>
      <c r="E5119" t="s">
        <v>22088</v>
      </c>
      <c r="H5119" t="s">
        <v>22089</v>
      </c>
      <c r="I5119" t="s">
        <v>22090</v>
      </c>
    </row>
    <row r="5120" spans="1:9">
      <c r="A5120">
        <v>577</v>
      </c>
      <c r="B5120" t="s">
        <v>4721</v>
      </c>
      <c r="C5120" t="s">
        <v>17984</v>
      </c>
      <c r="D5120">
        <v>31563</v>
      </c>
      <c r="E5120" t="s">
        <v>22091</v>
      </c>
      <c r="H5120" t="s">
        <v>22092</v>
      </c>
      <c r="I5120" t="s">
        <v>22093</v>
      </c>
    </row>
    <row r="5121" spans="1:9">
      <c r="A5121">
        <v>577</v>
      </c>
      <c r="B5121" t="s">
        <v>4721</v>
      </c>
      <c r="C5121" t="s">
        <v>17984</v>
      </c>
      <c r="D5121">
        <v>31564</v>
      </c>
      <c r="E5121" t="s">
        <v>22094</v>
      </c>
      <c r="H5121" t="s">
        <v>22095</v>
      </c>
      <c r="I5121" t="s">
        <v>22096</v>
      </c>
    </row>
    <row r="5122" spans="1:9">
      <c r="A5122">
        <v>577</v>
      </c>
      <c r="B5122" t="s">
        <v>4721</v>
      </c>
      <c r="C5122" t="s">
        <v>17984</v>
      </c>
      <c r="D5122">
        <v>31565</v>
      </c>
      <c r="E5122" t="s">
        <v>22097</v>
      </c>
      <c r="H5122" t="s">
        <v>22098</v>
      </c>
      <c r="I5122" t="s">
        <v>22099</v>
      </c>
    </row>
    <row r="5123" spans="1:9">
      <c r="A5123">
        <v>577</v>
      </c>
      <c r="B5123" t="s">
        <v>4721</v>
      </c>
      <c r="C5123" t="s">
        <v>17984</v>
      </c>
      <c r="D5123">
        <v>31566</v>
      </c>
      <c r="E5123" t="s">
        <v>22100</v>
      </c>
      <c r="H5123" t="s">
        <v>22101</v>
      </c>
      <c r="I5123" t="s">
        <v>22102</v>
      </c>
    </row>
    <row r="5124" spans="1:9">
      <c r="A5124">
        <v>577</v>
      </c>
      <c r="B5124" t="s">
        <v>4721</v>
      </c>
      <c r="C5124" t="s">
        <v>17984</v>
      </c>
      <c r="D5124">
        <v>31567</v>
      </c>
      <c r="E5124" t="s">
        <v>22103</v>
      </c>
      <c r="H5124" t="s">
        <v>22104</v>
      </c>
      <c r="I5124" t="s">
        <v>22105</v>
      </c>
    </row>
    <row r="5125" spans="1:9">
      <c r="A5125">
        <v>577</v>
      </c>
      <c r="B5125" t="s">
        <v>4721</v>
      </c>
      <c r="C5125" t="s">
        <v>17984</v>
      </c>
      <c r="D5125">
        <v>31568</v>
      </c>
      <c r="E5125" t="s">
        <v>22106</v>
      </c>
      <c r="H5125" t="s">
        <v>22107</v>
      </c>
      <c r="I5125" t="s">
        <v>22108</v>
      </c>
    </row>
    <row r="5126" spans="1:9">
      <c r="A5126">
        <v>577</v>
      </c>
      <c r="B5126" t="s">
        <v>4721</v>
      </c>
      <c r="C5126" t="s">
        <v>17984</v>
      </c>
      <c r="D5126">
        <v>31569</v>
      </c>
      <c r="E5126" t="s">
        <v>22109</v>
      </c>
      <c r="H5126" t="s">
        <v>22110</v>
      </c>
      <c r="I5126" t="s">
        <v>22111</v>
      </c>
    </row>
    <row r="5127" spans="1:9">
      <c r="A5127">
        <v>577</v>
      </c>
      <c r="B5127" t="s">
        <v>4721</v>
      </c>
      <c r="C5127" t="s">
        <v>17984</v>
      </c>
      <c r="D5127">
        <v>31570</v>
      </c>
      <c r="E5127" t="s">
        <v>22112</v>
      </c>
      <c r="H5127" t="s">
        <v>22113</v>
      </c>
      <c r="I5127" t="s">
        <v>22114</v>
      </c>
    </row>
    <row r="5128" spans="1:9">
      <c r="A5128">
        <v>577</v>
      </c>
      <c r="B5128" t="s">
        <v>4721</v>
      </c>
      <c r="C5128" t="s">
        <v>17984</v>
      </c>
      <c r="D5128">
        <v>31571</v>
      </c>
      <c r="E5128" t="s">
        <v>22115</v>
      </c>
      <c r="H5128" t="s">
        <v>22116</v>
      </c>
      <c r="I5128" t="s">
        <v>22117</v>
      </c>
    </row>
    <row r="5129" spans="1:9">
      <c r="A5129">
        <v>577</v>
      </c>
      <c r="B5129" t="s">
        <v>4721</v>
      </c>
      <c r="C5129" t="s">
        <v>17984</v>
      </c>
      <c r="D5129">
        <v>31572</v>
      </c>
      <c r="E5129" t="s">
        <v>22118</v>
      </c>
      <c r="H5129" t="s">
        <v>22119</v>
      </c>
      <c r="I5129" t="s">
        <v>22120</v>
      </c>
    </row>
    <row r="5130" spans="1:9">
      <c r="A5130">
        <v>577</v>
      </c>
      <c r="B5130" t="s">
        <v>4721</v>
      </c>
      <c r="C5130" t="s">
        <v>17984</v>
      </c>
      <c r="D5130">
        <v>31573</v>
      </c>
      <c r="E5130" t="s">
        <v>22121</v>
      </c>
      <c r="H5130" t="s">
        <v>22122</v>
      </c>
      <c r="I5130" t="s">
        <v>22123</v>
      </c>
    </row>
    <row r="5131" spans="1:9">
      <c r="A5131">
        <v>577</v>
      </c>
      <c r="B5131" t="s">
        <v>4721</v>
      </c>
      <c r="C5131" t="s">
        <v>17984</v>
      </c>
      <c r="D5131">
        <v>31574</v>
      </c>
      <c r="E5131" t="s">
        <v>22124</v>
      </c>
      <c r="H5131" t="s">
        <v>22125</v>
      </c>
      <c r="I5131" t="s">
        <v>22126</v>
      </c>
    </row>
    <row r="5132" spans="1:9">
      <c r="A5132">
        <v>577</v>
      </c>
      <c r="B5132" t="s">
        <v>4721</v>
      </c>
      <c r="C5132" t="s">
        <v>17984</v>
      </c>
      <c r="D5132">
        <v>31575</v>
      </c>
      <c r="E5132" t="s">
        <v>22127</v>
      </c>
      <c r="H5132" t="s">
        <v>22128</v>
      </c>
      <c r="I5132" t="s">
        <v>22129</v>
      </c>
    </row>
    <row r="5133" spans="1:9">
      <c r="A5133">
        <v>577</v>
      </c>
      <c r="B5133" t="s">
        <v>4721</v>
      </c>
      <c r="C5133" t="s">
        <v>17984</v>
      </c>
      <c r="D5133">
        <v>31576</v>
      </c>
      <c r="E5133" t="s">
        <v>22130</v>
      </c>
      <c r="H5133" t="s">
        <v>22131</v>
      </c>
      <c r="I5133" t="s">
        <v>22132</v>
      </c>
    </row>
    <row r="5134" spans="1:9">
      <c r="A5134">
        <v>577</v>
      </c>
      <c r="B5134" t="s">
        <v>4721</v>
      </c>
      <c r="C5134" t="s">
        <v>17984</v>
      </c>
      <c r="D5134">
        <v>31577</v>
      </c>
      <c r="E5134" t="s">
        <v>22133</v>
      </c>
      <c r="H5134" t="s">
        <v>22134</v>
      </c>
      <c r="I5134" t="s">
        <v>22135</v>
      </c>
    </row>
    <row r="5135" spans="1:9">
      <c r="A5135">
        <v>577</v>
      </c>
      <c r="B5135" t="s">
        <v>4721</v>
      </c>
      <c r="C5135" t="s">
        <v>17984</v>
      </c>
      <c r="D5135">
        <v>31578</v>
      </c>
      <c r="E5135" t="s">
        <v>22136</v>
      </c>
      <c r="H5135" t="s">
        <v>22137</v>
      </c>
      <c r="I5135" t="s">
        <v>22138</v>
      </c>
    </row>
    <row r="5136" spans="1:9">
      <c r="A5136">
        <v>577</v>
      </c>
      <c r="B5136" t="s">
        <v>4721</v>
      </c>
      <c r="C5136" t="s">
        <v>17984</v>
      </c>
      <c r="D5136">
        <v>31579</v>
      </c>
      <c r="E5136" t="s">
        <v>22139</v>
      </c>
      <c r="H5136" t="s">
        <v>22140</v>
      </c>
      <c r="I5136" t="s">
        <v>22141</v>
      </c>
    </row>
    <row r="5137" spans="1:9">
      <c r="A5137">
        <v>577</v>
      </c>
      <c r="B5137" t="s">
        <v>4721</v>
      </c>
      <c r="C5137" t="s">
        <v>17984</v>
      </c>
      <c r="D5137">
        <v>31580</v>
      </c>
      <c r="E5137" t="s">
        <v>22142</v>
      </c>
      <c r="H5137" t="s">
        <v>22143</v>
      </c>
      <c r="I5137" t="s">
        <v>22144</v>
      </c>
    </row>
    <row r="5138" spans="1:9">
      <c r="A5138">
        <v>577</v>
      </c>
      <c r="B5138" t="s">
        <v>4721</v>
      </c>
      <c r="C5138" t="s">
        <v>17984</v>
      </c>
      <c r="D5138">
        <v>31581</v>
      </c>
      <c r="E5138" t="s">
        <v>22145</v>
      </c>
      <c r="H5138" t="s">
        <v>22146</v>
      </c>
      <c r="I5138" t="s">
        <v>22147</v>
      </c>
    </row>
    <row r="5139" spans="1:9">
      <c r="A5139">
        <v>577</v>
      </c>
      <c r="B5139" t="s">
        <v>4721</v>
      </c>
      <c r="C5139" t="s">
        <v>17984</v>
      </c>
      <c r="D5139">
        <v>31582</v>
      </c>
      <c r="E5139" t="s">
        <v>22148</v>
      </c>
      <c r="H5139" t="s">
        <v>22149</v>
      </c>
      <c r="I5139" t="s">
        <v>22150</v>
      </c>
    </row>
    <row r="5140" spans="1:9">
      <c r="A5140">
        <v>577</v>
      </c>
      <c r="B5140" t="s">
        <v>4721</v>
      </c>
      <c r="C5140" t="s">
        <v>17984</v>
      </c>
      <c r="D5140">
        <v>31583</v>
      </c>
      <c r="E5140" t="s">
        <v>22151</v>
      </c>
      <c r="H5140" t="s">
        <v>22152</v>
      </c>
      <c r="I5140" t="s">
        <v>22153</v>
      </c>
    </row>
    <row r="5141" spans="1:9">
      <c r="A5141">
        <v>577</v>
      </c>
      <c r="B5141" t="s">
        <v>4721</v>
      </c>
      <c r="C5141" t="s">
        <v>17984</v>
      </c>
      <c r="D5141">
        <v>31584</v>
      </c>
      <c r="E5141" t="s">
        <v>22154</v>
      </c>
      <c r="H5141" t="s">
        <v>22155</v>
      </c>
      <c r="I5141" t="s">
        <v>22156</v>
      </c>
    </row>
    <row r="5142" spans="1:9">
      <c r="A5142">
        <v>577</v>
      </c>
      <c r="B5142" t="s">
        <v>4721</v>
      </c>
      <c r="C5142" t="s">
        <v>17984</v>
      </c>
      <c r="D5142">
        <v>31585</v>
      </c>
      <c r="E5142" t="s">
        <v>22157</v>
      </c>
      <c r="H5142" t="s">
        <v>22158</v>
      </c>
      <c r="I5142" t="s">
        <v>22159</v>
      </c>
    </row>
    <row r="5143" spans="1:9">
      <c r="A5143">
        <v>577</v>
      </c>
      <c r="B5143" t="s">
        <v>4721</v>
      </c>
      <c r="C5143" t="s">
        <v>17984</v>
      </c>
      <c r="D5143">
        <v>31586</v>
      </c>
      <c r="E5143" t="s">
        <v>22160</v>
      </c>
      <c r="H5143" t="s">
        <v>22161</v>
      </c>
      <c r="I5143" t="s">
        <v>22162</v>
      </c>
    </row>
    <row r="5144" spans="1:9">
      <c r="A5144">
        <v>577</v>
      </c>
      <c r="B5144" t="s">
        <v>4721</v>
      </c>
      <c r="C5144" t="s">
        <v>17984</v>
      </c>
      <c r="D5144">
        <v>31587</v>
      </c>
      <c r="E5144" t="s">
        <v>22163</v>
      </c>
      <c r="H5144" t="s">
        <v>22164</v>
      </c>
      <c r="I5144" t="s">
        <v>22165</v>
      </c>
    </row>
    <row r="5145" spans="1:9">
      <c r="A5145">
        <v>577</v>
      </c>
      <c r="B5145" t="s">
        <v>4721</v>
      </c>
      <c r="C5145" t="s">
        <v>17984</v>
      </c>
      <c r="D5145">
        <v>31588</v>
      </c>
      <c r="E5145" t="s">
        <v>22166</v>
      </c>
      <c r="H5145" t="s">
        <v>22167</v>
      </c>
      <c r="I5145" t="s">
        <v>22168</v>
      </c>
    </row>
    <row r="5146" spans="1:9">
      <c r="A5146">
        <v>577</v>
      </c>
      <c r="B5146" t="s">
        <v>4721</v>
      </c>
      <c r="C5146" t="s">
        <v>17984</v>
      </c>
      <c r="D5146">
        <v>31589</v>
      </c>
      <c r="E5146" t="s">
        <v>22169</v>
      </c>
      <c r="H5146" t="s">
        <v>22170</v>
      </c>
      <c r="I5146" t="s">
        <v>22171</v>
      </c>
    </row>
    <row r="5147" spans="1:9">
      <c r="A5147">
        <v>577</v>
      </c>
      <c r="B5147" t="s">
        <v>4721</v>
      </c>
      <c r="C5147" t="s">
        <v>17984</v>
      </c>
      <c r="D5147">
        <v>31590</v>
      </c>
      <c r="E5147" t="s">
        <v>22172</v>
      </c>
      <c r="H5147" t="s">
        <v>22173</v>
      </c>
      <c r="I5147" t="s">
        <v>22174</v>
      </c>
    </row>
    <row r="5148" spans="1:9">
      <c r="A5148">
        <v>577</v>
      </c>
      <c r="B5148" t="s">
        <v>4721</v>
      </c>
      <c r="C5148" t="s">
        <v>17984</v>
      </c>
      <c r="D5148">
        <v>31591</v>
      </c>
      <c r="E5148" t="s">
        <v>22175</v>
      </c>
      <c r="H5148" t="s">
        <v>22176</v>
      </c>
      <c r="I5148" t="s">
        <v>22177</v>
      </c>
    </row>
    <row r="5149" spans="1:9">
      <c r="A5149">
        <v>577</v>
      </c>
      <c r="B5149" t="s">
        <v>4721</v>
      </c>
      <c r="C5149" t="s">
        <v>17984</v>
      </c>
      <c r="D5149">
        <v>31592</v>
      </c>
      <c r="E5149" t="s">
        <v>22178</v>
      </c>
      <c r="H5149" t="s">
        <v>22179</v>
      </c>
      <c r="I5149" t="s">
        <v>22180</v>
      </c>
    </row>
    <row r="5150" spans="1:9">
      <c r="A5150">
        <v>577</v>
      </c>
      <c r="B5150" t="s">
        <v>4721</v>
      </c>
      <c r="C5150" t="s">
        <v>17984</v>
      </c>
      <c r="D5150">
        <v>31593</v>
      </c>
      <c r="E5150" t="s">
        <v>22181</v>
      </c>
      <c r="H5150" t="s">
        <v>22182</v>
      </c>
      <c r="I5150" t="s">
        <v>22183</v>
      </c>
    </row>
    <row r="5151" spans="1:9">
      <c r="A5151">
        <v>577</v>
      </c>
      <c r="B5151" t="s">
        <v>4721</v>
      </c>
      <c r="C5151" t="s">
        <v>17984</v>
      </c>
      <c r="D5151">
        <v>31594</v>
      </c>
      <c r="E5151" t="s">
        <v>22184</v>
      </c>
      <c r="H5151" t="s">
        <v>22185</v>
      </c>
      <c r="I5151" t="s">
        <v>22186</v>
      </c>
    </row>
    <row r="5152" spans="1:9">
      <c r="A5152">
        <v>577</v>
      </c>
      <c r="B5152" t="s">
        <v>4721</v>
      </c>
      <c r="C5152" t="s">
        <v>17984</v>
      </c>
      <c r="D5152">
        <v>31595</v>
      </c>
      <c r="E5152" t="s">
        <v>22187</v>
      </c>
      <c r="H5152" t="s">
        <v>22188</v>
      </c>
      <c r="I5152" t="s">
        <v>22189</v>
      </c>
    </row>
    <row r="5153" spans="1:9">
      <c r="A5153">
        <v>577</v>
      </c>
      <c r="B5153" t="s">
        <v>4721</v>
      </c>
      <c r="C5153" t="s">
        <v>17984</v>
      </c>
      <c r="D5153">
        <v>31596</v>
      </c>
      <c r="E5153" t="s">
        <v>22190</v>
      </c>
      <c r="H5153" t="s">
        <v>22191</v>
      </c>
      <c r="I5153" t="s">
        <v>22192</v>
      </c>
    </row>
    <row r="5154" spans="1:9">
      <c r="A5154">
        <v>577</v>
      </c>
      <c r="B5154" t="s">
        <v>4721</v>
      </c>
      <c r="C5154" t="s">
        <v>17984</v>
      </c>
      <c r="D5154">
        <v>31597</v>
      </c>
      <c r="E5154" t="s">
        <v>22193</v>
      </c>
      <c r="H5154" t="s">
        <v>22194</v>
      </c>
      <c r="I5154" t="s">
        <v>22195</v>
      </c>
    </row>
    <row r="5155" spans="1:9">
      <c r="A5155">
        <v>577</v>
      </c>
      <c r="B5155" t="s">
        <v>4721</v>
      </c>
      <c r="C5155" t="s">
        <v>17984</v>
      </c>
      <c r="D5155">
        <v>31598</v>
      </c>
      <c r="E5155" t="s">
        <v>22196</v>
      </c>
      <c r="H5155" t="s">
        <v>22197</v>
      </c>
      <c r="I5155" t="s">
        <v>22198</v>
      </c>
    </row>
    <row r="5156" spans="1:9">
      <c r="A5156">
        <v>577</v>
      </c>
      <c r="B5156" t="s">
        <v>4721</v>
      </c>
      <c r="C5156" t="s">
        <v>17984</v>
      </c>
      <c r="D5156">
        <v>31599</v>
      </c>
      <c r="E5156" t="s">
        <v>22199</v>
      </c>
      <c r="H5156" t="s">
        <v>22200</v>
      </c>
      <c r="I5156" t="s">
        <v>22201</v>
      </c>
    </row>
    <row r="5157" spans="1:9">
      <c r="A5157">
        <v>577</v>
      </c>
      <c r="B5157" t="s">
        <v>4721</v>
      </c>
      <c r="C5157" t="s">
        <v>17984</v>
      </c>
      <c r="D5157">
        <v>31600</v>
      </c>
      <c r="E5157" t="s">
        <v>22202</v>
      </c>
      <c r="H5157" t="s">
        <v>22203</v>
      </c>
      <c r="I5157" t="s">
        <v>22204</v>
      </c>
    </row>
    <row r="5158" spans="1:9">
      <c r="A5158">
        <v>577</v>
      </c>
      <c r="B5158" t="s">
        <v>4721</v>
      </c>
      <c r="C5158" t="s">
        <v>17984</v>
      </c>
      <c r="D5158">
        <v>31601</v>
      </c>
      <c r="E5158" t="s">
        <v>22205</v>
      </c>
      <c r="H5158" t="s">
        <v>22206</v>
      </c>
      <c r="I5158" t="s">
        <v>22207</v>
      </c>
    </row>
    <row r="5159" spans="1:9">
      <c r="A5159">
        <v>577</v>
      </c>
      <c r="B5159" t="s">
        <v>4721</v>
      </c>
      <c r="C5159" t="s">
        <v>17984</v>
      </c>
      <c r="D5159">
        <v>31602</v>
      </c>
      <c r="E5159" t="s">
        <v>22208</v>
      </c>
      <c r="H5159" t="s">
        <v>22209</v>
      </c>
      <c r="I5159" t="s">
        <v>22210</v>
      </c>
    </row>
    <row r="5160" spans="1:9">
      <c r="A5160">
        <v>577</v>
      </c>
      <c r="B5160" t="s">
        <v>4721</v>
      </c>
      <c r="C5160" t="s">
        <v>17984</v>
      </c>
      <c r="D5160">
        <v>31603</v>
      </c>
      <c r="E5160" t="s">
        <v>22211</v>
      </c>
      <c r="H5160" t="s">
        <v>22212</v>
      </c>
      <c r="I5160" t="s">
        <v>22213</v>
      </c>
    </row>
    <row r="5161" spans="1:9">
      <c r="A5161">
        <v>577</v>
      </c>
      <c r="B5161" t="s">
        <v>4721</v>
      </c>
      <c r="C5161" t="s">
        <v>17984</v>
      </c>
      <c r="D5161">
        <v>31604</v>
      </c>
      <c r="E5161" t="s">
        <v>22214</v>
      </c>
      <c r="H5161" t="s">
        <v>22215</v>
      </c>
      <c r="I5161" t="s">
        <v>22216</v>
      </c>
    </row>
    <row r="5162" spans="1:9">
      <c r="A5162">
        <v>577</v>
      </c>
      <c r="B5162" t="s">
        <v>4721</v>
      </c>
      <c r="C5162" t="s">
        <v>17984</v>
      </c>
      <c r="D5162">
        <v>31605</v>
      </c>
      <c r="E5162" t="s">
        <v>22217</v>
      </c>
      <c r="H5162" t="s">
        <v>22218</v>
      </c>
      <c r="I5162" t="s">
        <v>22219</v>
      </c>
    </row>
    <row r="5163" spans="1:9">
      <c r="A5163">
        <v>577</v>
      </c>
      <c r="B5163" t="s">
        <v>4721</v>
      </c>
      <c r="C5163" t="s">
        <v>17984</v>
      </c>
      <c r="D5163">
        <v>31606</v>
      </c>
      <c r="E5163" t="s">
        <v>22220</v>
      </c>
      <c r="H5163" t="s">
        <v>22221</v>
      </c>
      <c r="I5163" t="s">
        <v>22222</v>
      </c>
    </row>
    <row r="5164" spans="1:9">
      <c r="A5164">
        <v>577</v>
      </c>
      <c r="B5164" t="s">
        <v>4721</v>
      </c>
      <c r="C5164" t="s">
        <v>17984</v>
      </c>
      <c r="D5164">
        <v>31607</v>
      </c>
      <c r="E5164" t="s">
        <v>22223</v>
      </c>
      <c r="H5164" t="s">
        <v>22224</v>
      </c>
      <c r="I5164" t="s">
        <v>22225</v>
      </c>
    </row>
    <row r="5165" spans="1:9">
      <c r="A5165">
        <v>577</v>
      </c>
      <c r="B5165" t="s">
        <v>4721</v>
      </c>
      <c r="C5165" t="s">
        <v>17984</v>
      </c>
      <c r="D5165">
        <v>31608</v>
      </c>
      <c r="E5165" t="s">
        <v>22226</v>
      </c>
      <c r="H5165" t="s">
        <v>22227</v>
      </c>
      <c r="I5165" t="s">
        <v>22228</v>
      </c>
    </row>
    <row r="5166" spans="1:9">
      <c r="A5166">
        <v>577</v>
      </c>
      <c r="B5166" t="s">
        <v>4721</v>
      </c>
      <c r="C5166" t="s">
        <v>17984</v>
      </c>
      <c r="D5166">
        <v>31609</v>
      </c>
      <c r="E5166" t="s">
        <v>22229</v>
      </c>
      <c r="H5166" t="s">
        <v>22230</v>
      </c>
      <c r="I5166" t="s">
        <v>22231</v>
      </c>
    </row>
    <row r="5167" spans="1:9">
      <c r="A5167">
        <v>577</v>
      </c>
      <c r="B5167" t="s">
        <v>4721</v>
      </c>
      <c r="C5167" t="s">
        <v>17984</v>
      </c>
      <c r="D5167">
        <v>31610</v>
      </c>
      <c r="E5167" t="s">
        <v>22232</v>
      </c>
      <c r="H5167" t="s">
        <v>22233</v>
      </c>
      <c r="I5167" t="s">
        <v>22234</v>
      </c>
    </row>
    <row r="5168" spans="1:9">
      <c r="A5168">
        <v>577</v>
      </c>
      <c r="B5168" t="s">
        <v>4721</v>
      </c>
      <c r="C5168" t="s">
        <v>17984</v>
      </c>
      <c r="D5168">
        <v>31611</v>
      </c>
      <c r="E5168" t="s">
        <v>22235</v>
      </c>
      <c r="H5168" t="s">
        <v>22236</v>
      </c>
      <c r="I5168" t="s">
        <v>22237</v>
      </c>
    </row>
    <row r="5169" spans="1:9">
      <c r="A5169">
        <v>577</v>
      </c>
      <c r="B5169" t="s">
        <v>4721</v>
      </c>
      <c r="C5169" t="s">
        <v>17984</v>
      </c>
      <c r="D5169">
        <v>31612</v>
      </c>
      <c r="E5169" t="s">
        <v>22238</v>
      </c>
      <c r="H5169" t="s">
        <v>22239</v>
      </c>
      <c r="I5169" t="s">
        <v>22240</v>
      </c>
    </row>
    <row r="5170" spans="1:9">
      <c r="A5170">
        <v>577</v>
      </c>
      <c r="B5170" t="s">
        <v>4721</v>
      </c>
      <c r="C5170" t="s">
        <v>17984</v>
      </c>
      <c r="D5170">
        <v>31613</v>
      </c>
      <c r="E5170" t="s">
        <v>22241</v>
      </c>
      <c r="H5170" t="s">
        <v>22242</v>
      </c>
      <c r="I5170" t="s">
        <v>22243</v>
      </c>
    </row>
    <row r="5171" spans="1:9">
      <c r="A5171">
        <v>577</v>
      </c>
      <c r="B5171" t="s">
        <v>4721</v>
      </c>
      <c r="C5171" t="s">
        <v>17984</v>
      </c>
      <c r="D5171">
        <v>31614</v>
      </c>
      <c r="E5171" t="s">
        <v>22244</v>
      </c>
      <c r="H5171" t="s">
        <v>22245</v>
      </c>
      <c r="I5171" t="s">
        <v>22246</v>
      </c>
    </row>
    <row r="5172" spans="1:9">
      <c r="A5172">
        <v>577</v>
      </c>
      <c r="B5172" t="s">
        <v>4721</v>
      </c>
      <c r="C5172" t="s">
        <v>17984</v>
      </c>
      <c r="D5172">
        <v>31615</v>
      </c>
      <c r="E5172" t="s">
        <v>22247</v>
      </c>
      <c r="H5172" t="s">
        <v>22248</v>
      </c>
      <c r="I5172" t="s">
        <v>22249</v>
      </c>
    </row>
    <row r="5173" spans="1:9">
      <c r="A5173">
        <v>577</v>
      </c>
      <c r="B5173" t="s">
        <v>4721</v>
      </c>
      <c r="C5173" t="s">
        <v>17984</v>
      </c>
      <c r="D5173">
        <v>31616</v>
      </c>
      <c r="E5173" t="s">
        <v>22250</v>
      </c>
      <c r="H5173" t="s">
        <v>22251</v>
      </c>
      <c r="I5173" t="s">
        <v>22252</v>
      </c>
    </row>
    <row r="5174" spans="1:9">
      <c r="A5174">
        <v>577</v>
      </c>
      <c r="B5174" t="s">
        <v>4721</v>
      </c>
      <c r="C5174" t="s">
        <v>17984</v>
      </c>
      <c r="D5174">
        <v>31617</v>
      </c>
      <c r="E5174" t="s">
        <v>22253</v>
      </c>
      <c r="H5174" t="s">
        <v>22254</v>
      </c>
      <c r="I5174" t="s">
        <v>22255</v>
      </c>
    </row>
    <row r="5175" spans="1:9">
      <c r="A5175">
        <v>577</v>
      </c>
      <c r="B5175" t="s">
        <v>4721</v>
      </c>
      <c r="C5175" t="s">
        <v>17984</v>
      </c>
      <c r="D5175">
        <v>31618</v>
      </c>
      <c r="E5175" t="s">
        <v>22256</v>
      </c>
      <c r="H5175" t="s">
        <v>22257</v>
      </c>
      <c r="I5175" t="s">
        <v>22258</v>
      </c>
    </row>
    <row r="5176" spans="1:9">
      <c r="A5176">
        <v>577</v>
      </c>
      <c r="B5176" t="s">
        <v>4721</v>
      </c>
      <c r="C5176" t="s">
        <v>17984</v>
      </c>
      <c r="D5176">
        <v>31619</v>
      </c>
      <c r="E5176" t="s">
        <v>22259</v>
      </c>
      <c r="H5176" t="s">
        <v>22260</v>
      </c>
      <c r="I5176" t="s">
        <v>22261</v>
      </c>
    </row>
    <row r="5177" spans="1:9">
      <c r="A5177">
        <v>577</v>
      </c>
      <c r="B5177" t="s">
        <v>4721</v>
      </c>
      <c r="C5177" t="s">
        <v>17984</v>
      </c>
      <c r="D5177">
        <v>31620</v>
      </c>
      <c r="E5177" t="s">
        <v>22262</v>
      </c>
      <c r="H5177" t="s">
        <v>22263</v>
      </c>
      <c r="I5177" t="s">
        <v>22264</v>
      </c>
    </row>
    <row r="5178" spans="1:9">
      <c r="A5178">
        <v>577</v>
      </c>
      <c r="B5178" t="s">
        <v>4721</v>
      </c>
      <c r="C5178" t="s">
        <v>17984</v>
      </c>
      <c r="D5178">
        <v>31621</v>
      </c>
      <c r="E5178" t="s">
        <v>22265</v>
      </c>
      <c r="H5178" t="s">
        <v>22266</v>
      </c>
      <c r="I5178" t="s">
        <v>22267</v>
      </c>
    </row>
    <row r="5179" spans="1:9">
      <c r="A5179">
        <v>577</v>
      </c>
      <c r="B5179" t="s">
        <v>4721</v>
      </c>
      <c r="C5179" t="s">
        <v>17984</v>
      </c>
      <c r="D5179">
        <v>31622</v>
      </c>
      <c r="E5179" t="s">
        <v>22268</v>
      </c>
      <c r="H5179" t="s">
        <v>22269</v>
      </c>
      <c r="I5179" t="s">
        <v>22270</v>
      </c>
    </row>
    <row r="5180" spans="1:9">
      <c r="A5180">
        <v>577</v>
      </c>
      <c r="B5180" t="s">
        <v>4721</v>
      </c>
      <c r="C5180" t="s">
        <v>17984</v>
      </c>
      <c r="D5180">
        <v>31623</v>
      </c>
      <c r="E5180" t="s">
        <v>22271</v>
      </c>
      <c r="H5180" t="s">
        <v>22272</v>
      </c>
      <c r="I5180" t="s">
        <v>22273</v>
      </c>
    </row>
    <row r="5181" spans="1:9">
      <c r="A5181">
        <v>577</v>
      </c>
      <c r="B5181" t="s">
        <v>4721</v>
      </c>
      <c r="C5181" t="s">
        <v>17984</v>
      </c>
      <c r="D5181">
        <v>31624</v>
      </c>
      <c r="E5181" t="s">
        <v>22274</v>
      </c>
      <c r="H5181" t="s">
        <v>22275</v>
      </c>
      <c r="I5181" t="s">
        <v>22276</v>
      </c>
    </row>
    <row r="5182" spans="1:9">
      <c r="A5182">
        <v>577</v>
      </c>
      <c r="B5182" t="s">
        <v>4721</v>
      </c>
      <c r="C5182" t="s">
        <v>17984</v>
      </c>
      <c r="D5182">
        <v>31625</v>
      </c>
      <c r="E5182" t="s">
        <v>22277</v>
      </c>
      <c r="H5182" t="s">
        <v>22278</v>
      </c>
      <c r="I5182" t="s">
        <v>22279</v>
      </c>
    </row>
    <row r="5183" spans="1:9">
      <c r="A5183">
        <v>577</v>
      </c>
      <c r="B5183" t="s">
        <v>4721</v>
      </c>
      <c r="C5183" t="s">
        <v>17984</v>
      </c>
      <c r="D5183">
        <v>31626</v>
      </c>
      <c r="E5183" t="s">
        <v>22280</v>
      </c>
      <c r="H5183" t="s">
        <v>22281</v>
      </c>
      <c r="I5183" t="s">
        <v>22282</v>
      </c>
    </row>
    <row r="5184" spans="1:9">
      <c r="A5184">
        <v>577</v>
      </c>
      <c r="B5184" t="s">
        <v>4721</v>
      </c>
      <c r="C5184" t="s">
        <v>17984</v>
      </c>
      <c r="D5184">
        <v>31627</v>
      </c>
      <c r="E5184" t="s">
        <v>22283</v>
      </c>
      <c r="H5184" t="s">
        <v>22284</v>
      </c>
      <c r="I5184" t="s">
        <v>22285</v>
      </c>
    </row>
    <row r="5185" spans="1:9">
      <c r="A5185">
        <v>577</v>
      </c>
      <c r="B5185" t="s">
        <v>4721</v>
      </c>
      <c r="C5185" t="s">
        <v>17984</v>
      </c>
      <c r="D5185">
        <v>31628</v>
      </c>
      <c r="E5185" t="s">
        <v>22286</v>
      </c>
      <c r="H5185" t="s">
        <v>22287</v>
      </c>
      <c r="I5185" t="s">
        <v>22288</v>
      </c>
    </row>
    <row r="5186" spans="1:9">
      <c r="A5186">
        <v>577</v>
      </c>
      <c r="B5186" t="s">
        <v>4721</v>
      </c>
      <c r="C5186" t="s">
        <v>17984</v>
      </c>
      <c r="D5186">
        <v>31629</v>
      </c>
      <c r="E5186" t="s">
        <v>22289</v>
      </c>
      <c r="H5186" t="s">
        <v>22290</v>
      </c>
      <c r="I5186" t="s">
        <v>22291</v>
      </c>
    </row>
    <row r="5187" spans="1:9">
      <c r="A5187">
        <v>577</v>
      </c>
      <c r="B5187" t="s">
        <v>4721</v>
      </c>
      <c r="C5187" t="s">
        <v>17984</v>
      </c>
      <c r="D5187">
        <v>31630</v>
      </c>
      <c r="E5187" t="s">
        <v>22292</v>
      </c>
      <c r="H5187" t="s">
        <v>22293</v>
      </c>
      <c r="I5187" t="s">
        <v>22294</v>
      </c>
    </row>
    <row r="5188" spans="1:9">
      <c r="A5188">
        <v>577</v>
      </c>
      <c r="B5188" t="s">
        <v>4721</v>
      </c>
      <c r="C5188" t="s">
        <v>17984</v>
      </c>
      <c r="D5188">
        <v>31631</v>
      </c>
      <c r="E5188" t="s">
        <v>22295</v>
      </c>
      <c r="H5188" t="s">
        <v>22296</v>
      </c>
      <c r="I5188" t="s">
        <v>22297</v>
      </c>
    </row>
    <row r="5189" spans="1:9">
      <c r="A5189">
        <v>577</v>
      </c>
      <c r="B5189" t="s">
        <v>4721</v>
      </c>
      <c r="C5189" t="s">
        <v>17984</v>
      </c>
      <c r="D5189">
        <v>31632</v>
      </c>
      <c r="E5189" t="s">
        <v>22298</v>
      </c>
      <c r="H5189" t="s">
        <v>22299</v>
      </c>
      <c r="I5189" t="s">
        <v>22300</v>
      </c>
    </row>
    <row r="5190" spans="1:9">
      <c r="A5190">
        <v>577</v>
      </c>
      <c r="B5190" t="s">
        <v>4721</v>
      </c>
      <c r="C5190" t="s">
        <v>17984</v>
      </c>
      <c r="D5190">
        <v>31633</v>
      </c>
      <c r="E5190" t="s">
        <v>22301</v>
      </c>
      <c r="H5190" t="s">
        <v>22302</v>
      </c>
      <c r="I5190" t="s">
        <v>22303</v>
      </c>
    </row>
    <row r="5191" spans="1:9">
      <c r="A5191">
        <v>577</v>
      </c>
      <c r="B5191" t="s">
        <v>4721</v>
      </c>
      <c r="C5191" t="s">
        <v>17984</v>
      </c>
      <c r="D5191">
        <v>31634</v>
      </c>
      <c r="E5191" t="s">
        <v>22304</v>
      </c>
      <c r="H5191" t="s">
        <v>22305</v>
      </c>
      <c r="I5191" t="s">
        <v>22306</v>
      </c>
    </row>
    <row r="5192" spans="1:9">
      <c r="A5192">
        <v>577</v>
      </c>
      <c r="B5192" t="s">
        <v>4721</v>
      </c>
      <c r="C5192" t="s">
        <v>17984</v>
      </c>
      <c r="D5192">
        <v>31635</v>
      </c>
      <c r="E5192" t="s">
        <v>22307</v>
      </c>
      <c r="H5192" t="s">
        <v>22308</v>
      </c>
      <c r="I5192" t="s">
        <v>22309</v>
      </c>
    </row>
    <row r="5193" spans="1:9">
      <c r="A5193">
        <v>577</v>
      </c>
      <c r="B5193" t="s">
        <v>4721</v>
      </c>
      <c r="C5193" t="s">
        <v>17984</v>
      </c>
      <c r="D5193">
        <v>31636</v>
      </c>
      <c r="E5193" t="s">
        <v>22310</v>
      </c>
      <c r="H5193" t="s">
        <v>22311</v>
      </c>
      <c r="I5193" t="s">
        <v>22312</v>
      </c>
    </row>
    <row r="5194" spans="1:9">
      <c r="A5194">
        <v>577</v>
      </c>
      <c r="B5194" t="s">
        <v>4721</v>
      </c>
      <c r="C5194" t="s">
        <v>17984</v>
      </c>
      <c r="D5194">
        <v>31637</v>
      </c>
      <c r="E5194" t="s">
        <v>22313</v>
      </c>
      <c r="H5194" t="s">
        <v>22314</v>
      </c>
      <c r="I5194" t="s">
        <v>22315</v>
      </c>
    </row>
    <row r="5195" spans="1:9">
      <c r="A5195">
        <v>577</v>
      </c>
      <c r="B5195" t="s">
        <v>4721</v>
      </c>
      <c r="C5195" t="s">
        <v>17984</v>
      </c>
      <c r="D5195">
        <v>31638</v>
      </c>
      <c r="E5195" t="s">
        <v>22316</v>
      </c>
      <c r="H5195" t="s">
        <v>22317</v>
      </c>
      <c r="I5195" t="s">
        <v>22318</v>
      </c>
    </row>
    <row r="5196" spans="1:9">
      <c r="A5196">
        <v>577</v>
      </c>
      <c r="B5196" t="s">
        <v>4721</v>
      </c>
      <c r="C5196" t="s">
        <v>17984</v>
      </c>
      <c r="D5196">
        <v>31639</v>
      </c>
      <c r="E5196" t="s">
        <v>22319</v>
      </c>
      <c r="H5196" t="s">
        <v>22320</v>
      </c>
      <c r="I5196" t="s">
        <v>22321</v>
      </c>
    </row>
    <row r="5197" spans="1:9">
      <c r="A5197">
        <v>577</v>
      </c>
      <c r="B5197" t="s">
        <v>4721</v>
      </c>
      <c r="C5197" t="s">
        <v>17984</v>
      </c>
      <c r="D5197">
        <v>31640</v>
      </c>
      <c r="E5197" t="s">
        <v>22322</v>
      </c>
      <c r="H5197" t="s">
        <v>22323</v>
      </c>
      <c r="I5197" t="s">
        <v>22324</v>
      </c>
    </row>
    <row r="5198" spans="1:9">
      <c r="A5198">
        <v>577</v>
      </c>
      <c r="B5198" t="s">
        <v>4721</v>
      </c>
      <c r="C5198" t="s">
        <v>17984</v>
      </c>
      <c r="D5198">
        <v>31641</v>
      </c>
      <c r="E5198" t="s">
        <v>22325</v>
      </c>
      <c r="H5198" t="s">
        <v>22326</v>
      </c>
      <c r="I5198" t="s">
        <v>22327</v>
      </c>
    </row>
    <row r="5199" spans="1:9">
      <c r="A5199">
        <v>577</v>
      </c>
      <c r="B5199" t="s">
        <v>4721</v>
      </c>
      <c r="C5199" t="s">
        <v>17984</v>
      </c>
      <c r="D5199">
        <v>31642</v>
      </c>
      <c r="E5199" t="s">
        <v>22328</v>
      </c>
      <c r="H5199" t="s">
        <v>22329</v>
      </c>
      <c r="I5199" t="s">
        <v>22330</v>
      </c>
    </row>
    <row r="5200" spans="1:9">
      <c r="A5200">
        <v>577</v>
      </c>
      <c r="B5200" t="s">
        <v>4721</v>
      </c>
      <c r="C5200" t="s">
        <v>17984</v>
      </c>
      <c r="D5200">
        <v>31643</v>
      </c>
      <c r="E5200" t="s">
        <v>22331</v>
      </c>
      <c r="H5200" t="s">
        <v>22332</v>
      </c>
      <c r="I5200" t="s">
        <v>22333</v>
      </c>
    </row>
    <row r="5201" spans="1:9">
      <c r="A5201">
        <v>577</v>
      </c>
      <c r="B5201" t="s">
        <v>4721</v>
      </c>
      <c r="C5201" t="s">
        <v>17984</v>
      </c>
      <c r="D5201">
        <v>31644</v>
      </c>
      <c r="E5201" t="s">
        <v>22334</v>
      </c>
      <c r="H5201" t="s">
        <v>22335</v>
      </c>
      <c r="I5201" t="s">
        <v>22336</v>
      </c>
    </row>
    <row r="5202" spans="1:9">
      <c r="A5202">
        <v>577</v>
      </c>
      <c r="B5202" t="s">
        <v>4721</v>
      </c>
      <c r="C5202" t="s">
        <v>17984</v>
      </c>
      <c r="D5202">
        <v>31645</v>
      </c>
      <c r="E5202" t="s">
        <v>22337</v>
      </c>
      <c r="H5202" t="s">
        <v>22338</v>
      </c>
      <c r="I5202" t="s">
        <v>22339</v>
      </c>
    </row>
    <row r="5203" spans="1:9">
      <c r="A5203">
        <v>577</v>
      </c>
      <c r="B5203" t="s">
        <v>4721</v>
      </c>
      <c r="C5203" t="s">
        <v>17984</v>
      </c>
      <c r="D5203">
        <v>31646</v>
      </c>
      <c r="E5203" t="s">
        <v>22340</v>
      </c>
      <c r="H5203" t="s">
        <v>22341</v>
      </c>
      <c r="I5203" t="s">
        <v>22342</v>
      </c>
    </row>
    <row r="5204" spans="1:9">
      <c r="A5204">
        <v>577</v>
      </c>
      <c r="B5204" t="s">
        <v>4721</v>
      </c>
      <c r="C5204" t="s">
        <v>17984</v>
      </c>
      <c r="D5204">
        <v>31647</v>
      </c>
      <c r="E5204" t="s">
        <v>22343</v>
      </c>
      <c r="H5204" t="s">
        <v>22344</v>
      </c>
      <c r="I5204" t="s">
        <v>22345</v>
      </c>
    </row>
    <row r="5205" spans="1:9">
      <c r="A5205">
        <v>577</v>
      </c>
      <c r="B5205" t="s">
        <v>4721</v>
      </c>
      <c r="C5205" t="s">
        <v>17984</v>
      </c>
      <c r="D5205">
        <v>31648</v>
      </c>
      <c r="E5205" t="s">
        <v>22346</v>
      </c>
      <c r="H5205" t="s">
        <v>22347</v>
      </c>
      <c r="I5205" t="s">
        <v>22348</v>
      </c>
    </row>
    <row r="5206" spans="1:9">
      <c r="A5206">
        <v>577</v>
      </c>
      <c r="B5206" t="s">
        <v>4721</v>
      </c>
      <c r="C5206" t="s">
        <v>17984</v>
      </c>
      <c r="D5206">
        <v>31649</v>
      </c>
      <c r="E5206" t="s">
        <v>22349</v>
      </c>
      <c r="H5206" t="s">
        <v>22350</v>
      </c>
      <c r="I5206" t="s">
        <v>22351</v>
      </c>
    </row>
    <row r="5207" spans="1:9">
      <c r="A5207">
        <v>577</v>
      </c>
      <c r="B5207" t="s">
        <v>4721</v>
      </c>
      <c r="C5207" t="s">
        <v>17984</v>
      </c>
      <c r="D5207">
        <v>31650</v>
      </c>
      <c r="E5207" t="s">
        <v>22352</v>
      </c>
      <c r="H5207" t="s">
        <v>22353</v>
      </c>
      <c r="I5207" t="s">
        <v>22354</v>
      </c>
    </row>
    <row r="5208" spans="1:9">
      <c r="A5208">
        <v>577</v>
      </c>
      <c r="B5208" t="s">
        <v>4721</v>
      </c>
      <c r="C5208" t="s">
        <v>17984</v>
      </c>
      <c r="D5208">
        <v>31651</v>
      </c>
      <c r="E5208" t="s">
        <v>22355</v>
      </c>
      <c r="H5208" t="s">
        <v>22356</v>
      </c>
      <c r="I5208" t="s">
        <v>22357</v>
      </c>
    </row>
    <row r="5209" spans="1:9">
      <c r="A5209">
        <v>577</v>
      </c>
      <c r="B5209" t="s">
        <v>4721</v>
      </c>
      <c r="C5209" t="s">
        <v>17984</v>
      </c>
      <c r="D5209">
        <v>31652</v>
      </c>
      <c r="E5209" t="s">
        <v>22358</v>
      </c>
      <c r="H5209" t="s">
        <v>22359</v>
      </c>
      <c r="I5209" t="s">
        <v>22360</v>
      </c>
    </row>
    <row r="5210" spans="1:9">
      <c r="A5210">
        <v>577</v>
      </c>
      <c r="B5210" t="s">
        <v>4721</v>
      </c>
      <c r="C5210" t="s">
        <v>17984</v>
      </c>
      <c r="D5210">
        <v>31653</v>
      </c>
      <c r="E5210" t="s">
        <v>22361</v>
      </c>
      <c r="H5210" t="s">
        <v>22362</v>
      </c>
      <c r="I5210" t="s">
        <v>22363</v>
      </c>
    </row>
    <row r="5211" spans="1:9">
      <c r="A5211">
        <v>577</v>
      </c>
      <c r="B5211" t="s">
        <v>4721</v>
      </c>
      <c r="C5211" t="s">
        <v>17984</v>
      </c>
      <c r="D5211">
        <v>31654</v>
      </c>
      <c r="E5211" t="s">
        <v>22364</v>
      </c>
      <c r="H5211" t="s">
        <v>22365</v>
      </c>
      <c r="I5211" t="s">
        <v>22366</v>
      </c>
    </row>
    <row r="5212" spans="1:9">
      <c r="A5212">
        <v>577</v>
      </c>
      <c r="B5212" t="s">
        <v>4721</v>
      </c>
      <c r="C5212" t="s">
        <v>17984</v>
      </c>
      <c r="D5212">
        <v>31655</v>
      </c>
      <c r="E5212" t="s">
        <v>22367</v>
      </c>
      <c r="H5212" t="s">
        <v>22368</v>
      </c>
      <c r="I5212" t="s">
        <v>22369</v>
      </c>
    </row>
    <row r="5213" spans="1:9">
      <c r="A5213">
        <v>577</v>
      </c>
      <c r="B5213" t="s">
        <v>4721</v>
      </c>
      <c r="C5213" t="s">
        <v>17984</v>
      </c>
      <c r="D5213">
        <v>31656</v>
      </c>
      <c r="E5213" t="s">
        <v>22370</v>
      </c>
      <c r="H5213" t="s">
        <v>22371</v>
      </c>
      <c r="I5213" t="s">
        <v>22372</v>
      </c>
    </row>
    <row r="5214" spans="1:9">
      <c r="A5214">
        <v>577</v>
      </c>
      <c r="B5214" t="s">
        <v>4721</v>
      </c>
      <c r="C5214" t="s">
        <v>17984</v>
      </c>
      <c r="D5214">
        <v>31657</v>
      </c>
      <c r="E5214" t="s">
        <v>22373</v>
      </c>
      <c r="H5214" t="s">
        <v>22374</v>
      </c>
      <c r="I5214" t="s">
        <v>22375</v>
      </c>
    </row>
    <row r="5215" spans="1:9">
      <c r="A5215">
        <v>577</v>
      </c>
      <c r="B5215" t="s">
        <v>4721</v>
      </c>
      <c r="C5215" t="s">
        <v>17984</v>
      </c>
      <c r="D5215">
        <v>31658</v>
      </c>
      <c r="E5215" t="s">
        <v>22376</v>
      </c>
      <c r="H5215" t="s">
        <v>22377</v>
      </c>
      <c r="I5215" t="s">
        <v>22378</v>
      </c>
    </row>
    <row r="5216" spans="1:9">
      <c r="A5216">
        <v>577</v>
      </c>
      <c r="B5216" t="s">
        <v>4721</v>
      </c>
      <c r="C5216" t="s">
        <v>17984</v>
      </c>
      <c r="D5216">
        <v>31659</v>
      </c>
      <c r="E5216" t="s">
        <v>22379</v>
      </c>
      <c r="H5216" t="s">
        <v>22380</v>
      </c>
      <c r="I5216" t="s">
        <v>22381</v>
      </c>
    </row>
    <row r="5217" spans="1:9">
      <c r="A5217">
        <v>577</v>
      </c>
      <c r="B5217" t="s">
        <v>4721</v>
      </c>
      <c r="C5217" t="s">
        <v>17984</v>
      </c>
      <c r="D5217">
        <v>31660</v>
      </c>
      <c r="E5217" t="s">
        <v>22382</v>
      </c>
      <c r="H5217" t="s">
        <v>22383</v>
      </c>
      <c r="I5217" t="s">
        <v>22384</v>
      </c>
    </row>
    <row r="5218" spans="1:9">
      <c r="A5218">
        <v>577</v>
      </c>
      <c r="B5218" t="s">
        <v>4721</v>
      </c>
      <c r="C5218" t="s">
        <v>17984</v>
      </c>
      <c r="D5218">
        <v>31661</v>
      </c>
      <c r="E5218" t="s">
        <v>22385</v>
      </c>
      <c r="H5218" t="s">
        <v>22386</v>
      </c>
      <c r="I5218" t="s">
        <v>22387</v>
      </c>
    </row>
    <row r="5219" spans="1:9">
      <c r="A5219">
        <v>577</v>
      </c>
      <c r="B5219" t="s">
        <v>4721</v>
      </c>
      <c r="C5219" t="s">
        <v>17984</v>
      </c>
      <c r="D5219">
        <v>31662</v>
      </c>
      <c r="E5219" t="s">
        <v>22388</v>
      </c>
      <c r="H5219" t="s">
        <v>22389</v>
      </c>
      <c r="I5219" t="s">
        <v>22390</v>
      </c>
    </row>
    <row r="5220" spans="1:9">
      <c r="A5220">
        <v>577</v>
      </c>
      <c r="B5220" t="s">
        <v>4721</v>
      </c>
      <c r="C5220" t="s">
        <v>17984</v>
      </c>
      <c r="D5220">
        <v>31663</v>
      </c>
      <c r="E5220" t="s">
        <v>22391</v>
      </c>
      <c r="H5220" t="s">
        <v>22392</v>
      </c>
      <c r="I5220" t="s">
        <v>22393</v>
      </c>
    </row>
    <row r="5221" spans="1:9">
      <c r="A5221">
        <v>577</v>
      </c>
      <c r="B5221" t="s">
        <v>4721</v>
      </c>
      <c r="C5221" t="s">
        <v>17984</v>
      </c>
      <c r="D5221">
        <v>31664</v>
      </c>
      <c r="E5221" t="s">
        <v>22394</v>
      </c>
      <c r="H5221" t="s">
        <v>22395</v>
      </c>
      <c r="I5221" t="s">
        <v>22396</v>
      </c>
    </row>
    <row r="5222" spans="1:9">
      <c r="A5222">
        <v>577</v>
      </c>
      <c r="B5222" t="s">
        <v>4721</v>
      </c>
      <c r="C5222" t="s">
        <v>17984</v>
      </c>
      <c r="D5222">
        <v>31665</v>
      </c>
      <c r="E5222" t="s">
        <v>22397</v>
      </c>
      <c r="H5222" t="s">
        <v>22398</v>
      </c>
      <c r="I5222" t="s">
        <v>22399</v>
      </c>
    </row>
    <row r="5223" spans="1:9">
      <c r="A5223">
        <v>577</v>
      </c>
      <c r="B5223" t="s">
        <v>4721</v>
      </c>
      <c r="C5223" t="s">
        <v>17984</v>
      </c>
      <c r="D5223">
        <v>31666</v>
      </c>
      <c r="E5223" t="s">
        <v>22400</v>
      </c>
      <c r="H5223" t="s">
        <v>22401</v>
      </c>
      <c r="I5223" t="s">
        <v>22402</v>
      </c>
    </row>
    <row r="5224" spans="1:9">
      <c r="A5224">
        <v>577</v>
      </c>
      <c r="B5224" t="s">
        <v>4721</v>
      </c>
      <c r="C5224" t="s">
        <v>17984</v>
      </c>
      <c r="D5224">
        <v>31667</v>
      </c>
      <c r="E5224" t="s">
        <v>22403</v>
      </c>
      <c r="H5224" t="s">
        <v>22404</v>
      </c>
      <c r="I5224" t="s">
        <v>22405</v>
      </c>
    </row>
    <row r="5225" spans="1:9">
      <c r="A5225">
        <v>577</v>
      </c>
      <c r="B5225" t="s">
        <v>4721</v>
      </c>
      <c r="C5225" t="s">
        <v>17984</v>
      </c>
      <c r="D5225">
        <v>31668</v>
      </c>
      <c r="E5225" t="s">
        <v>22406</v>
      </c>
      <c r="H5225" t="s">
        <v>22407</v>
      </c>
      <c r="I5225" t="s">
        <v>22408</v>
      </c>
    </row>
    <row r="5226" spans="1:9">
      <c r="A5226">
        <v>577</v>
      </c>
      <c r="B5226" t="s">
        <v>4721</v>
      </c>
      <c r="C5226" t="s">
        <v>17984</v>
      </c>
      <c r="D5226">
        <v>31669</v>
      </c>
      <c r="E5226" t="s">
        <v>22409</v>
      </c>
      <c r="H5226" t="s">
        <v>22410</v>
      </c>
      <c r="I5226" t="s">
        <v>22411</v>
      </c>
    </row>
    <row r="5227" spans="1:9">
      <c r="A5227">
        <v>577</v>
      </c>
      <c r="B5227" t="s">
        <v>4721</v>
      </c>
      <c r="C5227" t="s">
        <v>17984</v>
      </c>
      <c r="D5227">
        <v>31670</v>
      </c>
      <c r="E5227" t="s">
        <v>22412</v>
      </c>
      <c r="H5227" t="s">
        <v>22413</v>
      </c>
      <c r="I5227" t="s">
        <v>22414</v>
      </c>
    </row>
    <row r="5228" spans="1:9">
      <c r="A5228">
        <v>577</v>
      </c>
      <c r="B5228" t="s">
        <v>4721</v>
      </c>
      <c r="C5228" t="s">
        <v>17984</v>
      </c>
      <c r="D5228">
        <v>31671</v>
      </c>
      <c r="E5228" t="s">
        <v>22415</v>
      </c>
      <c r="H5228" t="s">
        <v>22416</v>
      </c>
      <c r="I5228" t="s">
        <v>22417</v>
      </c>
    </row>
    <row r="5229" spans="1:9">
      <c r="A5229">
        <v>577</v>
      </c>
      <c r="B5229" t="s">
        <v>4721</v>
      </c>
      <c r="C5229" t="s">
        <v>17984</v>
      </c>
      <c r="D5229">
        <v>31672</v>
      </c>
      <c r="E5229" t="s">
        <v>22418</v>
      </c>
      <c r="H5229" t="s">
        <v>22419</v>
      </c>
      <c r="I5229" t="s">
        <v>22420</v>
      </c>
    </row>
    <row r="5230" spans="1:9">
      <c r="A5230">
        <v>577</v>
      </c>
      <c r="B5230" t="s">
        <v>4721</v>
      </c>
      <c r="C5230" t="s">
        <v>17984</v>
      </c>
      <c r="D5230">
        <v>31673</v>
      </c>
      <c r="E5230" t="s">
        <v>22421</v>
      </c>
      <c r="H5230" t="s">
        <v>22422</v>
      </c>
      <c r="I5230" t="s">
        <v>22423</v>
      </c>
    </row>
    <row r="5231" spans="1:9">
      <c r="A5231">
        <v>577</v>
      </c>
      <c r="B5231" t="s">
        <v>4721</v>
      </c>
      <c r="C5231" t="s">
        <v>17984</v>
      </c>
      <c r="D5231">
        <v>31674</v>
      </c>
      <c r="E5231" t="s">
        <v>22424</v>
      </c>
      <c r="H5231" t="s">
        <v>12596</v>
      </c>
      <c r="I5231" t="s">
        <v>22425</v>
      </c>
    </row>
    <row r="5232" spans="1:9">
      <c r="A5232">
        <v>577</v>
      </c>
      <c r="B5232" t="s">
        <v>4721</v>
      </c>
      <c r="C5232" t="s">
        <v>17984</v>
      </c>
      <c r="D5232">
        <v>31675</v>
      </c>
      <c r="E5232" t="s">
        <v>22426</v>
      </c>
      <c r="H5232" t="s">
        <v>14809</v>
      </c>
      <c r="I5232" t="s">
        <v>22427</v>
      </c>
    </row>
    <row r="5233" spans="1:9">
      <c r="A5233">
        <v>577</v>
      </c>
      <c r="B5233" t="s">
        <v>4721</v>
      </c>
      <c r="C5233" t="s">
        <v>17984</v>
      </c>
      <c r="D5233">
        <v>31676</v>
      </c>
      <c r="E5233" t="s">
        <v>22428</v>
      </c>
      <c r="H5233" t="s">
        <v>22429</v>
      </c>
      <c r="I5233" t="s">
        <v>22430</v>
      </c>
    </row>
    <row r="5234" spans="1:9">
      <c r="A5234">
        <v>577</v>
      </c>
      <c r="B5234" t="s">
        <v>4721</v>
      </c>
      <c r="C5234" t="s">
        <v>17984</v>
      </c>
      <c r="D5234">
        <v>31677</v>
      </c>
      <c r="E5234" t="s">
        <v>22431</v>
      </c>
      <c r="H5234" t="s">
        <v>22432</v>
      </c>
      <c r="I5234" t="s">
        <v>22433</v>
      </c>
    </row>
    <row r="5235" spans="1:9">
      <c r="A5235">
        <v>577</v>
      </c>
      <c r="B5235" t="s">
        <v>4721</v>
      </c>
      <c r="C5235" t="s">
        <v>17984</v>
      </c>
      <c r="D5235">
        <v>31678</v>
      </c>
      <c r="E5235" t="s">
        <v>22434</v>
      </c>
      <c r="H5235" t="s">
        <v>22435</v>
      </c>
      <c r="I5235" t="s">
        <v>22436</v>
      </c>
    </row>
    <row r="5236" spans="1:9">
      <c r="A5236">
        <v>577</v>
      </c>
      <c r="B5236" t="s">
        <v>4721</v>
      </c>
      <c r="C5236" t="s">
        <v>17984</v>
      </c>
      <c r="D5236">
        <v>31679</v>
      </c>
      <c r="E5236" t="s">
        <v>22437</v>
      </c>
      <c r="H5236" t="s">
        <v>22438</v>
      </c>
      <c r="I5236" t="s">
        <v>22439</v>
      </c>
    </row>
    <row r="5237" spans="1:9">
      <c r="A5237">
        <v>577</v>
      </c>
      <c r="B5237" t="s">
        <v>4721</v>
      </c>
      <c r="C5237" t="s">
        <v>17984</v>
      </c>
      <c r="D5237">
        <v>31680</v>
      </c>
      <c r="E5237" t="s">
        <v>22440</v>
      </c>
      <c r="H5237" t="s">
        <v>22441</v>
      </c>
      <c r="I5237" t="s">
        <v>22442</v>
      </c>
    </row>
    <row r="5238" spans="1:9">
      <c r="A5238">
        <v>577</v>
      </c>
      <c r="B5238" t="s">
        <v>4721</v>
      </c>
      <c r="C5238" t="s">
        <v>17984</v>
      </c>
      <c r="D5238">
        <v>31681</v>
      </c>
      <c r="E5238" t="s">
        <v>22443</v>
      </c>
      <c r="H5238" t="s">
        <v>22444</v>
      </c>
      <c r="I5238" t="s">
        <v>22445</v>
      </c>
    </row>
    <row r="5239" spans="1:9">
      <c r="A5239">
        <v>577</v>
      </c>
      <c r="B5239" t="s">
        <v>4721</v>
      </c>
      <c r="C5239" t="s">
        <v>17984</v>
      </c>
      <c r="D5239">
        <v>31682</v>
      </c>
      <c r="E5239" t="s">
        <v>22446</v>
      </c>
      <c r="H5239" t="s">
        <v>22447</v>
      </c>
      <c r="I5239" t="s">
        <v>22448</v>
      </c>
    </row>
    <row r="5240" spans="1:9">
      <c r="A5240">
        <v>577</v>
      </c>
      <c r="B5240" t="s">
        <v>4721</v>
      </c>
      <c r="C5240" t="s">
        <v>17984</v>
      </c>
      <c r="D5240">
        <v>31683</v>
      </c>
      <c r="E5240" t="s">
        <v>22449</v>
      </c>
      <c r="H5240" t="s">
        <v>22450</v>
      </c>
      <c r="I5240" t="s">
        <v>22451</v>
      </c>
    </row>
    <row r="5241" spans="1:9">
      <c r="A5241">
        <v>577</v>
      </c>
      <c r="B5241" t="s">
        <v>4721</v>
      </c>
      <c r="C5241" t="s">
        <v>17984</v>
      </c>
      <c r="D5241">
        <v>31684</v>
      </c>
      <c r="E5241" t="s">
        <v>22452</v>
      </c>
      <c r="H5241" t="s">
        <v>22453</v>
      </c>
      <c r="I5241" t="s">
        <v>22454</v>
      </c>
    </row>
    <row r="5242" spans="1:9">
      <c r="A5242">
        <v>577</v>
      </c>
      <c r="B5242" t="s">
        <v>4721</v>
      </c>
      <c r="C5242" t="s">
        <v>17984</v>
      </c>
      <c r="D5242">
        <v>31685</v>
      </c>
      <c r="E5242" t="s">
        <v>22455</v>
      </c>
      <c r="H5242" t="s">
        <v>22456</v>
      </c>
      <c r="I5242" t="s">
        <v>22457</v>
      </c>
    </row>
    <row r="5243" spans="1:9">
      <c r="A5243">
        <v>577</v>
      </c>
      <c r="B5243" t="s">
        <v>4721</v>
      </c>
      <c r="C5243" t="s">
        <v>17984</v>
      </c>
      <c r="D5243">
        <v>31686</v>
      </c>
      <c r="E5243" t="s">
        <v>22458</v>
      </c>
      <c r="H5243" t="s">
        <v>22459</v>
      </c>
      <c r="I5243" t="s">
        <v>22460</v>
      </c>
    </row>
    <row r="5244" spans="1:9">
      <c r="A5244">
        <v>577</v>
      </c>
      <c r="B5244" t="s">
        <v>4721</v>
      </c>
      <c r="C5244" t="s">
        <v>17984</v>
      </c>
      <c r="D5244">
        <v>31687</v>
      </c>
      <c r="E5244" t="s">
        <v>22461</v>
      </c>
      <c r="H5244" t="s">
        <v>22462</v>
      </c>
      <c r="I5244" t="s">
        <v>22463</v>
      </c>
    </row>
    <row r="5245" spans="1:9">
      <c r="A5245">
        <v>577</v>
      </c>
      <c r="B5245" t="s">
        <v>4721</v>
      </c>
      <c r="C5245" t="s">
        <v>17984</v>
      </c>
      <c r="D5245">
        <v>31688</v>
      </c>
      <c r="E5245" t="s">
        <v>22464</v>
      </c>
      <c r="H5245" t="s">
        <v>22465</v>
      </c>
      <c r="I5245" t="s">
        <v>22466</v>
      </c>
    </row>
    <row r="5246" spans="1:9">
      <c r="A5246">
        <v>577</v>
      </c>
      <c r="B5246" t="s">
        <v>4721</v>
      </c>
      <c r="C5246" t="s">
        <v>17984</v>
      </c>
      <c r="D5246">
        <v>31689</v>
      </c>
      <c r="E5246" t="s">
        <v>22467</v>
      </c>
      <c r="H5246" t="s">
        <v>22468</v>
      </c>
      <c r="I5246" t="s">
        <v>22469</v>
      </c>
    </row>
    <row r="5247" spans="1:9">
      <c r="A5247">
        <v>577</v>
      </c>
      <c r="B5247" t="s">
        <v>4721</v>
      </c>
      <c r="C5247" t="s">
        <v>17984</v>
      </c>
      <c r="D5247">
        <v>31690</v>
      </c>
      <c r="E5247" t="s">
        <v>22470</v>
      </c>
      <c r="H5247" t="s">
        <v>22471</v>
      </c>
      <c r="I5247" t="s">
        <v>22472</v>
      </c>
    </row>
    <row r="5248" spans="1:9">
      <c r="A5248">
        <v>577</v>
      </c>
      <c r="B5248" t="s">
        <v>4721</v>
      </c>
      <c r="C5248" t="s">
        <v>17984</v>
      </c>
      <c r="D5248">
        <v>31691</v>
      </c>
      <c r="E5248" t="s">
        <v>22473</v>
      </c>
      <c r="H5248" t="s">
        <v>22474</v>
      </c>
      <c r="I5248" t="s">
        <v>22475</v>
      </c>
    </row>
    <row r="5249" spans="1:9">
      <c r="A5249">
        <v>577</v>
      </c>
      <c r="B5249" t="s">
        <v>4721</v>
      </c>
      <c r="C5249" t="s">
        <v>17984</v>
      </c>
      <c r="D5249">
        <v>31692</v>
      </c>
      <c r="E5249" t="s">
        <v>22476</v>
      </c>
      <c r="H5249" t="s">
        <v>22477</v>
      </c>
      <c r="I5249" t="s">
        <v>22478</v>
      </c>
    </row>
    <row r="5250" spans="1:9">
      <c r="A5250">
        <v>577</v>
      </c>
      <c r="B5250" t="s">
        <v>4721</v>
      </c>
      <c r="C5250" t="s">
        <v>17984</v>
      </c>
      <c r="D5250">
        <v>39000</v>
      </c>
      <c r="E5250" t="s">
        <v>22479</v>
      </c>
      <c r="F5250" t="s">
        <v>22480</v>
      </c>
      <c r="G5250" t="s">
        <v>22481</v>
      </c>
    </row>
    <row r="5251" spans="1:9">
      <c r="A5251">
        <v>577</v>
      </c>
      <c r="B5251" t="s">
        <v>4721</v>
      </c>
      <c r="C5251" t="s">
        <v>17984</v>
      </c>
      <c r="D5251">
        <v>39001</v>
      </c>
      <c r="E5251" t="s">
        <v>23181</v>
      </c>
      <c r="F5251" t="s">
        <v>23182</v>
      </c>
      <c r="G5251" t="s">
        <v>23183</v>
      </c>
    </row>
    <row r="5252" spans="1:9">
      <c r="A5252">
        <v>577</v>
      </c>
      <c r="B5252" t="s">
        <v>4721</v>
      </c>
      <c r="C5252" t="s">
        <v>17984</v>
      </c>
      <c r="D5252">
        <v>40001</v>
      </c>
      <c r="E5252" t="s">
        <v>13077</v>
      </c>
      <c r="F5252" t="s">
        <v>7140</v>
      </c>
      <c r="G5252" t="s">
        <v>22482</v>
      </c>
    </row>
    <row r="5253" spans="1:9">
      <c r="A5253">
        <v>577</v>
      </c>
      <c r="B5253" t="s">
        <v>4721</v>
      </c>
      <c r="C5253" t="s">
        <v>17984</v>
      </c>
      <c r="D5253">
        <v>40101</v>
      </c>
      <c r="E5253" t="s">
        <v>14027</v>
      </c>
      <c r="F5253" t="s">
        <v>7140</v>
      </c>
      <c r="G5253" t="s">
        <v>7140</v>
      </c>
    </row>
    <row r="5254" spans="1:9">
      <c r="A5254">
        <v>577</v>
      </c>
      <c r="B5254" t="s">
        <v>4721</v>
      </c>
      <c r="C5254" t="s">
        <v>17984</v>
      </c>
      <c r="D5254">
        <v>40102</v>
      </c>
      <c r="E5254" t="s">
        <v>14028</v>
      </c>
      <c r="F5254" t="s">
        <v>7140</v>
      </c>
      <c r="G5254" t="s">
        <v>22483</v>
      </c>
    </row>
    <row r="5255" spans="1:9">
      <c r="A5255">
        <v>577</v>
      </c>
      <c r="B5255" t="s">
        <v>4721</v>
      </c>
      <c r="C5255" t="s">
        <v>17984</v>
      </c>
      <c r="D5255">
        <v>40103</v>
      </c>
      <c r="E5255" t="s">
        <v>14029</v>
      </c>
      <c r="F5255" t="s">
        <v>7140</v>
      </c>
      <c r="G5255" t="s">
        <v>7140</v>
      </c>
    </row>
    <row r="5256" spans="1:9">
      <c r="A5256">
        <v>577</v>
      </c>
      <c r="B5256" t="s">
        <v>4721</v>
      </c>
      <c r="C5256" t="s">
        <v>17984</v>
      </c>
      <c r="D5256">
        <v>40104</v>
      </c>
      <c r="E5256" t="s">
        <v>14030</v>
      </c>
      <c r="F5256" t="s">
        <v>7140</v>
      </c>
      <c r="G5256" t="s">
        <v>22484</v>
      </c>
    </row>
    <row r="5257" spans="1:9">
      <c r="A5257">
        <v>577</v>
      </c>
      <c r="B5257" t="s">
        <v>4721</v>
      </c>
      <c r="C5257" t="s">
        <v>17984</v>
      </c>
      <c r="D5257">
        <v>40201</v>
      </c>
      <c r="E5257" t="s">
        <v>14031</v>
      </c>
      <c r="F5257" t="s">
        <v>7140</v>
      </c>
      <c r="G5257" t="s">
        <v>7140</v>
      </c>
    </row>
    <row r="5258" spans="1:9">
      <c r="A5258">
        <v>577</v>
      </c>
      <c r="B5258" t="s">
        <v>4721</v>
      </c>
      <c r="C5258" t="s">
        <v>17984</v>
      </c>
      <c r="D5258">
        <v>40202</v>
      </c>
      <c r="E5258" t="s">
        <v>14032</v>
      </c>
      <c r="F5258" t="s">
        <v>7140</v>
      </c>
      <c r="G5258" t="s">
        <v>22485</v>
      </c>
    </row>
    <row r="5259" spans="1:9">
      <c r="A5259">
        <v>577</v>
      </c>
      <c r="B5259" t="s">
        <v>4721</v>
      </c>
      <c r="C5259" t="s">
        <v>17984</v>
      </c>
      <c r="D5259">
        <v>40203</v>
      </c>
      <c r="E5259" t="s">
        <v>14033</v>
      </c>
      <c r="F5259" t="s">
        <v>7140</v>
      </c>
      <c r="G5259" t="s">
        <v>7140</v>
      </c>
    </row>
    <row r="5260" spans="1:9">
      <c r="A5260">
        <v>577</v>
      </c>
      <c r="B5260" t="s">
        <v>4721</v>
      </c>
      <c r="C5260" t="s">
        <v>17984</v>
      </c>
      <c r="D5260">
        <v>40204</v>
      </c>
      <c r="E5260" t="s">
        <v>14034</v>
      </c>
      <c r="F5260" t="s">
        <v>7140</v>
      </c>
      <c r="G5260" t="s">
        <v>22486</v>
      </c>
    </row>
    <row r="5261" spans="1:9">
      <c r="A5261">
        <v>577</v>
      </c>
      <c r="B5261" t="s">
        <v>4721</v>
      </c>
      <c r="C5261" t="s">
        <v>17984</v>
      </c>
      <c r="D5261">
        <v>40301</v>
      </c>
      <c r="E5261" t="s">
        <v>15273</v>
      </c>
      <c r="F5261" t="s">
        <v>7140</v>
      </c>
      <c r="G5261" t="s">
        <v>12863</v>
      </c>
    </row>
    <row r="5262" spans="1:9">
      <c r="A5262">
        <v>577</v>
      </c>
      <c r="B5262" t="s">
        <v>4721</v>
      </c>
      <c r="C5262" t="s">
        <v>17984</v>
      </c>
      <c r="D5262">
        <v>40302</v>
      </c>
      <c r="E5262" t="s">
        <v>15274</v>
      </c>
      <c r="G5262" t="s">
        <v>22487</v>
      </c>
    </row>
    <row r="5263" spans="1:9">
      <c r="A5263">
        <v>577</v>
      </c>
      <c r="B5263" t="s">
        <v>4721</v>
      </c>
      <c r="C5263" t="s">
        <v>17984</v>
      </c>
      <c r="D5263">
        <v>40303</v>
      </c>
      <c r="E5263" t="s">
        <v>15275</v>
      </c>
      <c r="G5263" t="s">
        <v>22488</v>
      </c>
    </row>
    <row r="5264" spans="1:9">
      <c r="A5264">
        <v>577</v>
      </c>
      <c r="B5264" t="s">
        <v>4721</v>
      </c>
      <c r="C5264" t="s">
        <v>17984</v>
      </c>
      <c r="D5264">
        <v>40304</v>
      </c>
      <c r="E5264" t="s">
        <v>15276</v>
      </c>
      <c r="G5264" t="s">
        <v>22489</v>
      </c>
    </row>
    <row r="5265" spans="1:5">
      <c r="A5265">
        <v>577</v>
      </c>
      <c r="B5265" t="s">
        <v>4721</v>
      </c>
      <c r="C5265" t="s">
        <v>17984</v>
      </c>
      <c r="D5265">
        <v>50000</v>
      </c>
      <c r="E5265" t="s">
        <v>17952</v>
      </c>
    </row>
    <row r="5266" spans="1:5">
      <c r="A5266">
        <v>577</v>
      </c>
      <c r="B5266" t="s">
        <v>4721</v>
      </c>
      <c r="C5266" t="s">
        <v>17984</v>
      </c>
      <c r="D5266">
        <v>50101</v>
      </c>
      <c r="E5266" t="s">
        <v>17953</v>
      </c>
    </row>
    <row r="5267" spans="1:5">
      <c r="A5267">
        <v>577</v>
      </c>
      <c r="B5267" t="s">
        <v>4721</v>
      </c>
      <c r="C5267" t="s">
        <v>17984</v>
      </c>
      <c r="D5267">
        <v>50102</v>
      </c>
      <c r="E5267" t="s">
        <v>17954</v>
      </c>
    </row>
    <row r="5268" spans="1:5">
      <c r="A5268">
        <v>577</v>
      </c>
      <c r="B5268" t="s">
        <v>4721</v>
      </c>
      <c r="C5268" t="s">
        <v>17984</v>
      </c>
      <c r="D5268">
        <v>50103</v>
      </c>
      <c r="E5268" t="s">
        <v>17955</v>
      </c>
    </row>
    <row r="5269" spans="1:5">
      <c r="A5269">
        <v>577</v>
      </c>
      <c r="B5269" t="s">
        <v>4721</v>
      </c>
      <c r="C5269" t="s">
        <v>17984</v>
      </c>
      <c r="D5269">
        <v>50104</v>
      </c>
      <c r="E5269" t="s">
        <v>17956</v>
      </c>
    </row>
    <row r="5270" spans="1:5">
      <c r="A5270">
        <v>577</v>
      </c>
      <c r="B5270" t="s">
        <v>4721</v>
      </c>
      <c r="C5270" t="s">
        <v>17984</v>
      </c>
      <c r="D5270">
        <v>50105</v>
      </c>
      <c r="E5270" t="s">
        <v>17957</v>
      </c>
    </row>
    <row r="5271" spans="1:5">
      <c r="A5271">
        <v>577</v>
      </c>
      <c r="B5271" t="s">
        <v>4721</v>
      </c>
      <c r="C5271" t="s">
        <v>17984</v>
      </c>
      <c r="D5271">
        <v>50106</v>
      </c>
      <c r="E5271" t="s">
        <v>17958</v>
      </c>
    </row>
    <row r="5272" spans="1:5">
      <c r="A5272">
        <v>577</v>
      </c>
      <c r="B5272" t="s">
        <v>4721</v>
      </c>
      <c r="C5272" t="s">
        <v>17984</v>
      </c>
      <c r="D5272">
        <v>50107</v>
      </c>
      <c r="E5272" t="s">
        <v>17959</v>
      </c>
    </row>
    <row r="5273" spans="1:5">
      <c r="A5273">
        <v>577</v>
      </c>
      <c r="B5273" t="s">
        <v>4721</v>
      </c>
      <c r="C5273" t="s">
        <v>17984</v>
      </c>
      <c r="D5273">
        <v>50201</v>
      </c>
      <c r="E5273" t="s">
        <v>17960</v>
      </c>
    </row>
    <row r="5274" spans="1:5">
      <c r="A5274">
        <v>577</v>
      </c>
      <c r="B5274" t="s">
        <v>4721</v>
      </c>
      <c r="C5274" t="s">
        <v>17984</v>
      </c>
      <c r="D5274">
        <v>50202</v>
      </c>
      <c r="E5274" t="s">
        <v>17961</v>
      </c>
    </row>
    <row r="5275" spans="1:5">
      <c r="A5275">
        <v>577</v>
      </c>
      <c r="B5275" t="s">
        <v>4721</v>
      </c>
      <c r="C5275" t="s">
        <v>17984</v>
      </c>
      <c r="D5275">
        <v>50203</v>
      </c>
      <c r="E5275" t="s">
        <v>17962</v>
      </c>
    </row>
    <row r="5276" spans="1:5">
      <c r="A5276">
        <v>577</v>
      </c>
      <c r="B5276" t="s">
        <v>4721</v>
      </c>
      <c r="C5276" t="s">
        <v>17984</v>
      </c>
      <c r="D5276">
        <v>50204</v>
      </c>
      <c r="E5276" t="s">
        <v>17963</v>
      </c>
    </row>
    <row r="5277" spans="1:5">
      <c r="A5277">
        <v>577</v>
      </c>
      <c r="B5277" t="s">
        <v>4721</v>
      </c>
      <c r="C5277" t="s">
        <v>17984</v>
      </c>
      <c r="D5277">
        <v>50205</v>
      </c>
      <c r="E5277" t="s">
        <v>17964</v>
      </c>
    </row>
    <row r="5278" spans="1:5">
      <c r="A5278">
        <v>577</v>
      </c>
      <c r="B5278" t="s">
        <v>4721</v>
      </c>
      <c r="C5278" t="s">
        <v>17984</v>
      </c>
      <c r="D5278">
        <v>50206</v>
      </c>
      <c r="E5278" t="s">
        <v>17965</v>
      </c>
    </row>
    <row r="5279" spans="1:5">
      <c r="A5279">
        <v>577</v>
      </c>
      <c r="B5279" t="s">
        <v>4721</v>
      </c>
      <c r="C5279" t="s">
        <v>17984</v>
      </c>
      <c r="D5279">
        <v>50207</v>
      </c>
      <c r="E5279" t="s">
        <v>17966</v>
      </c>
    </row>
    <row r="5280" spans="1:5">
      <c r="A5280">
        <v>577</v>
      </c>
      <c r="B5280" t="s">
        <v>4721</v>
      </c>
      <c r="C5280" t="s">
        <v>17984</v>
      </c>
      <c r="D5280">
        <v>50208</v>
      </c>
      <c r="E5280" t="s">
        <v>17967</v>
      </c>
    </row>
    <row r="5281" spans="1:7">
      <c r="A5281">
        <v>577</v>
      </c>
      <c r="B5281" t="s">
        <v>4721</v>
      </c>
      <c r="C5281" t="s">
        <v>17984</v>
      </c>
      <c r="D5281">
        <v>50209</v>
      </c>
      <c r="E5281" t="s">
        <v>17968</v>
      </c>
    </row>
    <row r="5282" spans="1:7">
      <c r="A5282">
        <v>577</v>
      </c>
      <c r="B5282" t="s">
        <v>4721</v>
      </c>
      <c r="C5282" t="s">
        <v>17984</v>
      </c>
      <c r="D5282">
        <v>50210</v>
      </c>
      <c r="E5282" t="s">
        <v>17969</v>
      </c>
    </row>
    <row r="5283" spans="1:7">
      <c r="A5283">
        <v>577</v>
      </c>
      <c r="B5283" t="s">
        <v>4721</v>
      </c>
      <c r="C5283" t="s">
        <v>17984</v>
      </c>
      <c r="D5283">
        <v>50211</v>
      </c>
      <c r="E5283" t="s">
        <v>17970</v>
      </c>
    </row>
    <row r="5284" spans="1:7">
      <c r="A5284">
        <v>577</v>
      </c>
      <c r="B5284" t="s">
        <v>4721</v>
      </c>
      <c r="C5284" t="s">
        <v>17984</v>
      </c>
      <c r="D5284">
        <v>50212</v>
      </c>
      <c r="E5284" t="s">
        <v>17971</v>
      </c>
    </row>
    <row r="5285" spans="1:7">
      <c r="A5285">
        <v>577</v>
      </c>
      <c r="B5285" t="s">
        <v>4721</v>
      </c>
      <c r="C5285" t="s">
        <v>17984</v>
      </c>
      <c r="D5285">
        <v>50213</v>
      </c>
      <c r="E5285" t="s">
        <v>17972</v>
      </c>
    </row>
    <row r="5286" spans="1:7">
      <c r="A5286">
        <v>577</v>
      </c>
      <c r="B5286" t="s">
        <v>4721</v>
      </c>
      <c r="C5286" t="s">
        <v>17984</v>
      </c>
      <c r="D5286">
        <v>50214</v>
      </c>
      <c r="E5286" t="s">
        <v>17973</v>
      </c>
    </row>
    <row r="5287" spans="1:7">
      <c r="A5287">
        <v>577</v>
      </c>
      <c r="B5287" t="s">
        <v>4721</v>
      </c>
      <c r="C5287" t="s">
        <v>17984</v>
      </c>
      <c r="D5287">
        <v>50215</v>
      </c>
      <c r="E5287" t="s">
        <v>17974</v>
      </c>
    </row>
    <row r="5288" spans="1:7">
      <c r="A5288">
        <v>577</v>
      </c>
      <c r="B5288" t="s">
        <v>4721</v>
      </c>
      <c r="C5288" t="s">
        <v>17984</v>
      </c>
      <c r="D5288">
        <v>50216</v>
      </c>
      <c r="E5288" t="s">
        <v>17975</v>
      </c>
    </row>
    <row r="5289" spans="1:7">
      <c r="A5289">
        <v>577</v>
      </c>
      <c r="B5289" t="s">
        <v>4721</v>
      </c>
      <c r="C5289" t="s">
        <v>17984</v>
      </c>
      <c r="D5289">
        <v>51000</v>
      </c>
      <c r="E5289" t="s">
        <v>17976</v>
      </c>
    </row>
    <row r="5290" spans="1:7">
      <c r="A5290">
        <v>586</v>
      </c>
      <c r="B5290" t="s">
        <v>5446</v>
      </c>
      <c r="C5290" t="s">
        <v>5447</v>
      </c>
      <c r="D5290">
        <v>1</v>
      </c>
      <c r="E5290" t="s">
        <v>5448</v>
      </c>
      <c r="F5290" t="s">
        <v>5449</v>
      </c>
      <c r="G5290" t="s">
        <v>5450</v>
      </c>
    </row>
    <row r="5291" spans="1:7">
      <c r="A5291">
        <v>586</v>
      </c>
      <c r="B5291" t="s">
        <v>5446</v>
      </c>
      <c r="C5291" t="s">
        <v>5447</v>
      </c>
      <c r="D5291">
        <v>2</v>
      </c>
      <c r="E5291" t="s">
        <v>5451</v>
      </c>
      <c r="F5291" t="s">
        <v>5452</v>
      </c>
      <c r="G5291" t="s">
        <v>5453</v>
      </c>
    </row>
    <row r="5292" spans="1:7">
      <c r="A5292">
        <v>586</v>
      </c>
      <c r="B5292" t="s">
        <v>5446</v>
      </c>
      <c r="C5292" t="s">
        <v>5447</v>
      </c>
      <c r="D5292">
        <v>3</v>
      </c>
      <c r="E5292" t="s">
        <v>5454</v>
      </c>
      <c r="F5292" t="s">
        <v>5455</v>
      </c>
      <c r="G5292" t="s">
        <v>5456</v>
      </c>
    </row>
    <row r="5293" spans="1:7">
      <c r="A5293">
        <v>589</v>
      </c>
      <c r="B5293" t="s">
        <v>5457</v>
      </c>
      <c r="C5293" t="s">
        <v>5458</v>
      </c>
      <c r="D5293">
        <v>1</v>
      </c>
      <c r="E5293" t="s">
        <v>5459</v>
      </c>
      <c r="F5293" t="s">
        <v>5460</v>
      </c>
      <c r="G5293" t="s">
        <v>5461</v>
      </c>
    </row>
    <row r="5294" spans="1:7">
      <c r="A5294">
        <v>589</v>
      </c>
      <c r="B5294" t="s">
        <v>5457</v>
      </c>
      <c r="C5294" t="s">
        <v>5458</v>
      </c>
      <c r="D5294">
        <v>2</v>
      </c>
      <c r="E5294" t="s">
        <v>5462</v>
      </c>
      <c r="F5294" t="s">
        <v>5463</v>
      </c>
      <c r="G5294" t="s">
        <v>5464</v>
      </c>
    </row>
    <row r="5295" spans="1:7">
      <c r="A5295">
        <v>589</v>
      </c>
      <c r="B5295" t="s">
        <v>5457</v>
      </c>
      <c r="C5295" t="s">
        <v>5458</v>
      </c>
      <c r="D5295">
        <v>3</v>
      </c>
      <c r="E5295" t="s">
        <v>5465</v>
      </c>
      <c r="F5295" t="s">
        <v>5466</v>
      </c>
      <c r="G5295" t="s">
        <v>5467</v>
      </c>
    </row>
    <row r="5296" spans="1:7">
      <c r="A5296">
        <v>589</v>
      </c>
      <c r="B5296" t="s">
        <v>5457</v>
      </c>
      <c r="C5296" t="s">
        <v>5458</v>
      </c>
      <c r="D5296">
        <v>4</v>
      </c>
      <c r="E5296" t="s">
        <v>14983</v>
      </c>
      <c r="F5296" t="s">
        <v>14984</v>
      </c>
      <c r="G5296" t="s">
        <v>14985</v>
      </c>
    </row>
    <row r="5297" spans="1:7">
      <c r="A5297">
        <v>592</v>
      </c>
      <c r="B5297" t="s">
        <v>5468</v>
      </c>
      <c r="C5297" t="s">
        <v>5469</v>
      </c>
      <c r="D5297">
        <v>1</v>
      </c>
      <c r="E5297" t="s">
        <v>5470</v>
      </c>
      <c r="F5297" t="s">
        <v>5471</v>
      </c>
      <c r="G5297" t="s">
        <v>5472</v>
      </c>
    </row>
    <row r="5298" spans="1:7">
      <c r="A5298">
        <v>592</v>
      </c>
      <c r="B5298" t="s">
        <v>5468</v>
      </c>
      <c r="C5298" t="s">
        <v>5469</v>
      </c>
      <c r="D5298">
        <v>2</v>
      </c>
      <c r="E5298" t="s">
        <v>5473</v>
      </c>
      <c r="F5298" t="s">
        <v>5474</v>
      </c>
      <c r="G5298" t="s">
        <v>5475</v>
      </c>
    </row>
    <row r="5299" spans="1:7">
      <c r="A5299">
        <v>592</v>
      </c>
      <c r="B5299" t="s">
        <v>5468</v>
      </c>
      <c r="C5299" t="s">
        <v>5469</v>
      </c>
      <c r="D5299">
        <v>3</v>
      </c>
      <c r="E5299" t="s">
        <v>5476</v>
      </c>
      <c r="F5299" t="s">
        <v>5477</v>
      </c>
      <c r="G5299" t="s">
        <v>5478</v>
      </c>
    </row>
    <row r="5300" spans="1:7">
      <c r="A5300">
        <v>592</v>
      </c>
      <c r="B5300" t="s">
        <v>5468</v>
      </c>
      <c r="C5300" t="s">
        <v>5469</v>
      </c>
      <c r="D5300">
        <v>4</v>
      </c>
      <c r="E5300" t="s">
        <v>5479</v>
      </c>
      <c r="F5300" t="s">
        <v>5480</v>
      </c>
      <c r="G5300" t="s">
        <v>5481</v>
      </c>
    </row>
    <row r="5301" spans="1:7">
      <c r="A5301">
        <v>592</v>
      </c>
      <c r="B5301" t="s">
        <v>5468</v>
      </c>
      <c r="C5301" t="s">
        <v>5469</v>
      </c>
      <c r="D5301">
        <v>5</v>
      </c>
      <c r="E5301" t="s">
        <v>5482</v>
      </c>
      <c r="F5301" t="s">
        <v>5483</v>
      </c>
      <c r="G5301" t="s">
        <v>5484</v>
      </c>
    </row>
    <row r="5302" spans="1:7">
      <c r="A5302">
        <v>592</v>
      </c>
      <c r="B5302" t="s">
        <v>5468</v>
      </c>
      <c r="C5302" t="s">
        <v>5469</v>
      </c>
      <c r="D5302">
        <v>6</v>
      </c>
      <c r="E5302" t="s">
        <v>5485</v>
      </c>
      <c r="F5302" t="s">
        <v>5486</v>
      </c>
      <c r="G5302" t="s">
        <v>5487</v>
      </c>
    </row>
    <row r="5303" spans="1:7">
      <c r="A5303">
        <v>592</v>
      </c>
      <c r="B5303" t="s">
        <v>5468</v>
      </c>
      <c r="C5303" t="s">
        <v>5469</v>
      </c>
      <c r="D5303">
        <v>7</v>
      </c>
      <c r="E5303" t="s">
        <v>5488</v>
      </c>
      <c r="F5303" t="s">
        <v>5489</v>
      </c>
      <c r="G5303" t="s">
        <v>5490</v>
      </c>
    </row>
    <row r="5304" spans="1:7">
      <c r="A5304">
        <v>592</v>
      </c>
      <c r="B5304" t="s">
        <v>5468</v>
      </c>
      <c r="C5304" t="s">
        <v>5469</v>
      </c>
      <c r="D5304">
        <v>8</v>
      </c>
      <c r="E5304" t="s">
        <v>5491</v>
      </c>
      <c r="F5304" t="s">
        <v>5492</v>
      </c>
      <c r="G5304" t="s">
        <v>5493</v>
      </c>
    </row>
    <row r="5305" spans="1:7">
      <c r="A5305">
        <v>592</v>
      </c>
      <c r="B5305" t="s">
        <v>5468</v>
      </c>
      <c r="C5305" t="s">
        <v>5469</v>
      </c>
      <c r="D5305">
        <v>9</v>
      </c>
      <c r="E5305" t="s">
        <v>5494</v>
      </c>
      <c r="F5305" t="s">
        <v>5495</v>
      </c>
      <c r="G5305" t="s">
        <v>5496</v>
      </c>
    </row>
    <row r="5306" spans="1:7">
      <c r="A5306">
        <v>592</v>
      </c>
      <c r="B5306" t="s">
        <v>5468</v>
      </c>
      <c r="C5306" t="s">
        <v>5469</v>
      </c>
      <c r="D5306">
        <v>10</v>
      </c>
      <c r="E5306" t="s">
        <v>12647</v>
      </c>
      <c r="F5306" t="s">
        <v>22490</v>
      </c>
      <c r="G5306" t="s">
        <v>12648</v>
      </c>
    </row>
    <row r="5307" spans="1:7">
      <c r="A5307">
        <v>595</v>
      </c>
      <c r="B5307" t="s">
        <v>5497</v>
      </c>
      <c r="C5307" t="s">
        <v>5498</v>
      </c>
      <c r="D5307">
        <v>0</v>
      </c>
      <c r="E5307" t="s">
        <v>5499</v>
      </c>
      <c r="F5307" t="s">
        <v>5500</v>
      </c>
      <c r="G5307" t="s">
        <v>5501</v>
      </c>
    </row>
    <row r="5308" spans="1:7">
      <c r="A5308">
        <v>595</v>
      </c>
      <c r="B5308" t="s">
        <v>5497</v>
      </c>
      <c r="C5308" t="s">
        <v>5498</v>
      </c>
      <c r="D5308">
        <v>1</v>
      </c>
      <c r="E5308" t="s">
        <v>5502</v>
      </c>
      <c r="F5308" t="s">
        <v>5503</v>
      </c>
      <c r="G5308" t="s">
        <v>5504</v>
      </c>
    </row>
    <row r="5309" spans="1:7">
      <c r="A5309">
        <v>595</v>
      </c>
      <c r="B5309" t="s">
        <v>5497</v>
      </c>
      <c r="C5309" t="s">
        <v>5498</v>
      </c>
      <c r="D5309">
        <v>2</v>
      </c>
      <c r="E5309" t="s">
        <v>5505</v>
      </c>
      <c r="F5309" t="s">
        <v>5506</v>
      </c>
      <c r="G5309" t="s">
        <v>5507</v>
      </c>
    </row>
    <row r="5310" spans="1:7">
      <c r="A5310">
        <v>595</v>
      </c>
      <c r="B5310" t="s">
        <v>5497</v>
      </c>
      <c r="C5310" t="s">
        <v>5498</v>
      </c>
      <c r="D5310">
        <v>3</v>
      </c>
      <c r="E5310" t="s">
        <v>5508</v>
      </c>
      <c r="F5310" t="s">
        <v>5509</v>
      </c>
      <c r="G5310" t="s">
        <v>5510</v>
      </c>
    </row>
    <row r="5311" spans="1:7">
      <c r="A5311">
        <v>595</v>
      </c>
      <c r="B5311" t="s">
        <v>5497</v>
      </c>
      <c r="C5311" t="s">
        <v>5498</v>
      </c>
      <c r="D5311">
        <v>10</v>
      </c>
      <c r="E5311" t="s">
        <v>5511</v>
      </c>
      <c r="F5311" t="s">
        <v>5512</v>
      </c>
      <c r="G5311" t="s">
        <v>5513</v>
      </c>
    </row>
    <row r="5312" spans="1:7">
      <c r="A5312">
        <v>598</v>
      </c>
      <c r="B5312" t="s">
        <v>5514</v>
      </c>
      <c r="C5312" t="s">
        <v>5515</v>
      </c>
      <c r="D5312">
        <v>1</v>
      </c>
      <c r="E5312" t="s">
        <v>5516</v>
      </c>
      <c r="F5312" t="s">
        <v>5517</v>
      </c>
      <c r="G5312" t="s">
        <v>14035</v>
      </c>
    </row>
    <row r="5313" spans="1:7">
      <c r="A5313">
        <v>598</v>
      </c>
      <c r="B5313" t="s">
        <v>5514</v>
      </c>
      <c r="C5313" t="s">
        <v>5515</v>
      </c>
      <c r="D5313">
        <v>2</v>
      </c>
      <c r="E5313" t="s">
        <v>5518</v>
      </c>
      <c r="F5313" t="s">
        <v>5519</v>
      </c>
      <c r="G5313" t="s">
        <v>13263</v>
      </c>
    </row>
    <row r="5314" spans="1:7">
      <c r="A5314">
        <v>598</v>
      </c>
      <c r="B5314" t="s">
        <v>5514</v>
      </c>
      <c r="C5314" t="s">
        <v>5515</v>
      </c>
      <c r="D5314">
        <v>3</v>
      </c>
      <c r="E5314" t="s">
        <v>5520</v>
      </c>
      <c r="F5314" t="s">
        <v>5521</v>
      </c>
      <c r="G5314" t="s">
        <v>13264</v>
      </c>
    </row>
    <row r="5315" spans="1:7">
      <c r="A5315">
        <v>598</v>
      </c>
      <c r="B5315" t="s">
        <v>5514</v>
      </c>
      <c r="C5315" t="s">
        <v>5515</v>
      </c>
      <c r="D5315">
        <v>4</v>
      </c>
      <c r="E5315" t="s">
        <v>5522</v>
      </c>
      <c r="F5315" t="s">
        <v>5523</v>
      </c>
      <c r="G5315" t="s">
        <v>14036</v>
      </c>
    </row>
    <row r="5316" spans="1:7">
      <c r="A5316">
        <v>598</v>
      </c>
      <c r="B5316" t="s">
        <v>5514</v>
      </c>
      <c r="C5316" t="s">
        <v>5515</v>
      </c>
      <c r="D5316">
        <v>5</v>
      </c>
      <c r="E5316" t="s">
        <v>5524</v>
      </c>
      <c r="F5316" t="s">
        <v>5525</v>
      </c>
      <c r="G5316" t="s">
        <v>14037</v>
      </c>
    </row>
    <row r="5317" spans="1:7">
      <c r="A5317">
        <v>598</v>
      </c>
      <c r="B5317" t="s">
        <v>5514</v>
      </c>
      <c r="C5317" t="s">
        <v>5515</v>
      </c>
      <c r="D5317">
        <v>6</v>
      </c>
      <c r="E5317" t="s">
        <v>5526</v>
      </c>
      <c r="F5317" t="s">
        <v>5527</v>
      </c>
      <c r="G5317" t="s">
        <v>14038</v>
      </c>
    </row>
    <row r="5318" spans="1:7">
      <c r="A5318">
        <v>598</v>
      </c>
      <c r="B5318" t="s">
        <v>5514</v>
      </c>
      <c r="C5318" t="s">
        <v>5515</v>
      </c>
      <c r="D5318">
        <v>7</v>
      </c>
      <c r="E5318" t="s">
        <v>5528</v>
      </c>
      <c r="F5318" t="s">
        <v>5529</v>
      </c>
      <c r="G5318" t="s">
        <v>14039</v>
      </c>
    </row>
    <row r="5319" spans="1:7">
      <c r="A5319">
        <v>598</v>
      </c>
      <c r="B5319" t="s">
        <v>5514</v>
      </c>
      <c r="C5319" t="s">
        <v>5515</v>
      </c>
      <c r="D5319">
        <v>8</v>
      </c>
      <c r="E5319" t="s">
        <v>5530</v>
      </c>
      <c r="F5319" t="s">
        <v>5531</v>
      </c>
      <c r="G5319" t="s">
        <v>14040</v>
      </c>
    </row>
    <row r="5320" spans="1:7">
      <c r="A5320">
        <v>601</v>
      </c>
      <c r="B5320" t="s">
        <v>5532</v>
      </c>
      <c r="C5320" t="s">
        <v>5533</v>
      </c>
      <c r="D5320">
        <v>1</v>
      </c>
      <c r="E5320" t="s">
        <v>5534</v>
      </c>
      <c r="F5320" t="s">
        <v>5535</v>
      </c>
      <c r="G5320" t="s">
        <v>14041</v>
      </c>
    </row>
    <row r="5321" spans="1:7">
      <c r="A5321">
        <v>601</v>
      </c>
      <c r="B5321" t="s">
        <v>5532</v>
      </c>
      <c r="C5321" t="s">
        <v>5533</v>
      </c>
      <c r="D5321">
        <v>2</v>
      </c>
      <c r="E5321" t="s">
        <v>317</v>
      </c>
      <c r="F5321" t="s">
        <v>318</v>
      </c>
      <c r="G5321" t="s">
        <v>14042</v>
      </c>
    </row>
    <row r="5322" spans="1:7">
      <c r="A5322">
        <v>601</v>
      </c>
      <c r="B5322" t="s">
        <v>5532</v>
      </c>
      <c r="C5322" t="s">
        <v>5533</v>
      </c>
      <c r="D5322">
        <v>3</v>
      </c>
      <c r="E5322" t="s">
        <v>319</v>
      </c>
      <c r="F5322" t="s">
        <v>320</v>
      </c>
      <c r="G5322" t="s">
        <v>14043</v>
      </c>
    </row>
    <row r="5323" spans="1:7">
      <c r="A5323">
        <v>601</v>
      </c>
      <c r="B5323" t="s">
        <v>5532</v>
      </c>
      <c r="C5323" t="s">
        <v>5533</v>
      </c>
      <c r="D5323">
        <v>4</v>
      </c>
      <c r="E5323" t="s">
        <v>321</v>
      </c>
      <c r="F5323" t="s">
        <v>322</v>
      </c>
      <c r="G5323" t="s">
        <v>14044</v>
      </c>
    </row>
    <row r="5324" spans="1:7">
      <c r="A5324">
        <v>601</v>
      </c>
      <c r="B5324" t="s">
        <v>5532</v>
      </c>
      <c r="C5324" t="s">
        <v>5533</v>
      </c>
      <c r="D5324">
        <v>5</v>
      </c>
      <c r="E5324" t="s">
        <v>323</v>
      </c>
      <c r="F5324" t="s">
        <v>324</v>
      </c>
      <c r="G5324" t="s">
        <v>14045</v>
      </c>
    </row>
    <row r="5325" spans="1:7">
      <c r="A5325">
        <v>604</v>
      </c>
      <c r="B5325" t="s">
        <v>5536</v>
      </c>
      <c r="C5325" t="s">
        <v>5537</v>
      </c>
      <c r="D5325">
        <v>1</v>
      </c>
      <c r="E5325" t="s">
        <v>5538</v>
      </c>
      <c r="F5325" t="s">
        <v>5539</v>
      </c>
      <c r="G5325" t="s">
        <v>5540</v>
      </c>
    </row>
    <row r="5326" spans="1:7">
      <c r="A5326">
        <v>604</v>
      </c>
      <c r="B5326" t="s">
        <v>5536</v>
      </c>
      <c r="C5326" t="s">
        <v>5537</v>
      </c>
      <c r="D5326">
        <v>2</v>
      </c>
      <c r="E5326" t="s">
        <v>5541</v>
      </c>
      <c r="F5326" t="s">
        <v>5542</v>
      </c>
      <c r="G5326" t="s">
        <v>5543</v>
      </c>
    </row>
    <row r="5327" spans="1:7">
      <c r="A5327">
        <v>604</v>
      </c>
      <c r="B5327" t="s">
        <v>5536</v>
      </c>
      <c r="C5327" t="s">
        <v>5537</v>
      </c>
      <c r="D5327">
        <v>3</v>
      </c>
      <c r="E5327" t="s">
        <v>5544</v>
      </c>
      <c r="F5327" t="s">
        <v>5545</v>
      </c>
      <c r="G5327" t="s">
        <v>5546</v>
      </c>
    </row>
    <row r="5328" spans="1:7">
      <c r="A5328">
        <v>604</v>
      </c>
      <c r="B5328" t="s">
        <v>5536</v>
      </c>
      <c r="C5328" t="s">
        <v>5537</v>
      </c>
      <c r="D5328">
        <v>4</v>
      </c>
      <c r="E5328" t="s">
        <v>5547</v>
      </c>
      <c r="F5328" t="s">
        <v>5548</v>
      </c>
      <c r="G5328" t="s">
        <v>5549</v>
      </c>
    </row>
    <row r="5329" spans="1:7">
      <c r="A5329">
        <v>604</v>
      </c>
      <c r="B5329" t="s">
        <v>5536</v>
      </c>
      <c r="C5329" t="s">
        <v>5537</v>
      </c>
      <c r="D5329">
        <v>5</v>
      </c>
      <c r="E5329" t="s">
        <v>5550</v>
      </c>
      <c r="F5329" t="s">
        <v>5551</v>
      </c>
      <c r="G5329" t="s">
        <v>5552</v>
      </c>
    </row>
    <row r="5330" spans="1:7">
      <c r="A5330">
        <v>604</v>
      </c>
      <c r="B5330" t="s">
        <v>5536</v>
      </c>
      <c r="C5330" t="s">
        <v>5537</v>
      </c>
      <c r="D5330">
        <v>6</v>
      </c>
      <c r="E5330" t="s">
        <v>5553</v>
      </c>
      <c r="F5330" t="s">
        <v>5554</v>
      </c>
      <c r="G5330" t="s">
        <v>5555</v>
      </c>
    </row>
    <row r="5331" spans="1:7">
      <c r="A5331">
        <v>604</v>
      </c>
      <c r="B5331" t="s">
        <v>5536</v>
      </c>
      <c r="C5331" t="s">
        <v>5537</v>
      </c>
      <c r="D5331">
        <v>7</v>
      </c>
      <c r="E5331" t="s">
        <v>5556</v>
      </c>
      <c r="F5331" t="s">
        <v>5557</v>
      </c>
      <c r="G5331" t="s">
        <v>5558</v>
      </c>
    </row>
    <row r="5332" spans="1:7">
      <c r="A5332">
        <v>604</v>
      </c>
      <c r="B5332" t="s">
        <v>5536</v>
      </c>
      <c r="C5332" t="s">
        <v>5537</v>
      </c>
      <c r="D5332">
        <v>8</v>
      </c>
      <c r="E5332" t="s">
        <v>5559</v>
      </c>
      <c r="F5332" t="s">
        <v>5560</v>
      </c>
      <c r="G5332" t="s">
        <v>5561</v>
      </c>
    </row>
    <row r="5333" spans="1:7">
      <c r="A5333">
        <v>607</v>
      </c>
      <c r="B5333" t="s">
        <v>5562</v>
      </c>
      <c r="C5333" t="s">
        <v>5563</v>
      </c>
      <c r="D5333">
        <v>10</v>
      </c>
      <c r="E5333" t="s">
        <v>5564</v>
      </c>
      <c r="F5333" t="s">
        <v>5565</v>
      </c>
      <c r="G5333" t="s">
        <v>14046</v>
      </c>
    </row>
    <row r="5334" spans="1:7">
      <c r="A5334">
        <v>607</v>
      </c>
      <c r="B5334" t="s">
        <v>5562</v>
      </c>
      <c r="C5334" t="s">
        <v>5563</v>
      </c>
      <c r="D5334">
        <v>11</v>
      </c>
      <c r="E5334" t="s">
        <v>5566</v>
      </c>
      <c r="F5334" t="s">
        <v>5567</v>
      </c>
      <c r="G5334" t="s">
        <v>14047</v>
      </c>
    </row>
    <row r="5335" spans="1:7">
      <c r="A5335">
        <v>607</v>
      </c>
      <c r="B5335" t="s">
        <v>5562</v>
      </c>
      <c r="C5335" t="s">
        <v>5563</v>
      </c>
      <c r="D5335">
        <v>12</v>
      </c>
      <c r="E5335" t="s">
        <v>5568</v>
      </c>
      <c r="F5335" t="s">
        <v>5569</v>
      </c>
      <c r="G5335" t="s">
        <v>22491</v>
      </c>
    </row>
    <row r="5336" spans="1:7">
      <c r="A5336">
        <v>607</v>
      </c>
      <c r="B5336" t="s">
        <v>5562</v>
      </c>
      <c r="C5336" t="s">
        <v>5563</v>
      </c>
      <c r="D5336">
        <v>20</v>
      </c>
      <c r="E5336" t="s">
        <v>5570</v>
      </c>
      <c r="F5336" t="s">
        <v>5571</v>
      </c>
      <c r="G5336" t="s">
        <v>22492</v>
      </c>
    </row>
    <row r="5337" spans="1:7">
      <c r="A5337">
        <v>607</v>
      </c>
      <c r="B5337" t="s">
        <v>5562</v>
      </c>
      <c r="C5337" t="s">
        <v>5563</v>
      </c>
      <c r="D5337">
        <v>21</v>
      </c>
      <c r="E5337" t="s">
        <v>5572</v>
      </c>
      <c r="F5337" t="s">
        <v>5573</v>
      </c>
      <c r="G5337" t="s">
        <v>22493</v>
      </c>
    </row>
    <row r="5338" spans="1:7">
      <c r="A5338">
        <v>607</v>
      </c>
      <c r="B5338" t="s">
        <v>5562</v>
      </c>
      <c r="C5338" t="s">
        <v>5563</v>
      </c>
      <c r="D5338">
        <v>22</v>
      </c>
      <c r="E5338" t="s">
        <v>5574</v>
      </c>
      <c r="F5338" t="s">
        <v>5575</v>
      </c>
      <c r="G5338" t="s">
        <v>22494</v>
      </c>
    </row>
    <row r="5339" spans="1:7">
      <c r="A5339">
        <v>607</v>
      </c>
      <c r="B5339" t="s">
        <v>5562</v>
      </c>
      <c r="C5339" t="s">
        <v>5563</v>
      </c>
      <c r="D5339">
        <v>23</v>
      </c>
      <c r="E5339" t="s">
        <v>5576</v>
      </c>
      <c r="F5339" t="s">
        <v>12706</v>
      </c>
      <c r="G5339" t="s">
        <v>22495</v>
      </c>
    </row>
    <row r="5340" spans="1:7">
      <c r="A5340">
        <v>607</v>
      </c>
      <c r="B5340" t="s">
        <v>5562</v>
      </c>
      <c r="C5340" t="s">
        <v>5563</v>
      </c>
      <c r="D5340">
        <v>24</v>
      </c>
      <c r="E5340" t="s">
        <v>5577</v>
      </c>
      <c r="F5340" t="s">
        <v>12707</v>
      </c>
      <c r="G5340" t="s">
        <v>14048</v>
      </c>
    </row>
    <row r="5341" spans="1:7">
      <c r="A5341">
        <v>607</v>
      </c>
      <c r="B5341" t="s">
        <v>5562</v>
      </c>
      <c r="C5341" t="s">
        <v>5563</v>
      </c>
      <c r="D5341">
        <v>30</v>
      </c>
      <c r="E5341" t="s">
        <v>5578</v>
      </c>
      <c r="F5341" t="s">
        <v>5579</v>
      </c>
      <c r="G5341" t="s">
        <v>14049</v>
      </c>
    </row>
    <row r="5342" spans="1:7">
      <c r="A5342">
        <v>607</v>
      </c>
      <c r="B5342" t="s">
        <v>5562</v>
      </c>
      <c r="C5342" t="s">
        <v>5563</v>
      </c>
      <c r="D5342">
        <v>31</v>
      </c>
      <c r="E5342" t="s">
        <v>5580</v>
      </c>
      <c r="F5342" t="s">
        <v>5581</v>
      </c>
      <c r="G5342" t="s">
        <v>14050</v>
      </c>
    </row>
    <row r="5343" spans="1:7">
      <c r="A5343">
        <v>607</v>
      </c>
      <c r="B5343" t="s">
        <v>5562</v>
      </c>
      <c r="C5343" t="s">
        <v>5563</v>
      </c>
      <c r="D5343">
        <v>32</v>
      </c>
      <c r="E5343" t="s">
        <v>5582</v>
      </c>
      <c r="F5343" t="s">
        <v>5583</v>
      </c>
      <c r="G5343" t="s">
        <v>22496</v>
      </c>
    </row>
    <row r="5344" spans="1:7">
      <c r="A5344">
        <v>607</v>
      </c>
      <c r="B5344" t="s">
        <v>5562</v>
      </c>
      <c r="C5344" t="s">
        <v>5563</v>
      </c>
      <c r="D5344">
        <v>40</v>
      </c>
      <c r="E5344" t="s">
        <v>5584</v>
      </c>
      <c r="F5344" t="s">
        <v>5585</v>
      </c>
      <c r="G5344" t="s">
        <v>22497</v>
      </c>
    </row>
    <row r="5345" spans="1:7">
      <c r="A5345">
        <v>607</v>
      </c>
      <c r="B5345" t="s">
        <v>5562</v>
      </c>
      <c r="C5345" t="s">
        <v>5563</v>
      </c>
      <c r="D5345">
        <v>50</v>
      </c>
      <c r="E5345" t="s">
        <v>5586</v>
      </c>
      <c r="F5345" t="s">
        <v>5587</v>
      </c>
      <c r="G5345" t="s">
        <v>14051</v>
      </c>
    </row>
    <row r="5346" spans="1:7">
      <c r="A5346">
        <v>607</v>
      </c>
      <c r="B5346" t="s">
        <v>5562</v>
      </c>
      <c r="C5346" t="s">
        <v>5563</v>
      </c>
      <c r="D5346">
        <v>60</v>
      </c>
      <c r="E5346" t="s">
        <v>5588</v>
      </c>
      <c r="F5346" t="s">
        <v>5589</v>
      </c>
      <c r="G5346" t="s">
        <v>14052</v>
      </c>
    </row>
    <row r="5347" spans="1:7">
      <c r="A5347">
        <v>607</v>
      </c>
      <c r="B5347" t="s">
        <v>5562</v>
      </c>
      <c r="C5347" t="s">
        <v>5563</v>
      </c>
      <c r="D5347">
        <v>61</v>
      </c>
      <c r="E5347" t="s">
        <v>5590</v>
      </c>
      <c r="F5347" t="s">
        <v>5591</v>
      </c>
      <c r="G5347" t="s">
        <v>14053</v>
      </c>
    </row>
    <row r="5348" spans="1:7">
      <c r="A5348">
        <v>607</v>
      </c>
      <c r="B5348" t="s">
        <v>5562</v>
      </c>
      <c r="C5348" t="s">
        <v>5563</v>
      </c>
      <c r="D5348">
        <v>62</v>
      </c>
      <c r="E5348" t="s">
        <v>5592</v>
      </c>
      <c r="F5348" t="s">
        <v>5593</v>
      </c>
      <c r="G5348" t="s">
        <v>14054</v>
      </c>
    </row>
    <row r="5349" spans="1:7">
      <c r="A5349">
        <v>607</v>
      </c>
      <c r="B5349" t="s">
        <v>5562</v>
      </c>
      <c r="C5349" t="s">
        <v>5563</v>
      </c>
      <c r="D5349">
        <v>63</v>
      </c>
      <c r="E5349" t="s">
        <v>5594</v>
      </c>
      <c r="F5349" t="s">
        <v>5595</v>
      </c>
      <c r="G5349" t="s">
        <v>22498</v>
      </c>
    </row>
    <row r="5350" spans="1:7">
      <c r="A5350">
        <v>607</v>
      </c>
      <c r="B5350" t="s">
        <v>5562</v>
      </c>
      <c r="C5350" t="s">
        <v>5563</v>
      </c>
      <c r="D5350">
        <v>64</v>
      </c>
      <c r="E5350" t="s">
        <v>5596</v>
      </c>
      <c r="F5350" t="s">
        <v>12708</v>
      </c>
      <c r="G5350" t="s">
        <v>22499</v>
      </c>
    </row>
    <row r="5351" spans="1:7">
      <c r="A5351">
        <v>607</v>
      </c>
      <c r="B5351" t="s">
        <v>5562</v>
      </c>
      <c r="C5351" t="s">
        <v>5563</v>
      </c>
      <c r="D5351">
        <v>65</v>
      </c>
      <c r="E5351" t="s">
        <v>5597</v>
      </c>
      <c r="F5351" t="s">
        <v>12709</v>
      </c>
      <c r="G5351" t="s">
        <v>22500</v>
      </c>
    </row>
    <row r="5352" spans="1:7">
      <c r="A5352">
        <v>607</v>
      </c>
      <c r="B5352" t="s">
        <v>5562</v>
      </c>
      <c r="C5352" t="s">
        <v>5563</v>
      </c>
      <c r="D5352">
        <v>66</v>
      </c>
      <c r="E5352" t="s">
        <v>5598</v>
      </c>
      <c r="F5352" t="s">
        <v>12710</v>
      </c>
      <c r="G5352" t="s">
        <v>22501</v>
      </c>
    </row>
    <row r="5353" spans="1:7">
      <c r="A5353">
        <v>607</v>
      </c>
      <c r="B5353" t="s">
        <v>5562</v>
      </c>
      <c r="C5353" t="s">
        <v>5563</v>
      </c>
      <c r="D5353">
        <v>67</v>
      </c>
      <c r="E5353" t="s">
        <v>5599</v>
      </c>
      <c r="F5353" t="s">
        <v>12711</v>
      </c>
      <c r="G5353" t="s">
        <v>22502</v>
      </c>
    </row>
    <row r="5354" spans="1:7">
      <c r="A5354">
        <v>607</v>
      </c>
      <c r="B5354" t="s">
        <v>5562</v>
      </c>
      <c r="C5354" t="s">
        <v>5563</v>
      </c>
      <c r="D5354">
        <v>70</v>
      </c>
      <c r="E5354" t="s">
        <v>5600</v>
      </c>
      <c r="F5354" t="s">
        <v>5601</v>
      </c>
      <c r="G5354" t="s">
        <v>14055</v>
      </c>
    </row>
    <row r="5355" spans="1:7">
      <c r="A5355">
        <v>607</v>
      </c>
      <c r="B5355" t="s">
        <v>5562</v>
      </c>
      <c r="C5355" t="s">
        <v>5563</v>
      </c>
      <c r="D5355">
        <v>80</v>
      </c>
      <c r="E5355" t="s">
        <v>5602</v>
      </c>
      <c r="F5355" t="s">
        <v>5603</v>
      </c>
      <c r="G5355" t="s">
        <v>14056</v>
      </c>
    </row>
    <row r="5356" spans="1:7">
      <c r="A5356">
        <v>610</v>
      </c>
      <c r="B5356" t="s">
        <v>5604</v>
      </c>
      <c r="C5356" t="s">
        <v>5605</v>
      </c>
      <c r="D5356">
        <v>1</v>
      </c>
      <c r="E5356" t="s">
        <v>5606</v>
      </c>
      <c r="F5356" t="s">
        <v>5607</v>
      </c>
      <c r="G5356" t="s">
        <v>14057</v>
      </c>
    </row>
    <row r="5357" spans="1:7">
      <c r="A5357">
        <v>610</v>
      </c>
      <c r="B5357" t="s">
        <v>5604</v>
      </c>
      <c r="C5357" t="s">
        <v>5605</v>
      </c>
      <c r="D5357">
        <v>2</v>
      </c>
      <c r="E5357" t="s">
        <v>5608</v>
      </c>
      <c r="F5357" t="s">
        <v>5609</v>
      </c>
      <c r="G5357" t="s">
        <v>14058</v>
      </c>
    </row>
    <row r="5358" spans="1:7">
      <c r="A5358">
        <v>610</v>
      </c>
      <c r="B5358" t="s">
        <v>5604</v>
      </c>
      <c r="C5358" t="s">
        <v>5605</v>
      </c>
      <c r="D5358">
        <v>3</v>
      </c>
      <c r="E5358" t="s">
        <v>5610</v>
      </c>
      <c r="F5358" t="s">
        <v>5611</v>
      </c>
      <c r="G5358" t="s">
        <v>14059</v>
      </c>
    </row>
    <row r="5359" spans="1:7">
      <c r="A5359">
        <v>610</v>
      </c>
      <c r="B5359" t="s">
        <v>5604</v>
      </c>
      <c r="C5359" t="s">
        <v>5605</v>
      </c>
      <c r="D5359">
        <v>6</v>
      </c>
      <c r="E5359" t="s">
        <v>5612</v>
      </c>
      <c r="F5359" t="s">
        <v>5613</v>
      </c>
      <c r="G5359" t="s">
        <v>14060</v>
      </c>
    </row>
    <row r="5360" spans="1:7">
      <c r="A5360">
        <v>610</v>
      </c>
      <c r="B5360" t="s">
        <v>5604</v>
      </c>
      <c r="C5360" t="s">
        <v>5605</v>
      </c>
      <c r="D5360">
        <v>7</v>
      </c>
      <c r="E5360" t="s">
        <v>5614</v>
      </c>
      <c r="F5360" t="s">
        <v>5615</v>
      </c>
      <c r="G5360" t="s">
        <v>14061</v>
      </c>
    </row>
    <row r="5361" spans="1:7">
      <c r="A5361">
        <v>610</v>
      </c>
      <c r="B5361" t="s">
        <v>5604</v>
      </c>
      <c r="C5361" t="s">
        <v>5605</v>
      </c>
      <c r="D5361">
        <v>8</v>
      </c>
      <c r="E5361" t="s">
        <v>5616</v>
      </c>
      <c r="F5361" t="s">
        <v>5617</v>
      </c>
    </row>
    <row r="5362" spans="1:7">
      <c r="A5362">
        <v>610</v>
      </c>
      <c r="B5362" t="s">
        <v>5604</v>
      </c>
      <c r="C5362" t="s">
        <v>5605</v>
      </c>
      <c r="D5362">
        <v>9</v>
      </c>
      <c r="E5362" t="s">
        <v>5618</v>
      </c>
      <c r="F5362" t="s">
        <v>5619</v>
      </c>
      <c r="G5362" t="s">
        <v>14062</v>
      </c>
    </row>
    <row r="5363" spans="1:7">
      <c r="A5363">
        <v>613</v>
      </c>
      <c r="B5363" t="s">
        <v>5620</v>
      </c>
      <c r="C5363" t="s">
        <v>5621</v>
      </c>
      <c r="D5363">
        <v>2</v>
      </c>
      <c r="E5363" t="s">
        <v>5622</v>
      </c>
      <c r="F5363" t="s">
        <v>5623</v>
      </c>
      <c r="G5363" t="s">
        <v>12712</v>
      </c>
    </row>
    <row r="5364" spans="1:7">
      <c r="A5364">
        <v>613</v>
      </c>
      <c r="B5364" t="s">
        <v>5620</v>
      </c>
      <c r="C5364" t="s">
        <v>5621</v>
      </c>
      <c r="D5364">
        <v>3</v>
      </c>
      <c r="E5364" t="s">
        <v>5624</v>
      </c>
      <c r="F5364" t="s">
        <v>5625</v>
      </c>
      <c r="G5364" t="s">
        <v>12713</v>
      </c>
    </row>
    <row r="5365" spans="1:7">
      <c r="A5365">
        <v>613</v>
      </c>
      <c r="B5365" t="s">
        <v>5620</v>
      </c>
      <c r="C5365" t="s">
        <v>5621</v>
      </c>
      <c r="D5365">
        <v>4</v>
      </c>
      <c r="E5365" t="s">
        <v>5626</v>
      </c>
      <c r="F5365" t="s">
        <v>5627</v>
      </c>
      <c r="G5365" t="s">
        <v>12714</v>
      </c>
    </row>
    <row r="5366" spans="1:7">
      <c r="A5366">
        <v>613</v>
      </c>
      <c r="B5366" t="s">
        <v>5620</v>
      </c>
      <c r="C5366" t="s">
        <v>5621</v>
      </c>
      <c r="D5366">
        <v>5</v>
      </c>
      <c r="E5366" t="s">
        <v>5628</v>
      </c>
      <c r="F5366" t="s">
        <v>5629</v>
      </c>
      <c r="G5366" t="s">
        <v>12715</v>
      </c>
    </row>
    <row r="5367" spans="1:7">
      <c r="A5367">
        <v>613</v>
      </c>
      <c r="B5367" t="s">
        <v>5620</v>
      </c>
      <c r="C5367" t="s">
        <v>5621</v>
      </c>
      <c r="D5367" t="s">
        <v>5630</v>
      </c>
      <c r="E5367" t="s">
        <v>5631</v>
      </c>
      <c r="F5367" t="s">
        <v>5632</v>
      </c>
      <c r="G5367" t="s">
        <v>5633</v>
      </c>
    </row>
    <row r="5368" spans="1:7">
      <c r="A5368">
        <v>613</v>
      </c>
      <c r="B5368" t="s">
        <v>5620</v>
      </c>
      <c r="C5368" t="s">
        <v>5621</v>
      </c>
      <c r="D5368" t="s">
        <v>5634</v>
      </c>
      <c r="E5368" t="s">
        <v>5635</v>
      </c>
      <c r="F5368" t="s">
        <v>828</v>
      </c>
      <c r="G5368" t="s">
        <v>12716</v>
      </c>
    </row>
    <row r="5369" spans="1:7">
      <c r="A5369">
        <v>613</v>
      </c>
      <c r="B5369" t="s">
        <v>5620</v>
      </c>
      <c r="C5369" t="s">
        <v>5621</v>
      </c>
      <c r="D5369" t="s">
        <v>5636</v>
      </c>
      <c r="E5369" t="s">
        <v>5637</v>
      </c>
      <c r="F5369" t="s">
        <v>5638</v>
      </c>
      <c r="G5369" t="s">
        <v>12717</v>
      </c>
    </row>
    <row r="5370" spans="1:7">
      <c r="A5370">
        <v>613</v>
      </c>
      <c r="B5370" t="s">
        <v>5620</v>
      </c>
      <c r="C5370" t="s">
        <v>5621</v>
      </c>
      <c r="D5370" t="s">
        <v>5639</v>
      </c>
      <c r="E5370" t="s">
        <v>5640</v>
      </c>
      <c r="F5370" t="s">
        <v>5641</v>
      </c>
      <c r="G5370" t="s">
        <v>12718</v>
      </c>
    </row>
    <row r="5371" spans="1:7">
      <c r="A5371">
        <v>613</v>
      </c>
      <c r="B5371" t="s">
        <v>5620</v>
      </c>
      <c r="C5371" t="s">
        <v>5621</v>
      </c>
      <c r="D5371" t="s">
        <v>5642</v>
      </c>
      <c r="E5371" t="s">
        <v>5643</v>
      </c>
      <c r="F5371" t="s">
        <v>5644</v>
      </c>
      <c r="G5371" t="s">
        <v>12719</v>
      </c>
    </row>
    <row r="5372" spans="1:7">
      <c r="A5372">
        <v>613</v>
      </c>
      <c r="B5372" t="s">
        <v>5620</v>
      </c>
      <c r="C5372" t="s">
        <v>5621</v>
      </c>
      <c r="D5372" t="s">
        <v>5645</v>
      </c>
      <c r="E5372" t="s">
        <v>5646</v>
      </c>
      <c r="F5372" t="s">
        <v>5647</v>
      </c>
      <c r="G5372" t="s">
        <v>12720</v>
      </c>
    </row>
    <row r="5373" spans="1:7">
      <c r="A5373">
        <v>616</v>
      </c>
      <c r="B5373" t="s">
        <v>5648</v>
      </c>
      <c r="C5373" t="s">
        <v>5649</v>
      </c>
      <c r="D5373">
        <v>2</v>
      </c>
      <c r="E5373" t="s">
        <v>5622</v>
      </c>
      <c r="F5373" t="s">
        <v>5623</v>
      </c>
    </row>
    <row r="5374" spans="1:7">
      <c r="A5374">
        <v>616</v>
      </c>
      <c r="B5374" t="s">
        <v>5648</v>
      </c>
      <c r="C5374" t="s">
        <v>5649</v>
      </c>
      <c r="D5374">
        <v>3</v>
      </c>
      <c r="E5374" t="s">
        <v>5624</v>
      </c>
      <c r="F5374" t="s">
        <v>5625</v>
      </c>
    </row>
    <row r="5375" spans="1:7">
      <c r="A5375">
        <v>616</v>
      </c>
      <c r="B5375" t="s">
        <v>5648</v>
      </c>
      <c r="C5375" t="s">
        <v>5649</v>
      </c>
      <c r="D5375">
        <v>4</v>
      </c>
      <c r="E5375" t="s">
        <v>5626</v>
      </c>
      <c r="F5375" t="s">
        <v>5627</v>
      </c>
    </row>
    <row r="5376" spans="1:7">
      <c r="A5376">
        <v>616</v>
      </c>
      <c r="B5376" t="s">
        <v>5648</v>
      </c>
      <c r="C5376" t="s">
        <v>5649</v>
      </c>
      <c r="D5376">
        <v>5</v>
      </c>
      <c r="E5376" t="s">
        <v>5628</v>
      </c>
      <c r="F5376" t="s">
        <v>5629</v>
      </c>
    </row>
    <row r="5377" spans="1:7">
      <c r="A5377">
        <v>616</v>
      </c>
      <c r="B5377" t="s">
        <v>5648</v>
      </c>
      <c r="C5377" t="s">
        <v>5649</v>
      </c>
      <c r="D5377">
        <v>6</v>
      </c>
      <c r="E5377" t="s">
        <v>5650</v>
      </c>
      <c r="F5377" t="s">
        <v>5651</v>
      </c>
    </row>
    <row r="5378" spans="1:7">
      <c r="A5378">
        <v>616</v>
      </c>
      <c r="B5378" t="s">
        <v>5648</v>
      </c>
      <c r="C5378" t="s">
        <v>5649</v>
      </c>
      <c r="D5378" t="s">
        <v>5630</v>
      </c>
      <c r="E5378" t="s">
        <v>5631</v>
      </c>
      <c r="F5378" t="s">
        <v>5632</v>
      </c>
    </row>
    <row r="5379" spans="1:7">
      <c r="A5379">
        <v>616</v>
      </c>
      <c r="B5379" t="s">
        <v>5648</v>
      </c>
      <c r="C5379" t="s">
        <v>5649</v>
      </c>
      <c r="D5379" t="s">
        <v>5634</v>
      </c>
      <c r="E5379" t="s">
        <v>5635</v>
      </c>
      <c r="F5379" t="s">
        <v>828</v>
      </c>
    </row>
    <row r="5380" spans="1:7">
      <c r="A5380">
        <v>616</v>
      </c>
      <c r="B5380" t="s">
        <v>5648</v>
      </c>
      <c r="C5380" t="s">
        <v>5649</v>
      </c>
      <c r="D5380" t="s">
        <v>5636</v>
      </c>
      <c r="E5380" t="s">
        <v>5637</v>
      </c>
      <c r="F5380" t="s">
        <v>5638</v>
      </c>
    </row>
    <row r="5381" spans="1:7">
      <c r="A5381">
        <v>616</v>
      </c>
      <c r="B5381" t="s">
        <v>5648</v>
      </c>
      <c r="C5381" t="s">
        <v>5649</v>
      </c>
      <c r="D5381" t="s">
        <v>5639</v>
      </c>
      <c r="E5381" t="s">
        <v>5640</v>
      </c>
      <c r="F5381" t="s">
        <v>5641</v>
      </c>
    </row>
    <row r="5382" spans="1:7">
      <c r="A5382">
        <v>616</v>
      </c>
      <c r="B5382" t="s">
        <v>5648</v>
      </c>
      <c r="C5382" t="s">
        <v>5649</v>
      </c>
      <c r="D5382" t="s">
        <v>5642</v>
      </c>
      <c r="E5382" t="s">
        <v>5643</v>
      </c>
      <c r="F5382" t="s">
        <v>5644</v>
      </c>
    </row>
    <row r="5383" spans="1:7">
      <c r="A5383">
        <v>616</v>
      </c>
      <c r="B5383" t="s">
        <v>5648</v>
      </c>
      <c r="C5383" t="s">
        <v>5649</v>
      </c>
      <c r="D5383" t="s">
        <v>5645</v>
      </c>
      <c r="E5383" t="s">
        <v>5646</v>
      </c>
      <c r="F5383" t="s">
        <v>5647</v>
      </c>
    </row>
    <row r="5384" spans="1:7">
      <c r="A5384">
        <v>619</v>
      </c>
      <c r="B5384" t="s">
        <v>5652</v>
      </c>
      <c r="C5384" t="s">
        <v>5653</v>
      </c>
      <c r="D5384">
        <v>0</v>
      </c>
      <c r="E5384" t="s">
        <v>4910</v>
      </c>
      <c r="F5384" t="s">
        <v>5654</v>
      </c>
      <c r="G5384" t="s">
        <v>5743</v>
      </c>
    </row>
    <row r="5385" spans="1:7">
      <c r="A5385">
        <v>619</v>
      </c>
      <c r="B5385" t="s">
        <v>5652</v>
      </c>
      <c r="C5385" t="s">
        <v>5653</v>
      </c>
      <c r="D5385">
        <v>10</v>
      </c>
      <c r="E5385" t="s">
        <v>5655</v>
      </c>
      <c r="F5385" t="s">
        <v>5656</v>
      </c>
      <c r="G5385" t="s">
        <v>9935</v>
      </c>
    </row>
    <row r="5386" spans="1:7">
      <c r="A5386">
        <v>619</v>
      </c>
      <c r="B5386" t="s">
        <v>5652</v>
      </c>
      <c r="C5386" t="s">
        <v>5653</v>
      </c>
      <c r="D5386">
        <v>11</v>
      </c>
      <c r="E5386" t="s">
        <v>5657</v>
      </c>
      <c r="F5386" t="s">
        <v>5658</v>
      </c>
      <c r="G5386" t="s">
        <v>14063</v>
      </c>
    </row>
    <row r="5387" spans="1:7">
      <c r="A5387">
        <v>619</v>
      </c>
      <c r="B5387" t="s">
        <v>5652</v>
      </c>
      <c r="C5387" t="s">
        <v>5653</v>
      </c>
      <c r="D5387">
        <v>20</v>
      </c>
      <c r="E5387" t="s">
        <v>5659</v>
      </c>
      <c r="F5387" t="s">
        <v>5660</v>
      </c>
      <c r="G5387" t="s">
        <v>12994</v>
      </c>
    </row>
    <row r="5388" spans="1:7">
      <c r="A5388">
        <v>619</v>
      </c>
      <c r="B5388" t="s">
        <v>5652</v>
      </c>
      <c r="C5388" t="s">
        <v>5653</v>
      </c>
      <c r="D5388">
        <v>21</v>
      </c>
      <c r="E5388" t="s">
        <v>5661</v>
      </c>
      <c r="F5388" t="s">
        <v>5662</v>
      </c>
      <c r="G5388" t="s">
        <v>14064</v>
      </c>
    </row>
    <row r="5389" spans="1:7">
      <c r="A5389">
        <v>619</v>
      </c>
      <c r="B5389" t="s">
        <v>5652</v>
      </c>
      <c r="C5389" t="s">
        <v>5653</v>
      </c>
      <c r="D5389">
        <v>22</v>
      </c>
      <c r="E5389" t="s">
        <v>5663</v>
      </c>
      <c r="F5389" t="s">
        <v>5664</v>
      </c>
      <c r="G5389" t="s">
        <v>14065</v>
      </c>
    </row>
    <row r="5390" spans="1:7">
      <c r="A5390">
        <v>619</v>
      </c>
      <c r="B5390" t="s">
        <v>5652</v>
      </c>
      <c r="C5390" t="s">
        <v>5653</v>
      </c>
      <c r="D5390">
        <v>23</v>
      </c>
      <c r="E5390" t="s">
        <v>5665</v>
      </c>
      <c r="F5390" t="s">
        <v>5664</v>
      </c>
      <c r="G5390" t="s">
        <v>14066</v>
      </c>
    </row>
    <row r="5391" spans="1:7">
      <c r="A5391">
        <v>619</v>
      </c>
      <c r="B5391" t="s">
        <v>5652</v>
      </c>
      <c r="C5391" t="s">
        <v>5653</v>
      </c>
      <c r="D5391">
        <v>30</v>
      </c>
      <c r="E5391" t="s">
        <v>5666</v>
      </c>
      <c r="F5391" t="s">
        <v>5667</v>
      </c>
      <c r="G5391" t="s">
        <v>14067</v>
      </c>
    </row>
    <row r="5392" spans="1:7">
      <c r="A5392">
        <v>619</v>
      </c>
      <c r="B5392" t="s">
        <v>5652</v>
      </c>
      <c r="C5392" t="s">
        <v>5653</v>
      </c>
      <c r="D5392">
        <v>31</v>
      </c>
      <c r="E5392" t="s">
        <v>5668</v>
      </c>
      <c r="F5392" t="s">
        <v>5669</v>
      </c>
      <c r="G5392" t="s">
        <v>14068</v>
      </c>
    </row>
    <row r="5393" spans="1:8">
      <c r="A5393">
        <v>619</v>
      </c>
      <c r="B5393" t="s">
        <v>5652</v>
      </c>
      <c r="C5393" t="s">
        <v>5653</v>
      </c>
      <c r="D5393">
        <v>32</v>
      </c>
      <c r="E5393" t="s">
        <v>5670</v>
      </c>
      <c r="F5393" t="s">
        <v>5671</v>
      </c>
      <c r="G5393" t="s">
        <v>14069</v>
      </c>
    </row>
    <row r="5394" spans="1:8">
      <c r="A5394">
        <v>619</v>
      </c>
      <c r="B5394" t="s">
        <v>5652</v>
      </c>
      <c r="C5394" t="s">
        <v>5653</v>
      </c>
      <c r="D5394">
        <v>33</v>
      </c>
      <c r="E5394" t="s">
        <v>5672</v>
      </c>
      <c r="F5394" t="s">
        <v>5673</v>
      </c>
      <c r="G5394" t="s">
        <v>14070</v>
      </c>
    </row>
    <row r="5395" spans="1:8">
      <c r="A5395">
        <v>619</v>
      </c>
      <c r="B5395" t="s">
        <v>5652</v>
      </c>
      <c r="C5395" t="s">
        <v>5653</v>
      </c>
      <c r="D5395">
        <v>34</v>
      </c>
      <c r="E5395" t="s">
        <v>5674</v>
      </c>
      <c r="F5395" t="s">
        <v>5675</v>
      </c>
      <c r="G5395" t="s">
        <v>14071</v>
      </c>
    </row>
    <row r="5396" spans="1:8">
      <c r="A5396">
        <v>619</v>
      </c>
      <c r="B5396" t="s">
        <v>5652</v>
      </c>
      <c r="C5396" t="s">
        <v>5653</v>
      </c>
      <c r="D5396">
        <v>35</v>
      </c>
      <c r="E5396" t="s">
        <v>5676</v>
      </c>
      <c r="F5396" t="s">
        <v>5677</v>
      </c>
      <c r="G5396" t="s">
        <v>14072</v>
      </c>
    </row>
    <row r="5397" spans="1:8">
      <c r="A5397">
        <v>619</v>
      </c>
      <c r="B5397" t="s">
        <v>5652</v>
      </c>
      <c r="C5397" t="s">
        <v>5653</v>
      </c>
      <c r="D5397">
        <v>36</v>
      </c>
      <c r="E5397" t="s">
        <v>5678</v>
      </c>
      <c r="F5397" t="s">
        <v>5679</v>
      </c>
      <c r="G5397" t="s">
        <v>14073</v>
      </c>
    </row>
    <row r="5398" spans="1:8">
      <c r="A5398">
        <v>622</v>
      </c>
      <c r="B5398" t="s">
        <v>5680</v>
      </c>
      <c r="C5398" t="s">
        <v>5681</v>
      </c>
      <c r="D5398">
        <v>1</v>
      </c>
      <c r="E5398" t="s">
        <v>5682</v>
      </c>
      <c r="F5398" t="s">
        <v>5683</v>
      </c>
      <c r="G5398" t="s">
        <v>12721</v>
      </c>
      <c r="H5398" t="s">
        <v>12722</v>
      </c>
    </row>
    <row r="5399" spans="1:8">
      <c r="A5399">
        <v>622</v>
      </c>
      <c r="B5399" t="s">
        <v>5680</v>
      </c>
      <c r="C5399" t="s">
        <v>5681</v>
      </c>
      <c r="D5399">
        <v>2</v>
      </c>
      <c r="E5399" t="s">
        <v>5684</v>
      </c>
      <c r="F5399" t="s">
        <v>5685</v>
      </c>
      <c r="G5399" t="s">
        <v>12723</v>
      </c>
      <c r="H5399" t="s">
        <v>12724</v>
      </c>
    </row>
    <row r="5400" spans="1:8">
      <c r="A5400">
        <v>622</v>
      </c>
      <c r="B5400" t="s">
        <v>5680</v>
      </c>
      <c r="C5400" t="s">
        <v>5681</v>
      </c>
      <c r="D5400">
        <v>3</v>
      </c>
      <c r="E5400" t="s">
        <v>5686</v>
      </c>
      <c r="F5400" t="s">
        <v>5687</v>
      </c>
      <c r="G5400" t="s">
        <v>12725</v>
      </c>
      <c r="H5400" t="s">
        <v>12726</v>
      </c>
    </row>
    <row r="5401" spans="1:8">
      <c r="A5401">
        <v>622</v>
      </c>
      <c r="B5401" t="s">
        <v>5680</v>
      </c>
      <c r="C5401" t="s">
        <v>5681</v>
      </c>
      <c r="D5401">
        <v>4</v>
      </c>
      <c r="E5401" t="s">
        <v>5688</v>
      </c>
      <c r="F5401" t="s">
        <v>5689</v>
      </c>
      <c r="G5401" t="s">
        <v>12727</v>
      </c>
      <c r="H5401" t="s">
        <v>12728</v>
      </c>
    </row>
    <row r="5402" spans="1:8">
      <c r="A5402">
        <v>622</v>
      </c>
      <c r="B5402" t="s">
        <v>5680</v>
      </c>
      <c r="C5402" t="s">
        <v>5681</v>
      </c>
      <c r="D5402">
        <v>5</v>
      </c>
      <c r="E5402" t="s">
        <v>5690</v>
      </c>
      <c r="F5402" t="s">
        <v>1710</v>
      </c>
      <c r="G5402" t="s">
        <v>1710</v>
      </c>
      <c r="H5402" t="s">
        <v>12729</v>
      </c>
    </row>
    <row r="5403" spans="1:8">
      <c r="A5403">
        <v>622</v>
      </c>
      <c r="B5403" t="s">
        <v>5680</v>
      </c>
      <c r="C5403" t="s">
        <v>5681</v>
      </c>
      <c r="D5403">
        <v>6</v>
      </c>
      <c r="E5403" t="s">
        <v>5691</v>
      </c>
      <c r="F5403" t="s">
        <v>5692</v>
      </c>
      <c r="G5403" t="s">
        <v>12730</v>
      </c>
      <c r="H5403" t="s">
        <v>12731</v>
      </c>
    </row>
    <row r="5404" spans="1:8">
      <c r="A5404">
        <v>622</v>
      </c>
      <c r="B5404" t="s">
        <v>5680</v>
      </c>
      <c r="C5404" t="s">
        <v>5681</v>
      </c>
      <c r="D5404">
        <v>7</v>
      </c>
      <c r="E5404" t="s">
        <v>3902</v>
      </c>
      <c r="F5404" t="s">
        <v>3903</v>
      </c>
      <c r="G5404" t="s">
        <v>12732</v>
      </c>
      <c r="H5404" t="s">
        <v>12733</v>
      </c>
    </row>
    <row r="5405" spans="1:8">
      <c r="A5405">
        <v>622</v>
      </c>
      <c r="B5405" t="s">
        <v>5680</v>
      </c>
      <c r="C5405" t="s">
        <v>5681</v>
      </c>
      <c r="D5405">
        <v>8</v>
      </c>
      <c r="E5405" t="s">
        <v>5693</v>
      </c>
      <c r="F5405" t="s">
        <v>5694</v>
      </c>
      <c r="G5405" t="s">
        <v>12734</v>
      </c>
      <c r="H5405" t="s">
        <v>7140</v>
      </c>
    </row>
    <row r="5406" spans="1:8">
      <c r="A5406">
        <v>622</v>
      </c>
      <c r="B5406" t="s">
        <v>5680</v>
      </c>
      <c r="C5406" t="s">
        <v>5681</v>
      </c>
      <c r="D5406">
        <v>9</v>
      </c>
      <c r="E5406" t="s">
        <v>5695</v>
      </c>
      <c r="F5406" t="s">
        <v>5696</v>
      </c>
      <c r="G5406" t="s">
        <v>12735</v>
      </c>
      <c r="H5406" t="s">
        <v>7140</v>
      </c>
    </row>
    <row r="5407" spans="1:8">
      <c r="A5407">
        <v>622</v>
      </c>
      <c r="B5407" t="s">
        <v>5680</v>
      </c>
      <c r="C5407" t="s">
        <v>5681</v>
      </c>
      <c r="D5407">
        <v>10</v>
      </c>
      <c r="E5407" t="s">
        <v>5697</v>
      </c>
      <c r="F5407" t="s">
        <v>5698</v>
      </c>
      <c r="G5407" t="s">
        <v>12736</v>
      </c>
      <c r="H5407" t="s">
        <v>12737</v>
      </c>
    </row>
    <row r="5408" spans="1:8">
      <c r="A5408">
        <v>622</v>
      </c>
      <c r="B5408" t="s">
        <v>5680</v>
      </c>
      <c r="C5408" t="s">
        <v>5681</v>
      </c>
      <c r="D5408">
        <v>11</v>
      </c>
      <c r="E5408" t="s">
        <v>5699</v>
      </c>
      <c r="F5408" t="s">
        <v>5700</v>
      </c>
      <c r="G5408" t="s">
        <v>12738</v>
      </c>
      <c r="H5408" t="s">
        <v>12739</v>
      </c>
    </row>
    <row r="5409" spans="1:8">
      <c r="A5409">
        <v>622</v>
      </c>
      <c r="B5409" t="s">
        <v>5680</v>
      </c>
      <c r="C5409" t="s">
        <v>5681</v>
      </c>
      <c r="D5409">
        <v>12</v>
      </c>
      <c r="E5409" t="s">
        <v>5701</v>
      </c>
      <c r="F5409" t="s">
        <v>5702</v>
      </c>
      <c r="G5409" t="s">
        <v>12740</v>
      </c>
      <c r="H5409" t="s">
        <v>12741</v>
      </c>
    </row>
    <row r="5410" spans="1:8">
      <c r="A5410">
        <v>622</v>
      </c>
      <c r="B5410" t="s">
        <v>5680</v>
      </c>
      <c r="C5410" t="s">
        <v>5681</v>
      </c>
      <c r="D5410">
        <v>13</v>
      </c>
      <c r="E5410" t="s">
        <v>4129</v>
      </c>
      <c r="F5410" t="s">
        <v>4130</v>
      </c>
      <c r="G5410" t="s">
        <v>12742</v>
      </c>
      <c r="H5410" t="s">
        <v>11947</v>
      </c>
    </row>
    <row r="5411" spans="1:8">
      <c r="A5411">
        <v>622</v>
      </c>
      <c r="B5411" t="s">
        <v>5680</v>
      </c>
      <c r="C5411" t="s">
        <v>5681</v>
      </c>
      <c r="D5411">
        <v>14</v>
      </c>
      <c r="E5411" t="s">
        <v>5703</v>
      </c>
      <c r="F5411" t="s">
        <v>744</v>
      </c>
      <c r="G5411" t="s">
        <v>12743</v>
      </c>
      <c r="H5411" t="s">
        <v>12744</v>
      </c>
    </row>
    <row r="5412" spans="1:8">
      <c r="A5412">
        <v>622</v>
      </c>
      <c r="B5412" t="s">
        <v>5680</v>
      </c>
      <c r="C5412" t="s">
        <v>5681</v>
      </c>
      <c r="D5412">
        <v>15</v>
      </c>
      <c r="E5412" t="s">
        <v>3712</v>
      </c>
      <c r="F5412" t="s">
        <v>747</v>
      </c>
      <c r="G5412" t="s">
        <v>12745</v>
      </c>
      <c r="H5412" t="s">
        <v>12746</v>
      </c>
    </row>
    <row r="5413" spans="1:8">
      <c r="A5413">
        <v>622</v>
      </c>
      <c r="B5413" t="s">
        <v>5680</v>
      </c>
      <c r="C5413" t="s">
        <v>5681</v>
      </c>
      <c r="D5413">
        <v>16</v>
      </c>
      <c r="E5413" t="s">
        <v>5704</v>
      </c>
      <c r="F5413" t="s">
        <v>5705</v>
      </c>
      <c r="G5413" t="s">
        <v>12747</v>
      </c>
      <c r="H5413" t="s">
        <v>12748</v>
      </c>
    </row>
    <row r="5414" spans="1:8">
      <c r="A5414">
        <v>622</v>
      </c>
      <c r="B5414" t="s">
        <v>5680</v>
      </c>
      <c r="C5414" t="s">
        <v>5681</v>
      </c>
      <c r="D5414">
        <v>17</v>
      </c>
      <c r="E5414" t="s">
        <v>5706</v>
      </c>
      <c r="F5414" t="s">
        <v>5707</v>
      </c>
      <c r="G5414" t="s">
        <v>12749</v>
      </c>
      <c r="H5414" t="s">
        <v>12750</v>
      </c>
    </row>
    <row r="5415" spans="1:8">
      <c r="A5415">
        <v>622</v>
      </c>
      <c r="B5415" t="s">
        <v>5680</v>
      </c>
      <c r="C5415" t="s">
        <v>5681</v>
      </c>
      <c r="D5415">
        <v>18</v>
      </c>
      <c r="E5415" t="s">
        <v>5708</v>
      </c>
      <c r="F5415" t="s">
        <v>5709</v>
      </c>
      <c r="G5415" t="s">
        <v>12751</v>
      </c>
      <c r="H5415" t="s">
        <v>12752</v>
      </c>
    </row>
    <row r="5416" spans="1:8">
      <c r="A5416">
        <v>622</v>
      </c>
      <c r="B5416" t="s">
        <v>5680</v>
      </c>
      <c r="C5416" t="s">
        <v>5681</v>
      </c>
      <c r="D5416">
        <v>19</v>
      </c>
      <c r="E5416" t="s">
        <v>5710</v>
      </c>
      <c r="F5416" t="s">
        <v>5711</v>
      </c>
      <c r="G5416" t="s">
        <v>12753</v>
      </c>
      <c r="H5416" t="s">
        <v>12754</v>
      </c>
    </row>
    <row r="5417" spans="1:8">
      <c r="A5417">
        <v>622</v>
      </c>
      <c r="B5417" t="s">
        <v>5680</v>
      </c>
      <c r="C5417" t="s">
        <v>5681</v>
      </c>
      <c r="D5417">
        <v>20</v>
      </c>
      <c r="E5417" t="s">
        <v>5712</v>
      </c>
      <c r="F5417" t="s">
        <v>5713</v>
      </c>
      <c r="G5417" t="s">
        <v>12755</v>
      </c>
      <c r="H5417" t="s">
        <v>12756</v>
      </c>
    </row>
    <row r="5418" spans="1:8">
      <c r="A5418">
        <v>622</v>
      </c>
      <c r="B5418" t="s">
        <v>5680</v>
      </c>
      <c r="C5418" t="s">
        <v>5681</v>
      </c>
      <c r="D5418">
        <v>21</v>
      </c>
      <c r="E5418" t="s">
        <v>3863</v>
      </c>
      <c r="F5418" t="s">
        <v>3864</v>
      </c>
      <c r="G5418" t="s">
        <v>11400</v>
      </c>
      <c r="H5418" t="s">
        <v>12757</v>
      </c>
    </row>
    <row r="5419" spans="1:8">
      <c r="A5419">
        <v>622</v>
      </c>
      <c r="B5419" t="s">
        <v>5680</v>
      </c>
      <c r="C5419" t="s">
        <v>5681</v>
      </c>
      <c r="D5419">
        <v>22</v>
      </c>
      <c r="E5419" t="s">
        <v>5714</v>
      </c>
      <c r="F5419" t="s">
        <v>5715</v>
      </c>
      <c r="G5419" t="s">
        <v>12758</v>
      </c>
      <c r="H5419" t="s">
        <v>12759</v>
      </c>
    </row>
    <row r="5420" spans="1:8">
      <c r="A5420">
        <v>622</v>
      </c>
      <c r="B5420" t="s">
        <v>5680</v>
      </c>
      <c r="C5420" t="s">
        <v>5681</v>
      </c>
      <c r="D5420">
        <v>23</v>
      </c>
      <c r="E5420" t="s">
        <v>5716</v>
      </c>
      <c r="F5420" t="s">
        <v>5717</v>
      </c>
      <c r="G5420" t="s">
        <v>12760</v>
      </c>
      <c r="H5420" t="s">
        <v>12761</v>
      </c>
    </row>
    <row r="5421" spans="1:8">
      <c r="A5421">
        <v>622</v>
      </c>
      <c r="B5421" t="s">
        <v>5680</v>
      </c>
      <c r="C5421" t="s">
        <v>5681</v>
      </c>
      <c r="D5421">
        <v>24</v>
      </c>
      <c r="E5421" t="s">
        <v>5718</v>
      </c>
      <c r="F5421" t="s">
        <v>5719</v>
      </c>
      <c r="G5421" t="s">
        <v>12762</v>
      </c>
      <c r="H5421" t="s">
        <v>12763</v>
      </c>
    </row>
    <row r="5422" spans="1:8">
      <c r="A5422">
        <v>622</v>
      </c>
      <c r="B5422" t="s">
        <v>5680</v>
      </c>
      <c r="C5422" t="s">
        <v>5681</v>
      </c>
      <c r="D5422">
        <v>25</v>
      </c>
      <c r="E5422" t="s">
        <v>5720</v>
      </c>
      <c r="F5422" t="s">
        <v>5721</v>
      </c>
      <c r="G5422" t="s">
        <v>12764</v>
      </c>
      <c r="H5422" t="s">
        <v>12765</v>
      </c>
    </row>
    <row r="5423" spans="1:8">
      <c r="A5423">
        <v>622</v>
      </c>
      <c r="B5423" t="s">
        <v>5680</v>
      </c>
      <c r="C5423" t="s">
        <v>5681</v>
      </c>
      <c r="D5423">
        <v>26</v>
      </c>
      <c r="E5423" t="s">
        <v>5722</v>
      </c>
      <c r="F5423" t="s">
        <v>5723</v>
      </c>
      <c r="G5423" t="s">
        <v>12766</v>
      </c>
      <c r="H5423" t="s">
        <v>12767</v>
      </c>
    </row>
    <row r="5424" spans="1:8">
      <c r="A5424">
        <v>622</v>
      </c>
      <c r="B5424" t="s">
        <v>5680</v>
      </c>
      <c r="C5424" t="s">
        <v>5681</v>
      </c>
      <c r="D5424">
        <v>27</v>
      </c>
      <c r="E5424" t="s">
        <v>5724</v>
      </c>
      <c r="F5424" t="s">
        <v>5725</v>
      </c>
      <c r="G5424" t="s">
        <v>12768</v>
      </c>
      <c r="H5424" t="s">
        <v>12769</v>
      </c>
    </row>
    <row r="5425" spans="1:8">
      <c r="A5425">
        <v>622</v>
      </c>
      <c r="B5425" t="s">
        <v>5680</v>
      </c>
      <c r="C5425" t="s">
        <v>5681</v>
      </c>
      <c r="D5425">
        <v>28</v>
      </c>
      <c r="E5425" t="s">
        <v>4245</v>
      </c>
      <c r="F5425" t="s">
        <v>4246</v>
      </c>
      <c r="G5425" t="s">
        <v>12770</v>
      </c>
      <c r="H5425" t="s">
        <v>11975</v>
      </c>
    </row>
    <row r="5426" spans="1:8">
      <c r="A5426">
        <v>622</v>
      </c>
      <c r="B5426" t="s">
        <v>5680</v>
      </c>
      <c r="C5426" t="s">
        <v>5681</v>
      </c>
      <c r="D5426">
        <v>29</v>
      </c>
      <c r="E5426" t="s">
        <v>5726</v>
      </c>
      <c r="F5426" t="s">
        <v>5727</v>
      </c>
      <c r="G5426" t="s">
        <v>12771</v>
      </c>
      <c r="H5426" t="s">
        <v>7140</v>
      </c>
    </row>
    <row r="5427" spans="1:8">
      <c r="A5427">
        <v>622</v>
      </c>
      <c r="B5427" t="s">
        <v>5680</v>
      </c>
      <c r="C5427" t="s">
        <v>5681</v>
      </c>
      <c r="D5427">
        <v>30</v>
      </c>
      <c r="E5427" t="s">
        <v>5728</v>
      </c>
      <c r="F5427" t="s">
        <v>5729</v>
      </c>
      <c r="G5427" t="s">
        <v>12772</v>
      </c>
      <c r="H5427" t="s">
        <v>7140</v>
      </c>
    </row>
    <row r="5428" spans="1:8">
      <c r="A5428">
        <v>625</v>
      </c>
      <c r="B5428" t="s">
        <v>5730</v>
      </c>
      <c r="C5428" t="s">
        <v>5731</v>
      </c>
      <c r="D5428">
        <v>1</v>
      </c>
      <c r="E5428" t="s">
        <v>10001</v>
      </c>
      <c r="F5428" t="s">
        <v>10002</v>
      </c>
      <c r="G5428" t="s">
        <v>5732</v>
      </c>
    </row>
    <row r="5429" spans="1:8">
      <c r="A5429">
        <v>625</v>
      </c>
      <c r="B5429" t="s">
        <v>5730</v>
      </c>
      <c r="C5429" t="s">
        <v>5731</v>
      </c>
      <c r="D5429">
        <v>2</v>
      </c>
      <c r="E5429" t="s">
        <v>5733</v>
      </c>
      <c r="F5429" t="s">
        <v>5734</v>
      </c>
      <c r="G5429" t="s">
        <v>5735</v>
      </c>
    </row>
    <row r="5430" spans="1:8">
      <c r="A5430">
        <v>625</v>
      </c>
      <c r="B5430" t="s">
        <v>5730</v>
      </c>
      <c r="C5430" t="s">
        <v>5731</v>
      </c>
      <c r="D5430">
        <v>3</v>
      </c>
      <c r="E5430" t="s">
        <v>5736</v>
      </c>
      <c r="F5430" t="s">
        <v>5737</v>
      </c>
      <c r="G5430" t="s">
        <v>5738</v>
      </c>
    </row>
    <row r="5431" spans="1:8">
      <c r="A5431">
        <v>625</v>
      </c>
      <c r="B5431" t="s">
        <v>5730</v>
      </c>
      <c r="C5431" t="s">
        <v>5731</v>
      </c>
      <c r="D5431">
        <v>4</v>
      </c>
      <c r="E5431" t="s">
        <v>5739</v>
      </c>
      <c r="F5431" t="s">
        <v>5740</v>
      </c>
      <c r="G5431" t="s">
        <v>5741</v>
      </c>
    </row>
    <row r="5432" spans="1:8">
      <c r="A5432">
        <v>625</v>
      </c>
      <c r="B5432" t="s">
        <v>5730</v>
      </c>
      <c r="C5432" t="s">
        <v>5731</v>
      </c>
      <c r="D5432">
        <v>5</v>
      </c>
      <c r="E5432" t="s">
        <v>4910</v>
      </c>
      <c r="F5432" t="s">
        <v>5742</v>
      </c>
      <c r="G5432" t="s">
        <v>5743</v>
      </c>
    </row>
    <row r="5433" spans="1:8">
      <c r="A5433">
        <v>628</v>
      </c>
      <c r="B5433" t="s">
        <v>5744</v>
      </c>
      <c r="C5433" t="s">
        <v>5745</v>
      </c>
      <c r="D5433">
        <v>0</v>
      </c>
      <c r="E5433" t="s">
        <v>5746</v>
      </c>
      <c r="F5433" t="s">
        <v>5747</v>
      </c>
      <c r="G5433" t="s">
        <v>14074</v>
      </c>
    </row>
    <row r="5434" spans="1:8">
      <c r="A5434">
        <v>628</v>
      </c>
      <c r="B5434" t="s">
        <v>5744</v>
      </c>
      <c r="C5434" t="s">
        <v>5745</v>
      </c>
      <c r="D5434">
        <v>1</v>
      </c>
      <c r="E5434" t="s">
        <v>5748</v>
      </c>
      <c r="F5434" t="s">
        <v>5749</v>
      </c>
      <c r="G5434" t="s">
        <v>14075</v>
      </c>
    </row>
    <row r="5435" spans="1:8">
      <c r="A5435">
        <v>628</v>
      </c>
      <c r="B5435" t="s">
        <v>5744</v>
      </c>
      <c r="C5435" t="s">
        <v>5745</v>
      </c>
      <c r="D5435">
        <v>2</v>
      </c>
      <c r="E5435" t="s">
        <v>5750</v>
      </c>
      <c r="F5435" t="s">
        <v>5751</v>
      </c>
      <c r="G5435" t="s">
        <v>14076</v>
      </c>
    </row>
    <row r="5436" spans="1:8">
      <c r="A5436">
        <v>628</v>
      </c>
      <c r="B5436" t="s">
        <v>5744</v>
      </c>
      <c r="C5436" t="s">
        <v>5745</v>
      </c>
      <c r="D5436">
        <v>3</v>
      </c>
      <c r="E5436" t="s">
        <v>5752</v>
      </c>
      <c r="F5436" t="s">
        <v>5753</v>
      </c>
      <c r="G5436" t="s">
        <v>14077</v>
      </c>
    </row>
    <row r="5437" spans="1:8">
      <c r="A5437">
        <v>628</v>
      </c>
      <c r="B5437" t="s">
        <v>5744</v>
      </c>
      <c r="C5437" t="s">
        <v>5745</v>
      </c>
      <c r="D5437">
        <v>4</v>
      </c>
      <c r="E5437" t="s">
        <v>5754</v>
      </c>
      <c r="F5437" t="s">
        <v>5755</v>
      </c>
      <c r="G5437" t="s">
        <v>14078</v>
      </c>
    </row>
    <row r="5438" spans="1:8">
      <c r="A5438">
        <v>628</v>
      </c>
      <c r="B5438" t="s">
        <v>5744</v>
      </c>
      <c r="C5438" t="s">
        <v>5745</v>
      </c>
      <c r="D5438">
        <v>5</v>
      </c>
      <c r="E5438" t="s">
        <v>5756</v>
      </c>
      <c r="F5438" t="s">
        <v>5757</v>
      </c>
      <c r="G5438" t="s">
        <v>14079</v>
      </c>
    </row>
    <row r="5439" spans="1:8">
      <c r="A5439">
        <v>628</v>
      </c>
      <c r="B5439" t="s">
        <v>5744</v>
      </c>
      <c r="C5439" t="s">
        <v>5745</v>
      </c>
      <c r="D5439">
        <v>6</v>
      </c>
      <c r="E5439" t="s">
        <v>5758</v>
      </c>
      <c r="F5439" t="s">
        <v>5759</v>
      </c>
      <c r="G5439" t="s">
        <v>14080</v>
      </c>
    </row>
    <row r="5440" spans="1:8">
      <c r="A5440">
        <v>628</v>
      </c>
      <c r="B5440" t="s">
        <v>5744</v>
      </c>
      <c r="C5440" t="s">
        <v>5745</v>
      </c>
      <c r="D5440">
        <v>7</v>
      </c>
      <c r="E5440" t="s">
        <v>5760</v>
      </c>
      <c r="F5440" t="s">
        <v>5761</v>
      </c>
      <c r="G5440" t="s">
        <v>14081</v>
      </c>
    </row>
    <row r="5441" spans="1:7">
      <c r="A5441">
        <v>628</v>
      </c>
      <c r="B5441" t="s">
        <v>5744</v>
      </c>
      <c r="C5441" t="s">
        <v>5745</v>
      </c>
      <c r="D5441">
        <v>8</v>
      </c>
      <c r="E5441" t="s">
        <v>5762</v>
      </c>
      <c r="F5441" t="s">
        <v>5763</v>
      </c>
      <c r="G5441" t="s">
        <v>14082</v>
      </c>
    </row>
    <row r="5442" spans="1:7">
      <c r="A5442">
        <v>628</v>
      </c>
      <c r="B5442" t="s">
        <v>5744</v>
      </c>
      <c r="C5442" t="s">
        <v>5745</v>
      </c>
      <c r="D5442">
        <v>9</v>
      </c>
      <c r="E5442" t="s">
        <v>5764</v>
      </c>
      <c r="F5442" t="s">
        <v>5765</v>
      </c>
      <c r="G5442" t="s">
        <v>14083</v>
      </c>
    </row>
    <row r="5443" spans="1:7">
      <c r="A5443">
        <v>631</v>
      </c>
      <c r="B5443" t="s">
        <v>5766</v>
      </c>
      <c r="C5443" t="s">
        <v>5767</v>
      </c>
      <c r="D5443">
        <v>0</v>
      </c>
      <c r="E5443" t="s">
        <v>5746</v>
      </c>
      <c r="F5443" t="s">
        <v>5747</v>
      </c>
      <c r="G5443" t="s">
        <v>14074</v>
      </c>
    </row>
    <row r="5444" spans="1:7">
      <c r="A5444">
        <v>631</v>
      </c>
      <c r="B5444" t="s">
        <v>5766</v>
      </c>
      <c r="C5444" t="s">
        <v>5767</v>
      </c>
      <c r="D5444">
        <v>3</v>
      </c>
      <c r="E5444" t="s">
        <v>5768</v>
      </c>
      <c r="F5444" t="s">
        <v>5769</v>
      </c>
      <c r="G5444" t="s">
        <v>14084</v>
      </c>
    </row>
    <row r="5445" spans="1:7">
      <c r="A5445">
        <v>631</v>
      </c>
      <c r="B5445" t="s">
        <v>5766</v>
      </c>
      <c r="C5445" t="s">
        <v>5767</v>
      </c>
      <c r="D5445">
        <v>5</v>
      </c>
      <c r="E5445" t="s">
        <v>5770</v>
      </c>
      <c r="F5445" t="s">
        <v>5771</v>
      </c>
      <c r="G5445" t="s">
        <v>14085</v>
      </c>
    </row>
    <row r="5446" spans="1:7">
      <c r="A5446">
        <v>631</v>
      </c>
      <c r="B5446" t="s">
        <v>5766</v>
      </c>
      <c r="C5446" t="s">
        <v>5767</v>
      </c>
      <c r="D5446">
        <v>6</v>
      </c>
      <c r="E5446" t="s">
        <v>5772</v>
      </c>
      <c r="F5446" t="s">
        <v>5773</v>
      </c>
      <c r="G5446" t="s">
        <v>14086</v>
      </c>
    </row>
    <row r="5447" spans="1:7">
      <c r="A5447">
        <v>631</v>
      </c>
      <c r="B5447" t="s">
        <v>5766</v>
      </c>
      <c r="C5447" t="s">
        <v>5767</v>
      </c>
      <c r="D5447">
        <v>7</v>
      </c>
      <c r="E5447" t="s">
        <v>5774</v>
      </c>
      <c r="F5447" t="s">
        <v>5775</v>
      </c>
      <c r="G5447" t="s">
        <v>14087</v>
      </c>
    </row>
    <row r="5448" spans="1:7">
      <c r="A5448">
        <v>631</v>
      </c>
      <c r="B5448" t="s">
        <v>5766</v>
      </c>
      <c r="C5448" t="s">
        <v>5767</v>
      </c>
      <c r="D5448">
        <v>9</v>
      </c>
      <c r="E5448" t="s">
        <v>5776</v>
      </c>
      <c r="F5448" t="s">
        <v>5777</v>
      </c>
      <c r="G5448" t="s">
        <v>14088</v>
      </c>
    </row>
    <row r="5449" spans="1:7">
      <c r="A5449">
        <v>631</v>
      </c>
      <c r="B5449" t="s">
        <v>5766</v>
      </c>
      <c r="C5449" t="s">
        <v>5767</v>
      </c>
      <c r="D5449">
        <v>10</v>
      </c>
      <c r="E5449" t="s">
        <v>5778</v>
      </c>
      <c r="F5449" t="s">
        <v>5779</v>
      </c>
      <c r="G5449" t="s">
        <v>14089</v>
      </c>
    </row>
    <row r="5450" spans="1:7">
      <c r="A5450">
        <v>634</v>
      </c>
      <c r="B5450" t="s">
        <v>5780</v>
      </c>
      <c r="C5450" t="s">
        <v>5781</v>
      </c>
      <c r="D5450">
        <v>103</v>
      </c>
      <c r="E5450" t="s">
        <v>5782</v>
      </c>
      <c r="F5450" t="s">
        <v>5783</v>
      </c>
    </row>
    <row r="5451" spans="1:7">
      <c r="A5451">
        <v>634</v>
      </c>
      <c r="B5451" t="s">
        <v>5780</v>
      </c>
      <c r="C5451" t="s">
        <v>5781</v>
      </c>
      <c r="D5451">
        <v>106</v>
      </c>
      <c r="E5451" t="s">
        <v>5784</v>
      </c>
      <c r="F5451" t="s">
        <v>5785</v>
      </c>
    </row>
    <row r="5452" spans="1:7">
      <c r="A5452">
        <v>634</v>
      </c>
      <c r="B5452" t="s">
        <v>5780</v>
      </c>
      <c r="C5452" t="s">
        <v>5781</v>
      </c>
      <c r="D5452">
        <v>201</v>
      </c>
      <c r="E5452" t="s">
        <v>5786</v>
      </c>
      <c r="F5452" t="s">
        <v>5787</v>
      </c>
    </row>
    <row r="5453" spans="1:7">
      <c r="A5453">
        <v>637</v>
      </c>
      <c r="B5453" t="s">
        <v>5788</v>
      </c>
      <c r="C5453" t="s">
        <v>5789</v>
      </c>
      <c r="D5453">
        <v>1</v>
      </c>
      <c r="E5453" t="s">
        <v>5790</v>
      </c>
      <c r="F5453" t="s">
        <v>5791</v>
      </c>
      <c r="G5453" t="s">
        <v>5792</v>
      </c>
    </row>
    <row r="5454" spans="1:7">
      <c r="A5454">
        <v>637</v>
      </c>
      <c r="B5454" t="s">
        <v>5788</v>
      </c>
      <c r="C5454" t="s">
        <v>5789</v>
      </c>
      <c r="D5454">
        <v>2</v>
      </c>
      <c r="E5454" t="s">
        <v>5793</v>
      </c>
      <c r="F5454" t="s">
        <v>5794</v>
      </c>
      <c r="G5454" t="s">
        <v>5795</v>
      </c>
    </row>
    <row r="5455" spans="1:7">
      <c r="A5455">
        <v>637</v>
      </c>
      <c r="B5455" t="s">
        <v>5788</v>
      </c>
      <c r="C5455" t="s">
        <v>5789</v>
      </c>
      <c r="D5455">
        <v>3</v>
      </c>
      <c r="E5455" t="s">
        <v>5796</v>
      </c>
      <c r="F5455" t="s">
        <v>5797</v>
      </c>
      <c r="G5455" t="s">
        <v>5798</v>
      </c>
    </row>
    <row r="5456" spans="1:7">
      <c r="A5456">
        <v>637</v>
      </c>
      <c r="B5456" t="s">
        <v>5788</v>
      </c>
      <c r="C5456" t="s">
        <v>5789</v>
      </c>
      <c r="D5456">
        <v>4</v>
      </c>
      <c r="E5456" t="s">
        <v>5799</v>
      </c>
      <c r="F5456" t="s">
        <v>5800</v>
      </c>
      <c r="G5456" t="s">
        <v>5801</v>
      </c>
    </row>
    <row r="5457" spans="1:7">
      <c r="A5457">
        <v>637</v>
      </c>
      <c r="B5457" t="s">
        <v>5788</v>
      </c>
      <c r="C5457" t="s">
        <v>5789</v>
      </c>
      <c r="D5457">
        <v>5</v>
      </c>
      <c r="E5457" t="s">
        <v>5802</v>
      </c>
      <c r="F5457" t="s">
        <v>5803</v>
      </c>
      <c r="G5457" t="s">
        <v>5804</v>
      </c>
    </row>
    <row r="5458" spans="1:7">
      <c r="A5458">
        <v>637</v>
      </c>
      <c r="B5458" t="s">
        <v>5788</v>
      </c>
      <c r="C5458" t="s">
        <v>5789</v>
      </c>
      <c r="D5458">
        <v>6</v>
      </c>
      <c r="E5458" t="s">
        <v>5805</v>
      </c>
      <c r="F5458" t="s">
        <v>5806</v>
      </c>
      <c r="G5458" t="s">
        <v>5807</v>
      </c>
    </row>
    <row r="5459" spans="1:7">
      <c r="A5459">
        <v>637</v>
      </c>
      <c r="B5459" t="s">
        <v>5788</v>
      </c>
      <c r="C5459" t="s">
        <v>5789</v>
      </c>
      <c r="D5459">
        <v>7</v>
      </c>
      <c r="E5459" t="s">
        <v>5808</v>
      </c>
      <c r="F5459" t="s">
        <v>5809</v>
      </c>
      <c r="G5459" t="s">
        <v>5810</v>
      </c>
    </row>
    <row r="5460" spans="1:7">
      <c r="A5460">
        <v>637</v>
      </c>
      <c r="B5460" t="s">
        <v>5788</v>
      </c>
      <c r="C5460" t="s">
        <v>5789</v>
      </c>
      <c r="D5460">
        <v>8</v>
      </c>
      <c r="E5460" t="s">
        <v>5811</v>
      </c>
      <c r="F5460" t="s">
        <v>5812</v>
      </c>
      <c r="G5460" t="s">
        <v>5813</v>
      </c>
    </row>
    <row r="5461" spans="1:7">
      <c r="A5461">
        <v>637</v>
      </c>
      <c r="B5461" t="s">
        <v>5788</v>
      </c>
      <c r="C5461" t="s">
        <v>5789</v>
      </c>
      <c r="D5461">
        <v>9</v>
      </c>
      <c r="E5461" t="s">
        <v>5814</v>
      </c>
      <c r="F5461" t="s">
        <v>5815</v>
      </c>
      <c r="G5461" t="s">
        <v>5816</v>
      </c>
    </row>
    <row r="5462" spans="1:7">
      <c r="A5462">
        <v>637</v>
      </c>
      <c r="B5462" t="s">
        <v>5788</v>
      </c>
      <c r="C5462" t="s">
        <v>5789</v>
      </c>
      <c r="D5462">
        <v>10</v>
      </c>
      <c r="E5462" t="s">
        <v>5817</v>
      </c>
      <c r="F5462" t="s">
        <v>5818</v>
      </c>
      <c r="G5462" t="s">
        <v>5819</v>
      </c>
    </row>
    <row r="5463" spans="1:7">
      <c r="A5463">
        <v>637</v>
      </c>
      <c r="B5463" t="s">
        <v>5788</v>
      </c>
      <c r="C5463" t="s">
        <v>5789</v>
      </c>
      <c r="D5463">
        <v>11</v>
      </c>
      <c r="E5463" t="s">
        <v>5820</v>
      </c>
      <c r="F5463" t="s">
        <v>5821</v>
      </c>
      <c r="G5463" t="s">
        <v>5822</v>
      </c>
    </row>
    <row r="5464" spans="1:7">
      <c r="A5464">
        <v>637</v>
      </c>
      <c r="B5464" t="s">
        <v>5788</v>
      </c>
      <c r="C5464" t="s">
        <v>5789</v>
      </c>
      <c r="D5464">
        <v>12</v>
      </c>
      <c r="E5464" t="s">
        <v>5823</v>
      </c>
      <c r="F5464" t="s">
        <v>5824</v>
      </c>
      <c r="G5464" t="s">
        <v>5825</v>
      </c>
    </row>
    <row r="5465" spans="1:7">
      <c r="A5465">
        <v>637</v>
      </c>
      <c r="B5465" t="s">
        <v>5788</v>
      </c>
      <c r="C5465" t="s">
        <v>5789</v>
      </c>
      <c r="D5465">
        <v>13</v>
      </c>
      <c r="E5465" t="s">
        <v>5826</v>
      </c>
      <c r="F5465" t="s">
        <v>5827</v>
      </c>
      <c r="G5465" t="s">
        <v>5828</v>
      </c>
    </row>
    <row r="5466" spans="1:7">
      <c r="A5466">
        <v>637</v>
      </c>
      <c r="B5466" t="s">
        <v>5788</v>
      </c>
      <c r="C5466" t="s">
        <v>5789</v>
      </c>
      <c r="D5466">
        <v>14</v>
      </c>
      <c r="E5466" t="s">
        <v>5829</v>
      </c>
      <c r="F5466" t="s">
        <v>5830</v>
      </c>
      <c r="G5466" t="s">
        <v>5831</v>
      </c>
    </row>
    <row r="5467" spans="1:7">
      <c r="A5467">
        <v>637</v>
      </c>
      <c r="B5467" t="s">
        <v>5788</v>
      </c>
      <c r="C5467" t="s">
        <v>5789</v>
      </c>
      <c r="D5467">
        <v>15</v>
      </c>
      <c r="E5467" t="s">
        <v>5832</v>
      </c>
      <c r="F5467" t="s">
        <v>5833</v>
      </c>
      <c r="G5467" t="s">
        <v>5834</v>
      </c>
    </row>
    <row r="5468" spans="1:7">
      <c r="A5468">
        <v>637</v>
      </c>
      <c r="B5468" t="s">
        <v>5788</v>
      </c>
      <c r="C5468" t="s">
        <v>5789</v>
      </c>
      <c r="D5468">
        <v>16</v>
      </c>
      <c r="E5468" t="s">
        <v>12773</v>
      </c>
      <c r="F5468" t="s">
        <v>12774</v>
      </c>
      <c r="G5468" t="s">
        <v>12775</v>
      </c>
    </row>
    <row r="5469" spans="1:7">
      <c r="A5469">
        <v>637</v>
      </c>
      <c r="B5469" t="s">
        <v>5788</v>
      </c>
      <c r="C5469" t="s">
        <v>5789</v>
      </c>
      <c r="D5469">
        <v>101</v>
      </c>
      <c r="E5469" t="s">
        <v>5855</v>
      </c>
      <c r="F5469" t="s">
        <v>5856</v>
      </c>
      <c r="G5469" t="s">
        <v>7140</v>
      </c>
    </row>
    <row r="5470" spans="1:7">
      <c r="A5470">
        <v>637</v>
      </c>
      <c r="B5470" t="s">
        <v>5788</v>
      </c>
      <c r="C5470" t="s">
        <v>5789</v>
      </c>
      <c r="D5470">
        <v>102</v>
      </c>
      <c r="E5470" t="s">
        <v>5857</v>
      </c>
      <c r="F5470" t="s">
        <v>5858</v>
      </c>
      <c r="G5470" t="s">
        <v>7140</v>
      </c>
    </row>
    <row r="5471" spans="1:7">
      <c r="A5471">
        <v>637</v>
      </c>
      <c r="B5471" t="s">
        <v>5788</v>
      </c>
      <c r="C5471" t="s">
        <v>5789</v>
      </c>
      <c r="D5471">
        <v>105</v>
      </c>
      <c r="E5471" t="s">
        <v>5863</v>
      </c>
      <c r="F5471" t="s">
        <v>5864</v>
      </c>
      <c r="G5471" t="s">
        <v>7140</v>
      </c>
    </row>
    <row r="5472" spans="1:7">
      <c r="A5472">
        <v>640</v>
      </c>
      <c r="B5472" t="s">
        <v>5835</v>
      </c>
      <c r="C5472" t="s">
        <v>5836</v>
      </c>
      <c r="D5472">
        <v>11</v>
      </c>
      <c r="E5472" t="s">
        <v>5837</v>
      </c>
      <c r="F5472" t="s">
        <v>22503</v>
      </c>
      <c r="G5472" t="s">
        <v>22504</v>
      </c>
    </row>
    <row r="5473" spans="1:7">
      <c r="A5473">
        <v>640</v>
      </c>
      <c r="B5473" t="s">
        <v>5835</v>
      </c>
      <c r="C5473" t="s">
        <v>5836</v>
      </c>
      <c r="D5473">
        <v>12</v>
      </c>
      <c r="E5473" t="s">
        <v>5838</v>
      </c>
      <c r="F5473" t="s">
        <v>5839</v>
      </c>
      <c r="G5473" t="s">
        <v>22505</v>
      </c>
    </row>
    <row r="5474" spans="1:7">
      <c r="A5474">
        <v>640</v>
      </c>
      <c r="B5474" t="s">
        <v>5835</v>
      </c>
      <c r="C5474" t="s">
        <v>5836</v>
      </c>
      <c r="D5474">
        <v>13</v>
      </c>
      <c r="E5474" t="s">
        <v>5840</v>
      </c>
      <c r="F5474" t="s">
        <v>12777</v>
      </c>
      <c r="G5474" t="s">
        <v>22506</v>
      </c>
    </row>
    <row r="5475" spans="1:7">
      <c r="A5475">
        <v>640</v>
      </c>
      <c r="B5475" t="s">
        <v>5835</v>
      </c>
      <c r="C5475" t="s">
        <v>5836</v>
      </c>
      <c r="D5475">
        <v>21</v>
      </c>
      <c r="E5475" t="s">
        <v>5841</v>
      </c>
      <c r="F5475" t="s">
        <v>22507</v>
      </c>
      <c r="G5475" t="s">
        <v>22508</v>
      </c>
    </row>
    <row r="5476" spans="1:7">
      <c r="A5476">
        <v>640</v>
      </c>
      <c r="B5476" t="s">
        <v>5835</v>
      </c>
      <c r="C5476" t="s">
        <v>5836</v>
      </c>
      <c r="D5476">
        <v>22</v>
      </c>
      <c r="E5476" t="s">
        <v>5842</v>
      </c>
      <c r="F5476" t="s">
        <v>5843</v>
      </c>
      <c r="G5476" t="s">
        <v>22509</v>
      </c>
    </row>
    <row r="5477" spans="1:7">
      <c r="A5477">
        <v>640</v>
      </c>
      <c r="B5477" t="s">
        <v>5835</v>
      </c>
      <c r="C5477" t="s">
        <v>5836</v>
      </c>
      <c r="D5477">
        <v>23</v>
      </c>
      <c r="E5477" t="s">
        <v>5844</v>
      </c>
      <c r="F5477" t="s">
        <v>12779</v>
      </c>
      <c r="G5477" t="s">
        <v>22510</v>
      </c>
    </row>
    <row r="5478" spans="1:7">
      <c r="A5478">
        <v>640</v>
      </c>
      <c r="B5478" t="s">
        <v>5835</v>
      </c>
      <c r="C5478" t="s">
        <v>5836</v>
      </c>
      <c r="D5478">
        <v>31</v>
      </c>
      <c r="E5478" t="s">
        <v>5845</v>
      </c>
      <c r="F5478" t="s">
        <v>22511</v>
      </c>
      <c r="G5478" t="s">
        <v>22512</v>
      </c>
    </row>
    <row r="5479" spans="1:7">
      <c r="A5479">
        <v>640</v>
      </c>
      <c r="B5479" t="s">
        <v>5835</v>
      </c>
      <c r="C5479" t="s">
        <v>5836</v>
      </c>
      <c r="D5479">
        <v>32</v>
      </c>
      <c r="E5479" t="s">
        <v>5846</v>
      </c>
      <c r="F5479" t="s">
        <v>5847</v>
      </c>
      <c r="G5479" t="s">
        <v>22513</v>
      </c>
    </row>
    <row r="5480" spans="1:7">
      <c r="A5480">
        <v>640</v>
      </c>
      <c r="B5480" t="s">
        <v>5835</v>
      </c>
      <c r="C5480" t="s">
        <v>5836</v>
      </c>
      <c r="D5480">
        <v>33</v>
      </c>
      <c r="E5480" t="s">
        <v>5848</v>
      </c>
      <c r="F5480" t="s">
        <v>12781</v>
      </c>
      <c r="G5480" t="s">
        <v>22514</v>
      </c>
    </row>
    <row r="5481" spans="1:7">
      <c r="A5481">
        <v>640</v>
      </c>
      <c r="B5481" t="s">
        <v>5835</v>
      </c>
      <c r="C5481" t="s">
        <v>5836</v>
      </c>
      <c r="D5481">
        <v>41</v>
      </c>
      <c r="E5481" t="s">
        <v>5849</v>
      </c>
      <c r="F5481" t="s">
        <v>22515</v>
      </c>
      <c r="G5481" t="s">
        <v>22516</v>
      </c>
    </row>
    <row r="5482" spans="1:7">
      <c r="A5482">
        <v>640</v>
      </c>
      <c r="B5482" t="s">
        <v>5835</v>
      </c>
      <c r="C5482" t="s">
        <v>5836</v>
      </c>
      <c r="D5482">
        <v>42</v>
      </c>
      <c r="E5482" t="s">
        <v>5850</v>
      </c>
      <c r="F5482" t="s">
        <v>5851</v>
      </c>
      <c r="G5482" t="s">
        <v>22517</v>
      </c>
    </row>
    <row r="5483" spans="1:7">
      <c r="A5483">
        <v>640</v>
      </c>
      <c r="B5483" t="s">
        <v>5835</v>
      </c>
      <c r="C5483" t="s">
        <v>5836</v>
      </c>
      <c r="D5483">
        <v>43</v>
      </c>
      <c r="E5483" t="s">
        <v>5852</v>
      </c>
      <c r="F5483" t="s">
        <v>12783</v>
      </c>
      <c r="G5483" t="s">
        <v>22518</v>
      </c>
    </row>
    <row r="5484" spans="1:7">
      <c r="A5484">
        <v>643</v>
      </c>
      <c r="B5484" t="s">
        <v>5853</v>
      </c>
      <c r="C5484" t="s">
        <v>5854</v>
      </c>
      <c r="D5484">
        <v>103</v>
      </c>
      <c r="E5484" t="s">
        <v>5859</v>
      </c>
      <c r="F5484" t="s">
        <v>5860</v>
      </c>
    </row>
    <row r="5485" spans="1:7">
      <c r="A5485">
        <v>643</v>
      </c>
      <c r="B5485" t="s">
        <v>5853</v>
      </c>
      <c r="C5485" t="s">
        <v>5854</v>
      </c>
      <c r="D5485">
        <v>104</v>
      </c>
      <c r="E5485" t="s">
        <v>5861</v>
      </c>
      <c r="F5485" t="s">
        <v>5862</v>
      </c>
    </row>
    <row r="5486" spans="1:7">
      <c r="A5486">
        <v>643</v>
      </c>
      <c r="B5486" t="s">
        <v>5853</v>
      </c>
      <c r="C5486" t="s">
        <v>5854</v>
      </c>
      <c r="D5486">
        <v>106</v>
      </c>
      <c r="E5486" t="s">
        <v>5865</v>
      </c>
      <c r="F5486" t="s">
        <v>5866</v>
      </c>
    </row>
    <row r="5487" spans="1:7">
      <c r="A5487">
        <v>643</v>
      </c>
      <c r="B5487" t="s">
        <v>5853</v>
      </c>
      <c r="C5487" t="s">
        <v>5854</v>
      </c>
      <c r="D5487">
        <v>107</v>
      </c>
      <c r="E5487" t="s">
        <v>5867</v>
      </c>
      <c r="F5487" t="s">
        <v>5868</v>
      </c>
    </row>
    <row r="5488" spans="1:7">
      <c r="A5488">
        <v>643</v>
      </c>
      <c r="B5488" t="s">
        <v>5853</v>
      </c>
      <c r="C5488" t="s">
        <v>5854</v>
      </c>
      <c r="D5488">
        <v>108</v>
      </c>
      <c r="E5488" t="s">
        <v>5869</v>
      </c>
      <c r="F5488" t="s">
        <v>5870</v>
      </c>
    </row>
    <row r="5489" spans="1:7">
      <c r="A5489">
        <v>643</v>
      </c>
      <c r="B5489" t="s">
        <v>5853</v>
      </c>
      <c r="C5489" t="s">
        <v>5854</v>
      </c>
      <c r="D5489">
        <v>109</v>
      </c>
      <c r="E5489" t="s">
        <v>5871</v>
      </c>
      <c r="F5489" t="s">
        <v>5872</v>
      </c>
    </row>
    <row r="5490" spans="1:7">
      <c r="A5490">
        <v>646</v>
      </c>
      <c r="B5490" t="s">
        <v>5873</v>
      </c>
      <c r="C5490" t="s">
        <v>5874</v>
      </c>
      <c r="D5490">
        <v>1</v>
      </c>
      <c r="E5490" t="s">
        <v>5875</v>
      </c>
      <c r="F5490" t="s">
        <v>5876</v>
      </c>
      <c r="G5490" t="s">
        <v>5877</v>
      </c>
    </row>
    <row r="5491" spans="1:7">
      <c r="A5491">
        <v>646</v>
      </c>
      <c r="B5491" t="s">
        <v>5873</v>
      </c>
      <c r="C5491" t="s">
        <v>5874</v>
      </c>
      <c r="D5491">
        <v>2</v>
      </c>
      <c r="E5491" t="s">
        <v>5878</v>
      </c>
      <c r="F5491" t="s">
        <v>5879</v>
      </c>
      <c r="G5491" t="s">
        <v>5880</v>
      </c>
    </row>
    <row r="5492" spans="1:7">
      <c r="A5492">
        <v>646</v>
      </c>
      <c r="B5492" t="s">
        <v>5873</v>
      </c>
      <c r="C5492" t="s">
        <v>5874</v>
      </c>
      <c r="D5492">
        <v>3</v>
      </c>
      <c r="E5492" t="s">
        <v>5881</v>
      </c>
      <c r="F5492" t="s">
        <v>5882</v>
      </c>
      <c r="G5492" t="s">
        <v>5883</v>
      </c>
    </row>
    <row r="5493" spans="1:7">
      <c r="A5493">
        <v>646</v>
      </c>
      <c r="B5493" t="s">
        <v>5873</v>
      </c>
      <c r="C5493" t="s">
        <v>5874</v>
      </c>
      <c r="D5493">
        <v>4</v>
      </c>
      <c r="E5493" t="s">
        <v>5884</v>
      </c>
      <c r="F5493" t="s">
        <v>5885</v>
      </c>
      <c r="G5493" t="s">
        <v>5886</v>
      </c>
    </row>
    <row r="5494" spans="1:7">
      <c r="A5494">
        <v>646</v>
      </c>
      <c r="B5494" t="s">
        <v>5873</v>
      </c>
      <c r="C5494" t="s">
        <v>5874</v>
      </c>
      <c r="D5494">
        <v>5</v>
      </c>
      <c r="E5494" t="s">
        <v>5887</v>
      </c>
      <c r="F5494" t="s">
        <v>5888</v>
      </c>
      <c r="G5494" t="s">
        <v>5889</v>
      </c>
    </row>
    <row r="5495" spans="1:7">
      <c r="A5495">
        <v>646</v>
      </c>
      <c r="B5495" t="s">
        <v>5873</v>
      </c>
      <c r="C5495" t="s">
        <v>5874</v>
      </c>
      <c r="D5495">
        <v>6</v>
      </c>
      <c r="E5495" t="s">
        <v>5890</v>
      </c>
      <c r="F5495" t="s">
        <v>5891</v>
      </c>
      <c r="G5495" t="s">
        <v>5892</v>
      </c>
    </row>
    <row r="5496" spans="1:7">
      <c r="A5496">
        <v>649</v>
      </c>
      <c r="B5496" t="s">
        <v>5893</v>
      </c>
      <c r="C5496" t="s">
        <v>5894</v>
      </c>
      <c r="D5496">
        <v>0</v>
      </c>
      <c r="E5496" t="s">
        <v>5895</v>
      </c>
      <c r="F5496" t="s">
        <v>5896</v>
      </c>
    </row>
    <row r="5497" spans="1:7">
      <c r="A5497">
        <v>649</v>
      </c>
      <c r="B5497" t="s">
        <v>5893</v>
      </c>
      <c r="C5497" t="s">
        <v>5894</v>
      </c>
      <c r="D5497">
        <v>1</v>
      </c>
      <c r="E5497" t="s">
        <v>5897</v>
      </c>
      <c r="F5497" t="s">
        <v>5898</v>
      </c>
    </row>
    <row r="5498" spans="1:7">
      <c r="A5498">
        <v>649</v>
      </c>
      <c r="B5498" t="s">
        <v>5893</v>
      </c>
      <c r="C5498" t="s">
        <v>5894</v>
      </c>
      <c r="D5498">
        <v>2</v>
      </c>
      <c r="E5498" t="s">
        <v>5899</v>
      </c>
      <c r="F5498" t="s">
        <v>5900</v>
      </c>
    </row>
    <row r="5499" spans="1:7">
      <c r="A5499">
        <v>649</v>
      </c>
      <c r="B5499" t="s">
        <v>5893</v>
      </c>
      <c r="C5499" t="s">
        <v>5894</v>
      </c>
      <c r="D5499">
        <v>3</v>
      </c>
      <c r="E5499" t="s">
        <v>5901</v>
      </c>
      <c r="F5499" t="s">
        <v>5902</v>
      </c>
    </row>
    <row r="5500" spans="1:7">
      <c r="A5500">
        <v>649</v>
      </c>
      <c r="B5500" t="s">
        <v>5893</v>
      </c>
      <c r="C5500" t="s">
        <v>5894</v>
      </c>
      <c r="D5500">
        <v>4</v>
      </c>
      <c r="E5500" t="s">
        <v>5903</v>
      </c>
      <c r="F5500" t="s">
        <v>5904</v>
      </c>
    </row>
    <row r="5501" spans="1:7">
      <c r="A5501">
        <v>649</v>
      </c>
      <c r="B5501" t="s">
        <v>5893</v>
      </c>
      <c r="C5501" t="s">
        <v>5894</v>
      </c>
      <c r="D5501">
        <v>5</v>
      </c>
      <c r="E5501" t="s">
        <v>5905</v>
      </c>
      <c r="F5501" t="s">
        <v>5906</v>
      </c>
    </row>
    <row r="5502" spans="1:7">
      <c r="A5502">
        <v>649</v>
      </c>
      <c r="B5502" t="s">
        <v>5893</v>
      </c>
      <c r="C5502" t="s">
        <v>5894</v>
      </c>
      <c r="D5502">
        <v>6</v>
      </c>
      <c r="E5502" t="s">
        <v>5907</v>
      </c>
      <c r="F5502" t="s">
        <v>5908</v>
      </c>
    </row>
    <row r="5503" spans="1:7">
      <c r="A5503">
        <v>649</v>
      </c>
      <c r="B5503" t="s">
        <v>5893</v>
      </c>
      <c r="C5503" t="s">
        <v>5894</v>
      </c>
      <c r="D5503">
        <v>7</v>
      </c>
      <c r="E5503" t="s">
        <v>5909</v>
      </c>
      <c r="F5503" t="s">
        <v>5910</v>
      </c>
    </row>
    <row r="5504" spans="1:7">
      <c r="A5504">
        <v>649</v>
      </c>
      <c r="B5504" t="s">
        <v>5893</v>
      </c>
      <c r="C5504" t="s">
        <v>5894</v>
      </c>
      <c r="D5504">
        <v>8</v>
      </c>
      <c r="E5504" t="s">
        <v>5911</v>
      </c>
      <c r="F5504" t="s">
        <v>5912</v>
      </c>
    </row>
    <row r="5505" spans="1:7">
      <c r="A5505">
        <v>649</v>
      </c>
      <c r="B5505" t="s">
        <v>5893</v>
      </c>
      <c r="C5505" t="s">
        <v>5894</v>
      </c>
      <c r="D5505">
        <v>9</v>
      </c>
      <c r="E5505" t="s">
        <v>5913</v>
      </c>
      <c r="F5505" t="s">
        <v>5914</v>
      </c>
    </row>
    <row r="5506" spans="1:7">
      <c r="A5506">
        <v>649</v>
      </c>
      <c r="B5506" t="s">
        <v>5893</v>
      </c>
      <c r="C5506" t="s">
        <v>5894</v>
      </c>
      <c r="D5506">
        <v>101</v>
      </c>
      <c r="E5506" t="s">
        <v>15072</v>
      </c>
    </row>
    <row r="5507" spans="1:7">
      <c r="A5507">
        <v>649</v>
      </c>
      <c r="B5507" t="s">
        <v>5893</v>
      </c>
      <c r="C5507" t="s">
        <v>5894</v>
      </c>
      <c r="D5507">
        <v>102</v>
      </c>
      <c r="E5507" t="s">
        <v>12092</v>
      </c>
    </row>
    <row r="5508" spans="1:7">
      <c r="A5508">
        <v>652</v>
      </c>
      <c r="B5508" t="s">
        <v>5915</v>
      </c>
      <c r="C5508" t="s">
        <v>5916</v>
      </c>
      <c r="D5508">
        <v>1</v>
      </c>
      <c r="E5508" t="s">
        <v>5917</v>
      </c>
      <c r="F5508" t="s">
        <v>5918</v>
      </c>
    </row>
    <row r="5509" spans="1:7">
      <c r="A5509">
        <v>652</v>
      </c>
      <c r="B5509" t="s">
        <v>5915</v>
      </c>
      <c r="C5509" t="s">
        <v>5916</v>
      </c>
      <c r="D5509">
        <v>2</v>
      </c>
      <c r="E5509" t="s">
        <v>5919</v>
      </c>
      <c r="F5509" t="s">
        <v>5920</v>
      </c>
    </row>
    <row r="5510" spans="1:7">
      <c r="A5510">
        <v>652</v>
      </c>
      <c r="B5510" t="s">
        <v>5915</v>
      </c>
      <c r="C5510" t="s">
        <v>5916</v>
      </c>
      <c r="D5510">
        <v>3</v>
      </c>
      <c r="E5510" t="s">
        <v>5921</v>
      </c>
      <c r="F5510" t="s">
        <v>5922</v>
      </c>
    </row>
    <row r="5511" spans="1:7">
      <c r="A5511">
        <v>655</v>
      </c>
      <c r="B5511" t="s">
        <v>5923</v>
      </c>
      <c r="D5511">
        <v>1</v>
      </c>
      <c r="E5511" t="s">
        <v>5887</v>
      </c>
      <c r="F5511" t="s">
        <v>5888</v>
      </c>
    </row>
    <row r="5512" spans="1:7">
      <c r="A5512">
        <v>655</v>
      </c>
      <c r="B5512" t="s">
        <v>5923</v>
      </c>
      <c r="D5512">
        <v>2</v>
      </c>
      <c r="E5512" t="s">
        <v>5924</v>
      </c>
      <c r="F5512" t="s">
        <v>5925</v>
      </c>
    </row>
    <row r="5513" spans="1:7">
      <c r="A5513">
        <v>655</v>
      </c>
      <c r="B5513" t="s">
        <v>5923</v>
      </c>
      <c r="D5513">
        <v>3</v>
      </c>
      <c r="E5513" t="s">
        <v>5926</v>
      </c>
      <c r="F5513" t="s">
        <v>5927</v>
      </c>
    </row>
    <row r="5514" spans="1:7">
      <c r="A5514">
        <v>655</v>
      </c>
      <c r="B5514" t="s">
        <v>5923</v>
      </c>
      <c r="D5514">
        <v>4</v>
      </c>
      <c r="E5514" t="s">
        <v>5928</v>
      </c>
      <c r="F5514" t="s">
        <v>5929</v>
      </c>
    </row>
    <row r="5515" spans="1:7">
      <c r="A5515">
        <v>655</v>
      </c>
      <c r="B5515" t="s">
        <v>5923</v>
      </c>
      <c r="D5515">
        <v>5</v>
      </c>
      <c r="E5515" t="s">
        <v>13078</v>
      </c>
      <c r="F5515" t="s">
        <v>7140</v>
      </c>
      <c r="G5515" t="s">
        <v>13079</v>
      </c>
    </row>
    <row r="5516" spans="1:7">
      <c r="A5516">
        <v>655</v>
      </c>
      <c r="B5516" t="s">
        <v>5923</v>
      </c>
      <c r="D5516">
        <v>6</v>
      </c>
      <c r="E5516" t="s">
        <v>13080</v>
      </c>
      <c r="F5516" t="s">
        <v>7140</v>
      </c>
      <c r="G5516" t="s">
        <v>13081</v>
      </c>
    </row>
    <row r="5517" spans="1:7">
      <c r="A5517">
        <v>658</v>
      </c>
      <c r="B5517" t="s">
        <v>5930</v>
      </c>
      <c r="C5517" t="s">
        <v>5931</v>
      </c>
      <c r="D5517">
        <v>0</v>
      </c>
      <c r="E5517" t="s">
        <v>5932</v>
      </c>
      <c r="F5517" t="s">
        <v>5933</v>
      </c>
    </row>
    <row r="5518" spans="1:7">
      <c r="A5518">
        <v>658</v>
      </c>
      <c r="B5518" t="s">
        <v>5930</v>
      </c>
      <c r="C5518" t="s">
        <v>5931</v>
      </c>
      <c r="D5518">
        <v>1</v>
      </c>
      <c r="E5518" t="s">
        <v>5934</v>
      </c>
      <c r="F5518" t="s">
        <v>5935</v>
      </c>
    </row>
    <row r="5519" spans="1:7">
      <c r="A5519">
        <v>658</v>
      </c>
      <c r="B5519" t="s">
        <v>5930</v>
      </c>
      <c r="C5519" t="s">
        <v>5931</v>
      </c>
      <c r="D5519">
        <v>2</v>
      </c>
      <c r="E5519" t="s">
        <v>5936</v>
      </c>
      <c r="F5519" t="s">
        <v>5937</v>
      </c>
    </row>
    <row r="5520" spans="1:7">
      <c r="A5520">
        <v>658</v>
      </c>
      <c r="B5520" t="s">
        <v>5930</v>
      </c>
      <c r="C5520" t="s">
        <v>5931</v>
      </c>
      <c r="D5520">
        <v>3</v>
      </c>
      <c r="E5520" t="s">
        <v>5938</v>
      </c>
      <c r="F5520" t="s">
        <v>5939</v>
      </c>
    </row>
    <row r="5521" spans="1:7">
      <c r="A5521">
        <v>658</v>
      </c>
      <c r="B5521" t="s">
        <v>5930</v>
      </c>
      <c r="C5521" t="s">
        <v>5931</v>
      </c>
      <c r="D5521">
        <v>4</v>
      </c>
      <c r="E5521" t="s">
        <v>5940</v>
      </c>
      <c r="F5521" t="s">
        <v>5941</v>
      </c>
    </row>
    <row r="5522" spans="1:7">
      <c r="A5522">
        <v>658</v>
      </c>
      <c r="B5522" t="s">
        <v>5930</v>
      </c>
      <c r="C5522" t="s">
        <v>5931</v>
      </c>
      <c r="D5522">
        <v>5</v>
      </c>
      <c r="E5522" t="s">
        <v>9938</v>
      </c>
    </row>
    <row r="5523" spans="1:7">
      <c r="A5523">
        <v>658</v>
      </c>
      <c r="B5523" t="s">
        <v>5930</v>
      </c>
      <c r="C5523" t="s">
        <v>5931</v>
      </c>
      <c r="D5523">
        <v>6</v>
      </c>
      <c r="E5523" t="s">
        <v>23184</v>
      </c>
      <c r="F5523" t="s">
        <v>23185</v>
      </c>
    </row>
    <row r="5524" spans="1:7">
      <c r="A5524">
        <v>658</v>
      </c>
      <c r="B5524" t="s">
        <v>5930</v>
      </c>
      <c r="C5524" t="s">
        <v>5931</v>
      </c>
      <c r="D5524">
        <v>7</v>
      </c>
      <c r="E5524" t="s">
        <v>23186</v>
      </c>
      <c r="F5524" t="s">
        <v>23187</v>
      </c>
    </row>
    <row r="5525" spans="1:7">
      <c r="A5525">
        <v>658</v>
      </c>
      <c r="B5525" t="s">
        <v>5930</v>
      </c>
      <c r="C5525" t="s">
        <v>5931</v>
      </c>
      <c r="D5525">
        <v>8</v>
      </c>
      <c r="E5525" t="s">
        <v>23188</v>
      </c>
      <c r="F5525" t="s">
        <v>23189</v>
      </c>
    </row>
    <row r="5526" spans="1:7">
      <c r="A5526">
        <v>661</v>
      </c>
      <c r="B5526" t="s">
        <v>5942</v>
      </c>
      <c r="C5526" t="s">
        <v>5943</v>
      </c>
      <c r="D5526">
        <v>1</v>
      </c>
      <c r="E5526" t="s">
        <v>5944</v>
      </c>
      <c r="F5526" t="s">
        <v>5945</v>
      </c>
      <c r="G5526" t="s">
        <v>5946</v>
      </c>
    </row>
    <row r="5527" spans="1:7">
      <c r="A5527">
        <v>661</v>
      </c>
      <c r="B5527" t="s">
        <v>5942</v>
      </c>
      <c r="C5527" t="s">
        <v>5943</v>
      </c>
      <c r="D5527">
        <v>2</v>
      </c>
      <c r="E5527" t="s">
        <v>5947</v>
      </c>
      <c r="F5527" t="s">
        <v>5948</v>
      </c>
      <c r="G5527" t="s">
        <v>5464</v>
      </c>
    </row>
    <row r="5528" spans="1:7">
      <c r="A5528">
        <v>664</v>
      </c>
      <c r="B5528" t="s">
        <v>5949</v>
      </c>
      <c r="C5528" t="s">
        <v>5950</v>
      </c>
      <c r="D5528">
        <v>0</v>
      </c>
      <c r="E5528" t="s">
        <v>5951</v>
      </c>
      <c r="F5528" t="s">
        <v>5952</v>
      </c>
      <c r="G5528" t="s">
        <v>7487</v>
      </c>
    </row>
    <row r="5529" spans="1:7">
      <c r="A5529">
        <v>664</v>
      </c>
      <c r="B5529" t="s">
        <v>5949</v>
      </c>
      <c r="C5529" t="s">
        <v>5950</v>
      </c>
      <c r="D5529">
        <v>1</v>
      </c>
      <c r="E5529" t="s">
        <v>5953</v>
      </c>
      <c r="F5529" t="s">
        <v>5954</v>
      </c>
      <c r="G5529" t="s">
        <v>5955</v>
      </c>
    </row>
    <row r="5530" spans="1:7">
      <c r="A5530">
        <v>664</v>
      </c>
      <c r="B5530" t="s">
        <v>5949</v>
      </c>
      <c r="C5530" t="s">
        <v>5950</v>
      </c>
      <c r="D5530">
        <v>2</v>
      </c>
      <c r="E5530" t="s">
        <v>5956</v>
      </c>
      <c r="F5530" t="s">
        <v>5957</v>
      </c>
      <c r="G5530" t="s">
        <v>5958</v>
      </c>
    </row>
    <row r="5531" spans="1:7">
      <c r="A5531">
        <v>664</v>
      </c>
      <c r="B5531" t="s">
        <v>5949</v>
      </c>
      <c r="C5531" t="s">
        <v>5950</v>
      </c>
      <c r="D5531">
        <v>3</v>
      </c>
      <c r="E5531" t="s">
        <v>5959</v>
      </c>
      <c r="F5531" t="s">
        <v>5960</v>
      </c>
      <c r="G5531" t="s">
        <v>5961</v>
      </c>
    </row>
    <row r="5532" spans="1:7">
      <c r="A5532">
        <v>664</v>
      </c>
      <c r="B5532" t="s">
        <v>5949</v>
      </c>
      <c r="C5532" t="s">
        <v>5950</v>
      </c>
      <c r="D5532">
        <v>4</v>
      </c>
      <c r="E5532" t="s">
        <v>5962</v>
      </c>
      <c r="F5532" t="s">
        <v>5963</v>
      </c>
      <c r="G5532" t="s">
        <v>12796</v>
      </c>
    </row>
    <row r="5533" spans="1:7">
      <c r="A5533">
        <v>664</v>
      </c>
      <c r="B5533" t="s">
        <v>5949</v>
      </c>
      <c r="C5533" t="s">
        <v>5950</v>
      </c>
      <c r="D5533">
        <v>5</v>
      </c>
      <c r="E5533" t="s">
        <v>5964</v>
      </c>
      <c r="F5533" t="s">
        <v>5965</v>
      </c>
      <c r="G5533" t="s">
        <v>12797</v>
      </c>
    </row>
    <row r="5534" spans="1:7">
      <c r="A5534">
        <v>664</v>
      </c>
      <c r="B5534" t="s">
        <v>5949</v>
      </c>
      <c r="C5534" t="s">
        <v>5950</v>
      </c>
      <c r="D5534">
        <v>6</v>
      </c>
      <c r="E5534" t="s">
        <v>5966</v>
      </c>
      <c r="F5534" t="s">
        <v>5967</v>
      </c>
      <c r="G5534" t="s">
        <v>5968</v>
      </c>
    </row>
    <row r="5535" spans="1:7">
      <c r="A5535">
        <v>664</v>
      </c>
      <c r="B5535" t="s">
        <v>5949</v>
      </c>
      <c r="C5535" t="s">
        <v>5950</v>
      </c>
      <c r="D5535">
        <v>7</v>
      </c>
      <c r="E5535" t="s">
        <v>5969</v>
      </c>
      <c r="F5535" t="s">
        <v>5970</v>
      </c>
      <c r="G5535" t="s">
        <v>5971</v>
      </c>
    </row>
    <row r="5536" spans="1:7">
      <c r="A5536">
        <v>664</v>
      </c>
      <c r="B5536" t="s">
        <v>5949</v>
      </c>
      <c r="C5536" t="s">
        <v>5950</v>
      </c>
      <c r="D5536">
        <v>8</v>
      </c>
      <c r="E5536" t="s">
        <v>5972</v>
      </c>
      <c r="F5536" t="s">
        <v>5973</v>
      </c>
      <c r="G5536" t="s">
        <v>5974</v>
      </c>
    </row>
    <row r="5537" spans="1:7">
      <c r="A5537">
        <v>664</v>
      </c>
      <c r="B5537" t="s">
        <v>5949</v>
      </c>
      <c r="C5537" t="s">
        <v>5950</v>
      </c>
      <c r="D5537">
        <v>9</v>
      </c>
      <c r="E5537" t="s">
        <v>5975</v>
      </c>
      <c r="F5537" t="s">
        <v>5976</v>
      </c>
    </row>
    <row r="5538" spans="1:7">
      <c r="A5538">
        <v>664</v>
      </c>
      <c r="B5538" t="s">
        <v>5949</v>
      </c>
      <c r="C5538" t="s">
        <v>5950</v>
      </c>
      <c r="D5538">
        <v>11</v>
      </c>
      <c r="E5538" t="s">
        <v>5977</v>
      </c>
      <c r="F5538" t="s">
        <v>5978</v>
      </c>
      <c r="G5538" t="s">
        <v>12802</v>
      </c>
    </row>
    <row r="5539" spans="1:7">
      <c r="A5539">
        <v>664</v>
      </c>
      <c r="B5539" t="s">
        <v>5949</v>
      </c>
      <c r="C5539" t="s">
        <v>5950</v>
      </c>
      <c r="D5539">
        <v>12</v>
      </c>
      <c r="E5539" t="s">
        <v>5979</v>
      </c>
      <c r="F5539" t="s">
        <v>5980</v>
      </c>
      <c r="G5539" t="s">
        <v>12803</v>
      </c>
    </row>
    <row r="5540" spans="1:7">
      <c r="A5540">
        <v>664</v>
      </c>
      <c r="B5540" t="s">
        <v>5949</v>
      </c>
      <c r="C5540" t="s">
        <v>5950</v>
      </c>
      <c r="D5540">
        <v>13</v>
      </c>
      <c r="E5540" t="s">
        <v>5981</v>
      </c>
      <c r="F5540" t="s">
        <v>5982</v>
      </c>
      <c r="G5540" t="s">
        <v>12804</v>
      </c>
    </row>
    <row r="5541" spans="1:7">
      <c r="A5541">
        <v>664</v>
      </c>
      <c r="B5541" t="s">
        <v>5949</v>
      </c>
      <c r="C5541" t="s">
        <v>5950</v>
      </c>
      <c r="D5541">
        <v>14</v>
      </c>
      <c r="E5541" t="s">
        <v>5983</v>
      </c>
      <c r="F5541" t="s">
        <v>5984</v>
      </c>
      <c r="G5541" t="s">
        <v>12805</v>
      </c>
    </row>
    <row r="5542" spans="1:7">
      <c r="A5542">
        <v>664</v>
      </c>
      <c r="B5542" t="s">
        <v>5949</v>
      </c>
      <c r="C5542" t="s">
        <v>5950</v>
      </c>
      <c r="D5542">
        <v>15</v>
      </c>
      <c r="E5542" t="s">
        <v>5985</v>
      </c>
      <c r="F5542" t="s">
        <v>5986</v>
      </c>
      <c r="G5542" t="s">
        <v>12806</v>
      </c>
    </row>
    <row r="5543" spans="1:7">
      <c r="A5543">
        <v>664</v>
      </c>
      <c r="B5543" t="s">
        <v>5949</v>
      </c>
      <c r="C5543" t="s">
        <v>5950</v>
      </c>
      <c r="D5543">
        <v>20</v>
      </c>
      <c r="E5543" t="s">
        <v>5987</v>
      </c>
      <c r="F5543" t="s">
        <v>7140</v>
      </c>
      <c r="G5543" t="s">
        <v>12809</v>
      </c>
    </row>
    <row r="5544" spans="1:7">
      <c r="A5544">
        <v>664</v>
      </c>
      <c r="B5544" t="s">
        <v>5949</v>
      </c>
      <c r="C5544" t="s">
        <v>5950</v>
      </c>
      <c r="D5544">
        <v>30</v>
      </c>
      <c r="E5544" t="s">
        <v>17992</v>
      </c>
      <c r="F5544" t="s">
        <v>17993</v>
      </c>
      <c r="G5544" t="s">
        <v>17994</v>
      </c>
    </row>
    <row r="5545" spans="1:7">
      <c r="A5545">
        <v>664</v>
      </c>
      <c r="B5545" t="s">
        <v>5949</v>
      </c>
      <c r="C5545" t="s">
        <v>5950</v>
      </c>
      <c r="D5545">
        <v>90</v>
      </c>
      <c r="E5545" t="s">
        <v>5988</v>
      </c>
      <c r="F5545" t="s">
        <v>5989</v>
      </c>
      <c r="G5545" t="s">
        <v>12807</v>
      </c>
    </row>
    <row r="5546" spans="1:7">
      <c r="A5546">
        <v>664</v>
      </c>
      <c r="B5546" t="s">
        <v>5949</v>
      </c>
      <c r="C5546" t="s">
        <v>5950</v>
      </c>
      <c r="D5546">
        <v>91</v>
      </c>
      <c r="E5546" t="s">
        <v>23190</v>
      </c>
      <c r="F5546" t="s">
        <v>23191</v>
      </c>
      <c r="G5546" t="s">
        <v>23192</v>
      </c>
    </row>
    <row r="5547" spans="1:7">
      <c r="A5547">
        <v>664</v>
      </c>
      <c r="B5547" t="s">
        <v>5949</v>
      </c>
      <c r="C5547" t="s">
        <v>5950</v>
      </c>
      <c r="D5547">
        <v>92</v>
      </c>
      <c r="E5547" t="s">
        <v>5990</v>
      </c>
      <c r="F5547" t="s">
        <v>5991</v>
      </c>
      <c r="G5547" t="s">
        <v>7495</v>
      </c>
    </row>
    <row r="5548" spans="1:7">
      <c r="A5548">
        <v>664</v>
      </c>
      <c r="B5548" t="s">
        <v>5949</v>
      </c>
      <c r="C5548" t="s">
        <v>5950</v>
      </c>
      <c r="D5548">
        <v>93</v>
      </c>
      <c r="E5548" t="s">
        <v>5992</v>
      </c>
      <c r="F5548" t="s">
        <v>5993</v>
      </c>
      <c r="G5548" t="s">
        <v>13629</v>
      </c>
    </row>
    <row r="5549" spans="1:7">
      <c r="A5549">
        <v>664</v>
      </c>
      <c r="B5549" t="s">
        <v>5949</v>
      </c>
      <c r="C5549" t="s">
        <v>5950</v>
      </c>
      <c r="D5549">
        <v>94</v>
      </c>
      <c r="E5549" t="s">
        <v>5994</v>
      </c>
      <c r="F5549" t="s">
        <v>5995</v>
      </c>
      <c r="G5549" t="s">
        <v>12808</v>
      </c>
    </row>
    <row r="5550" spans="1:7">
      <c r="A5550">
        <v>667</v>
      </c>
      <c r="B5550" t="s">
        <v>5996</v>
      </c>
      <c r="C5550" t="s">
        <v>5997</v>
      </c>
      <c r="D5550">
        <v>100</v>
      </c>
      <c r="E5550" t="s">
        <v>5998</v>
      </c>
      <c r="F5550" t="s">
        <v>5999</v>
      </c>
      <c r="G5550" t="s">
        <v>13630</v>
      </c>
    </row>
    <row r="5551" spans="1:7">
      <c r="A5551">
        <v>667</v>
      </c>
      <c r="B5551" t="s">
        <v>5996</v>
      </c>
      <c r="C5551" t="s">
        <v>5997</v>
      </c>
      <c r="D5551">
        <v>101</v>
      </c>
      <c r="E5551" t="s">
        <v>6000</v>
      </c>
      <c r="F5551" t="s">
        <v>6001</v>
      </c>
      <c r="G5551" t="s">
        <v>13631</v>
      </c>
    </row>
    <row r="5552" spans="1:7">
      <c r="A5552">
        <v>667</v>
      </c>
      <c r="B5552" t="s">
        <v>5996</v>
      </c>
      <c r="C5552" t="s">
        <v>5997</v>
      </c>
      <c r="D5552">
        <v>102</v>
      </c>
      <c r="E5552" t="s">
        <v>6002</v>
      </c>
      <c r="F5552" t="s">
        <v>6003</v>
      </c>
      <c r="G5552" t="s">
        <v>13632</v>
      </c>
    </row>
    <row r="5553" spans="1:7">
      <c r="A5553">
        <v>667</v>
      </c>
      <c r="B5553" t="s">
        <v>5996</v>
      </c>
      <c r="C5553" t="s">
        <v>5997</v>
      </c>
      <c r="D5553">
        <v>103</v>
      </c>
      <c r="E5553" t="s">
        <v>6004</v>
      </c>
      <c r="F5553" t="s">
        <v>6005</v>
      </c>
      <c r="G5553" t="s">
        <v>13633</v>
      </c>
    </row>
    <row r="5554" spans="1:7">
      <c r="A5554">
        <v>667</v>
      </c>
      <c r="B5554" t="s">
        <v>5996</v>
      </c>
      <c r="C5554" t="s">
        <v>5997</v>
      </c>
      <c r="D5554">
        <v>104</v>
      </c>
      <c r="E5554" t="s">
        <v>6006</v>
      </c>
      <c r="F5554" t="s">
        <v>6007</v>
      </c>
      <c r="G5554" t="s">
        <v>13634</v>
      </c>
    </row>
    <row r="5555" spans="1:7">
      <c r="A5555">
        <v>667</v>
      </c>
      <c r="B5555" t="s">
        <v>5996</v>
      </c>
      <c r="C5555" t="s">
        <v>5997</v>
      </c>
      <c r="D5555">
        <v>105</v>
      </c>
      <c r="E5555" t="s">
        <v>6008</v>
      </c>
      <c r="F5555" t="s">
        <v>6009</v>
      </c>
      <c r="G5555" t="s">
        <v>13635</v>
      </c>
    </row>
    <row r="5556" spans="1:7">
      <c r="A5556">
        <v>667</v>
      </c>
      <c r="B5556" t="s">
        <v>5996</v>
      </c>
      <c r="C5556" t="s">
        <v>5997</v>
      </c>
      <c r="D5556">
        <v>106</v>
      </c>
      <c r="E5556" t="s">
        <v>6010</v>
      </c>
      <c r="F5556" t="s">
        <v>6011</v>
      </c>
      <c r="G5556" t="s">
        <v>13636</v>
      </c>
    </row>
    <row r="5557" spans="1:7">
      <c r="A5557">
        <v>667</v>
      </c>
      <c r="B5557" t="s">
        <v>5996</v>
      </c>
      <c r="C5557" t="s">
        <v>5997</v>
      </c>
      <c r="D5557">
        <v>107</v>
      </c>
      <c r="E5557" t="s">
        <v>6012</v>
      </c>
      <c r="F5557" t="s">
        <v>6013</v>
      </c>
      <c r="G5557" t="s">
        <v>13637</v>
      </c>
    </row>
    <row r="5558" spans="1:7">
      <c r="A5558">
        <v>667</v>
      </c>
      <c r="B5558" t="s">
        <v>5996</v>
      </c>
      <c r="C5558" t="s">
        <v>5997</v>
      </c>
      <c r="D5558">
        <v>108</v>
      </c>
      <c r="E5558" t="s">
        <v>6014</v>
      </c>
      <c r="F5558" t="s">
        <v>6015</v>
      </c>
      <c r="G5558" t="s">
        <v>13638</v>
      </c>
    </row>
    <row r="5559" spans="1:7">
      <c r="A5559">
        <v>667</v>
      </c>
      <c r="B5559" t="s">
        <v>5996</v>
      </c>
      <c r="C5559" t="s">
        <v>5997</v>
      </c>
      <c r="D5559">
        <v>109</v>
      </c>
      <c r="E5559" t="s">
        <v>6016</v>
      </c>
      <c r="F5559" t="s">
        <v>6017</v>
      </c>
      <c r="G5559" t="s">
        <v>13639</v>
      </c>
    </row>
    <row r="5560" spans="1:7">
      <c r="A5560">
        <v>667</v>
      </c>
      <c r="B5560" t="s">
        <v>5996</v>
      </c>
      <c r="C5560" t="s">
        <v>5997</v>
      </c>
      <c r="D5560">
        <v>110</v>
      </c>
      <c r="E5560" t="s">
        <v>6018</v>
      </c>
      <c r="F5560" t="s">
        <v>6019</v>
      </c>
      <c r="G5560" t="s">
        <v>13640</v>
      </c>
    </row>
    <row r="5561" spans="1:7">
      <c r="A5561">
        <v>667</v>
      </c>
      <c r="B5561" t="s">
        <v>5996</v>
      </c>
      <c r="C5561" t="s">
        <v>5997</v>
      </c>
      <c r="D5561">
        <v>111</v>
      </c>
      <c r="E5561" t="s">
        <v>6020</v>
      </c>
      <c r="F5561" t="s">
        <v>6021</v>
      </c>
      <c r="G5561" t="s">
        <v>13641</v>
      </c>
    </row>
    <row r="5562" spans="1:7">
      <c r="A5562">
        <v>667</v>
      </c>
      <c r="B5562" t="s">
        <v>5996</v>
      </c>
      <c r="C5562" t="s">
        <v>5997</v>
      </c>
      <c r="D5562">
        <v>112</v>
      </c>
      <c r="E5562" t="s">
        <v>6022</v>
      </c>
      <c r="F5562" t="s">
        <v>6023</v>
      </c>
      <c r="G5562" t="s">
        <v>13642</v>
      </c>
    </row>
    <row r="5563" spans="1:7">
      <c r="A5563">
        <v>667</v>
      </c>
      <c r="B5563" t="s">
        <v>5996</v>
      </c>
      <c r="C5563" t="s">
        <v>5997</v>
      </c>
      <c r="D5563">
        <v>113</v>
      </c>
      <c r="E5563" t="s">
        <v>6024</v>
      </c>
      <c r="F5563" t="s">
        <v>6025</v>
      </c>
      <c r="G5563" t="s">
        <v>13643</v>
      </c>
    </row>
    <row r="5564" spans="1:7">
      <c r="A5564">
        <v>667</v>
      </c>
      <c r="B5564" t="s">
        <v>5996</v>
      </c>
      <c r="C5564" t="s">
        <v>5997</v>
      </c>
      <c r="D5564">
        <v>114</v>
      </c>
      <c r="E5564" t="s">
        <v>6026</v>
      </c>
      <c r="F5564" t="s">
        <v>6027</v>
      </c>
      <c r="G5564" t="s">
        <v>13644</v>
      </c>
    </row>
    <row r="5565" spans="1:7">
      <c r="A5565">
        <v>667</v>
      </c>
      <c r="B5565" t="s">
        <v>5996</v>
      </c>
      <c r="C5565" t="s">
        <v>5997</v>
      </c>
      <c r="D5565">
        <v>115</v>
      </c>
      <c r="E5565" t="s">
        <v>6028</v>
      </c>
      <c r="F5565" t="s">
        <v>6029</v>
      </c>
      <c r="G5565" t="s">
        <v>13645</v>
      </c>
    </row>
    <row r="5566" spans="1:7">
      <c r="A5566">
        <v>667</v>
      </c>
      <c r="B5566" t="s">
        <v>5996</v>
      </c>
      <c r="C5566" t="s">
        <v>5997</v>
      </c>
      <c r="D5566">
        <v>116</v>
      </c>
      <c r="E5566" t="s">
        <v>6030</v>
      </c>
      <c r="F5566" t="s">
        <v>6031</v>
      </c>
      <c r="G5566" t="s">
        <v>13646</v>
      </c>
    </row>
    <row r="5567" spans="1:7">
      <c r="A5567">
        <v>667</v>
      </c>
      <c r="B5567" t="s">
        <v>5996</v>
      </c>
      <c r="C5567" t="s">
        <v>5997</v>
      </c>
      <c r="D5567">
        <v>117</v>
      </c>
      <c r="E5567" t="s">
        <v>6032</v>
      </c>
      <c r="F5567" t="s">
        <v>6033</v>
      </c>
      <c r="G5567" t="s">
        <v>13647</v>
      </c>
    </row>
    <row r="5568" spans="1:7">
      <c r="A5568">
        <v>667</v>
      </c>
      <c r="B5568" t="s">
        <v>5996</v>
      </c>
      <c r="C5568" t="s">
        <v>5997</v>
      </c>
      <c r="D5568">
        <v>118</v>
      </c>
      <c r="E5568" t="s">
        <v>6034</v>
      </c>
      <c r="F5568" t="s">
        <v>6035</v>
      </c>
      <c r="G5568" t="s">
        <v>13648</v>
      </c>
    </row>
    <row r="5569" spans="1:7">
      <c r="A5569">
        <v>667</v>
      </c>
      <c r="B5569" t="s">
        <v>5996</v>
      </c>
      <c r="C5569" t="s">
        <v>5997</v>
      </c>
      <c r="D5569">
        <v>119</v>
      </c>
      <c r="E5569" t="s">
        <v>6036</v>
      </c>
      <c r="F5569" t="s">
        <v>6037</v>
      </c>
      <c r="G5569" t="s">
        <v>13649</v>
      </c>
    </row>
    <row r="5570" spans="1:7">
      <c r="A5570">
        <v>667</v>
      </c>
      <c r="B5570" t="s">
        <v>5996</v>
      </c>
      <c r="C5570" t="s">
        <v>5997</v>
      </c>
      <c r="D5570">
        <v>120</v>
      </c>
      <c r="E5570" t="s">
        <v>23220</v>
      </c>
      <c r="F5570" t="s">
        <v>6038</v>
      </c>
      <c r="G5570" t="s">
        <v>13650</v>
      </c>
    </row>
    <row r="5571" spans="1:7">
      <c r="A5571">
        <v>667</v>
      </c>
      <c r="B5571" t="s">
        <v>5996</v>
      </c>
      <c r="C5571" t="s">
        <v>5997</v>
      </c>
      <c r="D5571">
        <v>121</v>
      </c>
      <c r="E5571" t="s">
        <v>6039</v>
      </c>
      <c r="F5571" t="s">
        <v>6040</v>
      </c>
      <c r="G5571" t="s">
        <v>13651</v>
      </c>
    </row>
    <row r="5572" spans="1:7">
      <c r="A5572">
        <v>667</v>
      </c>
      <c r="B5572" t="s">
        <v>5996</v>
      </c>
      <c r="C5572" t="s">
        <v>5997</v>
      </c>
      <c r="D5572">
        <v>122</v>
      </c>
      <c r="E5572" t="s">
        <v>6041</v>
      </c>
      <c r="F5572" t="s">
        <v>6042</v>
      </c>
      <c r="G5572" t="s">
        <v>13652</v>
      </c>
    </row>
    <row r="5573" spans="1:7">
      <c r="A5573">
        <v>667</v>
      </c>
      <c r="B5573" t="s">
        <v>5996</v>
      </c>
      <c r="C5573" t="s">
        <v>5997</v>
      </c>
      <c r="D5573">
        <v>123</v>
      </c>
      <c r="E5573" t="s">
        <v>6043</v>
      </c>
      <c r="F5573" t="s">
        <v>6044</v>
      </c>
      <c r="G5573" t="s">
        <v>13653</v>
      </c>
    </row>
    <row r="5574" spans="1:7">
      <c r="A5574">
        <v>667</v>
      </c>
      <c r="B5574" t="s">
        <v>5996</v>
      </c>
      <c r="C5574" t="s">
        <v>5997</v>
      </c>
      <c r="D5574">
        <v>124</v>
      </c>
      <c r="E5574" t="s">
        <v>6045</v>
      </c>
      <c r="F5574" t="s">
        <v>6046</v>
      </c>
      <c r="G5574" t="s">
        <v>13654</v>
      </c>
    </row>
    <row r="5575" spans="1:7">
      <c r="A5575">
        <v>667</v>
      </c>
      <c r="B5575" t="s">
        <v>5996</v>
      </c>
      <c r="C5575" t="s">
        <v>5997</v>
      </c>
      <c r="D5575">
        <v>125</v>
      </c>
      <c r="E5575" t="s">
        <v>6047</v>
      </c>
      <c r="F5575" t="s">
        <v>6048</v>
      </c>
      <c r="G5575" t="s">
        <v>13655</v>
      </c>
    </row>
    <row r="5576" spans="1:7">
      <c r="A5576">
        <v>667</v>
      </c>
      <c r="B5576" t="s">
        <v>5996</v>
      </c>
      <c r="C5576" t="s">
        <v>5997</v>
      </c>
      <c r="D5576">
        <v>126</v>
      </c>
      <c r="E5576" t="s">
        <v>6049</v>
      </c>
      <c r="F5576" t="s">
        <v>6050</v>
      </c>
      <c r="G5576" t="s">
        <v>13656</v>
      </c>
    </row>
    <row r="5577" spans="1:7">
      <c r="A5577">
        <v>667</v>
      </c>
      <c r="B5577" t="s">
        <v>5996</v>
      </c>
      <c r="C5577" t="s">
        <v>5997</v>
      </c>
      <c r="D5577">
        <v>127</v>
      </c>
      <c r="E5577" t="s">
        <v>6051</v>
      </c>
      <c r="F5577" t="s">
        <v>6052</v>
      </c>
      <c r="G5577" t="s">
        <v>13657</v>
      </c>
    </row>
    <row r="5578" spans="1:7">
      <c r="A5578">
        <v>667</v>
      </c>
      <c r="B5578" t="s">
        <v>5996</v>
      </c>
      <c r="C5578" t="s">
        <v>5997</v>
      </c>
      <c r="D5578">
        <v>128</v>
      </c>
      <c r="E5578" t="s">
        <v>6053</v>
      </c>
      <c r="F5578" t="s">
        <v>6054</v>
      </c>
      <c r="G5578" t="s">
        <v>13658</v>
      </c>
    </row>
    <row r="5579" spans="1:7">
      <c r="A5579">
        <v>667</v>
      </c>
      <c r="B5579" t="s">
        <v>5996</v>
      </c>
      <c r="C5579" t="s">
        <v>5997</v>
      </c>
      <c r="D5579">
        <v>200</v>
      </c>
      <c r="E5579" t="s">
        <v>6055</v>
      </c>
      <c r="F5579" t="s">
        <v>6056</v>
      </c>
      <c r="G5579" t="s">
        <v>12831</v>
      </c>
    </row>
    <row r="5580" spans="1:7">
      <c r="A5580">
        <v>667</v>
      </c>
      <c r="B5580" t="s">
        <v>5996</v>
      </c>
      <c r="C5580" t="s">
        <v>5997</v>
      </c>
      <c r="D5580">
        <v>201</v>
      </c>
      <c r="E5580" t="s">
        <v>6057</v>
      </c>
      <c r="F5580" t="s">
        <v>6058</v>
      </c>
      <c r="G5580" t="s">
        <v>13659</v>
      </c>
    </row>
    <row r="5581" spans="1:7">
      <c r="A5581">
        <v>667</v>
      </c>
      <c r="B5581" t="s">
        <v>5996</v>
      </c>
      <c r="C5581" t="s">
        <v>5997</v>
      </c>
      <c r="D5581">
        <v>202</v>
      </c>
      <c r="E5581" t="s">
        <v>6059</v>
      </c>
      <c r="F5581" t="s">
        <v>6060</v>
      </c>
      <c r="G5581" t="s">
        <v>13660</v>
      </c>
    </row>
    <row r="5582" spans="1:7">
      <c r="A5582">
        <v>667</v>
      </c>
      <c r="B5582" t="s">
        <v>5996</v>
      </c>
      <c r="C5582" t="s">
        <v>5997</v>
      </c>
      <c r="D5582">
        <v>203</v>
      </c>
      <c r="E5582" t="s">
        <v>6061</v>
      </c>
      <c r="F5582" t="s">
        <v>6062</v>
      </c>
      <c r="G5582" t="s">
        <v>13661</v>
      </c>
    </row>
    <row r="5583" spans="1:7">
      <c r="A5583">
        <v>667</v>
      </c>
      <c r="B5583" t="s">
        <v>5996</v>
      </c>
      <c r="C5583" t="s">
        <v>5997</v>
      </c>
      <c r="D5583">
        <v>204</v>
      </c>
      <c r="E5583" t="s">
        <v>6063</v>
      </c>
      <c r="F5583" t="s">
        <v>6064</v>
      </c>
      <c r="G5583" t="s">
        <v>13662</v>
      </c>
    </row>
    <row r="5584" spans="1:7">
      <c r="A5584">
        <v>667</v>
      </c>
      <c r="B5584" t="s">
        <v>5996</v>
      </c>
      <c r="C5584" t="s">
        <v>5997</v>
      </c>
      <c r="D5584">
        <v>205</v>
      </c>
      <c r="E5584" t="s">
        <v>6065</v>
      </c>
      <c r="F5584" t="s">
        <v>6066</v>
      </c>
      <c r="G5584" t="s">
        <v>13663</v>
      </c>
    </row>
    <row r="5585" spans="1:7">
      <c r="A5585">
        <v>667</v>
      </c>
      <c r="B5585" t="s">
        <v>5996</v>
      </c>
      <c r="C5585" t="s">
        <v>5997</v>
      </c>
      <c r="D5585">
        <v>206</v>
      </c>
      <c r="E5585" t="s">
        <v>6067</v>
      </c>
      <c r="F5585" t="s">
        <v>6068</v>
      </c>
      <c r="G5585" t="s">
        <v>13664</v>
      </c>
    </row>
    <row r="5586" spans="1:7">
      <c r="A5586">
        <v>667</v>
      </c>
      <c r="B5586" t="s">
        <v>5996</v>
      </c>
      <c r="C5586" t="s">
        <v>5997</v>
      </c>
      <c r="D5586">
        <v>207</v>
      </c>
      <c r="E5586" t="s">
        <v>6069</v>
      </c>
      <c r="F5586" t="s">
        <v>6070</v>
      </c>
      <c r="G5586" t="s">
        <v>13665</v>
      </c>
    </row>
    <row r="5587" spans="1:7">
      <c r="A5587">
        <v>667</v>
      </c>
      <c r="B5587" t="s">
        <v>5996</v>
      </c>
      <c r="C5587" t="s">
        <v>5997</v>
      </c>
      <c r="D5587">
        <v>208</v>
      </c>
      <c r="E5587" t="s">
        <v>6071</v>
      </c>
      <c r="F5587" t="s">
        <v>6072</v>
      </c>
      <c r="G5587" t="s">
        <v>13666</v>
      </c>
    </row>
    <row r="5588" spans="1:7">
      <c r="A5588">
        <v>667</v>
      </c>
      <c r="B5588" t="s">
        <v>5996</v>
      </c>
      <c r="C5588" t="s">
        <v>5997</v>
      </c>
      <c r="D5588">
        <v>209</v>
      </c>
      <c r="E5588" t="s">
        <v>6073</v>
      </c>
      <c r="F5588" t="s">
        <v>6074</v>
      </c>
      <c r="G5588" t="s">
        <v>13667</v>
      </c>
    </row>
    <row r="5589" spans="1:7">
      <c r="A5589">
        <v>667</v>
      </c>
      <c r="B5589" t="s">
        <v>5996</v>
      </c>
      <c r="C5589" t="s">
        <v>5997</v>
      </c>
      <c r="D5589">
        <v>210</v>
      </c>
      <c r="E5589" t="s">
        <v>6075</v>
      </c>
      <c r="F5589" t="s">
        <v>6076</v>
      </c>
      <c r="G5589" t="s">
        <v>13668</v>
      </c>
    </row>
    <row r="5590" spans="1:7">
      <c r="A5590">
        <v>667</v>
      </c>
      <c r="B5590" t="s">
        <v>5996</v>
      </c>
      <c r="C5590" t="s">
        <v>5997</v>
      </c>
      <c r="D5590">
        <v>211</v>
      </c>
      <c r="E5590" t="s">
        <v>6077</v>
      </c>
      <c r="F5590" t="s">
        <v>6078</v>
      </c>
      <c r="G5590" t="s">
        <v>13669</v>
      </c>
    </row>
    <row r="5591" spans="1:7">
      <c r="A5591">
        <v>667</v>
      </c>
      <c r="B5591" t="s">
        <v>5996</v>
      </c>
      <c r="C5591" t="s">
        <v>5997</v>
      </c>
      <c r="D5591">
        <v>212</v>
      </c>
      <c r="E5591" t="s">
        <v>6079</v>
      </c>
      <c r="F5591" t="s">
        <v>6080</v>
      </c>
      <c r="G5591" t="s">
        <v>13670</v>
      </c>
    </row>
    <row r="5592" spans="1:7">
      <c r="A5592">
        <v>667</v>
      </c>
      <c r="B5592" t="s">
        <v>5996</v>
      </c>
      <c r="C5592" t="s">
        <v>5997</v>
      </c>
      <c r="D5592">
        <v>213</v>
      </c>
      <c r="E5592" t="s">
        <v>6081</v>
      </c>
      <c r="F5592" t="s">
        <v>6082</v>
      </c>
      <c r="G5592" t="s">
        <v>13671</v>
      </c>
    </row>
    <row r="5593" spans="1:7">
      <c r="A5593">
        <v>667</v>
      </c>
      <c r="B5593" t="s">
        <v>5996</v>
      </c>
      <c r="C5593" t="s">
        <v>5997</v>
      </c>
      <c r="D5593">
        <v>214</v>
      </c>
      <c r="E5593" t="s">
        <v>6083</v>
      </c>
      <c r="F5593" t="s">
        <v>6084</v>
      </c>
      <c r="G5593" t="s">
        <v>13672</v>
      </c>
    </row>
    <row r="5594" spans="1:7">
      <c r="A5594">
        <v>667</v>
      </c>
      <c r="B5594" t="s">
        <v>5996</v>
      </c>
      <c r="C5594" t="s">
        <v>5997</v>
      </c>
      <c r="D5594">
        <v>215</v>
      </c>
      <c r="E5594" t="s">
        <v>6085</v>
      </c>
      <c r="F5594" t="s">
        <v>6086</v>
      </c>
      <c r="G5594" t="s">
        <v>13673</v>
      </c>
    </row>
    <row r="5595" spans="1:7">
      <c r="A5595">
        <v>667</v>
      </c>
      <c r="B5595" t="s">
        <v>5996</v>
      </c>
      <c r="C5595" t="s">
        <v>5997</v>
      </c>
      <c r="D5595">
        <v>216</v>
      </c>
      <c r="E5595" t="s">
        <v>6087</v>
      </c>
      <c r="F5595" t="s">
        <v>6088</v>
      </c>
      <c r="G5595" t="s">
        <v>13674</v>
      </c>
    </row>
    <row r="5596" spans="1:7">
      <c r="A5596">
        <v>667</v>
      </c>
      <c r="B5596" t="s">
        <v>5996</v>
      </c>
      <c r="C5596" t="s">
        <v>5997</v>
      </c>
      <c r="D5596">
        <v>217</v>
      </c>
      <c r="E5596" t="s">
        <v>6089</v>
      </c>
      <c r="F5596" t="s">
        <v>6090</v>
      </c>
      <c r="G5596" t="s">
        <v>13675</v>
      </c>
    </row>
    <row r="5597" spans="1:7">
      <c r="A5597">
        <v>667</v>
      </c>
      <c r="B5597" t="s">
        <v>5996</v>
      </c>
      <c r="C5597" t="s">
        <v>5997</v>
      </c>
      <c r="D5597">
        <v>218</v>
      </c>
      <c r="E5597" t="s">
        <v>6091</v>
      </c>
      <c r="F5597" t="s">
        <v>6092</v>
      </c>
      <c r="G5597" t="s">
        <v>13676</v>
      </c>
    </row>
    <row r="5598" spans="1:7">
      <c r="A5598">
        <v>667</v>
      </c>
      <c r="B5598" t="s">
        <v>5996</v>
      </c>
      <c r="C5598" t="s">
        <v>5997</v>
      </c>
      <c r="D5598">
        <v>219</v>
      </c>
      <c r="E5598" t="s">
        <v>6093</v>
      </c>
      <c r="F5598" t="s">
        <v>6094</v>
      </c>
      <c r="G5598" t="s">
        <v>13677</v>
      </c>
    </row>
    <row r="5599" spans="1:7">
      <c r="A5599">
        <v>667</v>
      </c>
      <c r="B5599" t="s">
        <v>5996</v>
      </c>
      <c r="C5599" t="s">
        <v>5997</v>
      </c>
      <c r="D5599">
        <v>220</v>
      </c>
      <c r="E5599" t="s">
        <v>6095</v>
      </c>
      <c r="F5599" t="s">
        <v>6096</v>
      </c>
      <c r="G5599" t="s">
        <v>13678</v>
      </c>
    </row>
    <row r="5600" spans="1:7">
      <c r="A5600">
        <v>667</v>
      </c>
      <c r="B5600" t="s">
        <v>5996</v>
      </c>
      <c r="C5600" t="s">
        <v>5997</v>
      </c>
      <c r="D5600">
        <v>221</v>
      </c>
      <c r="E5600" t="s">
        <v>6097</v>
      </c>
      <c r="F5600" t="s">
        <v>6098</v>
      </c>
      <c r="G5600" t="s">
        <v>13679</v>
      </c>
    </row>
    <row r="5601" spans="1:7">
      <c r="A5601">
        <v>667</v>
      </c>
      <c r="B5601" t="s">
        <v>5996</v>
      </c>
      <c r="C5601" t="s">
        <v>5997</v>
      </c>
      <c r="D5601">
        <v>222</v>
      </c>
      <c r="E5601" t="s">
        <v>6099</v>
      </c>
      <c r="F5601" t="s">
        <v>6100</v>
      </c>
      <c r="G5601" t="s">
        <v>13680</v>
      </c>
    </row>
    <row r="5602" spans="1:7">
      <c r="A5602">
        <v>667</v>
      </c>
      <c r="B5602" t="s">
        <v>5996</v>
      </c>
      <c r="C5602" t="s">
        <v>5997</v>
      </c>
      <c r="D5602">
        <v>223</v>
      </c>
      <c r="E5602" t="s">
        <v>6101</v>
      </c>
      <c r="F5602" t="s">
        <v>6102</v>
      </c>
      <c r="G5602" t="s">
        <v>13681</v>
      </c>
    </row>
    <row r="5603" spans="1:7">
      <c r="A5603">
        <v>667</v>
      </c>
      <c r="B5603" t="s">
        <v>5996</v>
      </c>
      <c r="C5603" t="s">
        <v>5997</v>
      </c>
      <c r="D5603">
        <v>224</v>
      </c>
      <c r="E5603" t="s">
        <v>6103</v>
      </c>
      <c r="F5603" t="s">
        <v>6104</v>
      </c>
      <c r="G5603" t="s">
        <v>13682</v>
      </c>
    </row>
    <row r="5604" spans="1:7">
      <c r="A5604">
        <v>667</v>
      </c>
      <c r="B5604" t="s">
        <v>5996</v>
      </c>
      <c r="C5604" t="s">
        <v>5997</v>
      </c>
      <c r="D5604">
        <v>225</v>
      </c>
      <c r="E5604" t="s">
        <v>6105</v>
      </c>
      <c r="F5604" t="s">
        <v>6106</v>
      </c>
      <c r="G5604" t="s">
        <v>13683</v>
      </c>
    </row>
    <row r="5605" spans="1:7">
      <c r="A5605">
        <v>667</v>
      </c>
      <c r="B5605" t="s">
        <v>5996</v>
      </c>
      <c r="C5605" t="s">
        <v>5997</v>
      </c>
      <c r="D5605">
        <v>226</v>
      </c>
      <c r="E5605" t="s">
        <v>6107</v>
      </c>
      <c r="F5605" t="s">
        <v>6108</v>
      </c>
      <c r="G5605" t="s">
        <v>13684</v>
      </c>
    </row>
    <row r="5606" spans="1:7">
      <c r="A5606">
        <v>667</v>
      </c>
      <c r="B5606" t="s">
        <v>5996</v>
      </c>
      <c r="C5606" t="s">
        <v>5997</v>
      </c>
      <c r="D5606">
        <v>227</v>
      </c>
      <c r="E5606" t="s">
        <v>6109</v>
      </c>
      <c r="F5606" t="s">
        <v>6110</v>
      </c>
      <c r="G5606" t="s">
        <v>13685</v>
      </c>
    </row>
    <row r="5607" spans="1:7">
      <c r="A5607">
        <v>667</v>
      </c>
      <c r="B5607" t="s">
        <v>5996</v>
      </c>
      <c r="C5607" t="s">
        <v>5997</v>
      </c>
      <c r="D5607">
        <v>228</v>
      </c>
      <c r="E5607" t="s">
        <v>6111</v>
      </c>
      <c r="F5607" t="s">
        <v>6112</v>
      </c>
      <c r="G5607" t="s">
        <v>13686</v>
      </c>
    </row>
    <row r="5608" spans="1:7">
      <c r="A5608">
        <v>667</v>
      </c>
      <c r="B5608" t="s">
        <v>5996</v>
      </c>
      <c r="C5608" t="s">
        <v>5997</v>
      </c>
      <c r="D5608">
        <v>300</v>
      </c>
      <c r="E5608" t="s">
        <v>6113</v>
      </c>
      <c r="F5608" t="s">
        <v>6114</v>
      </c>
      <c r="G5608" t="s">
        <v>12833</v>
      </c>
    </row>
    <row r="5609" spans="1:7">
      <c r="A5609">
        <v>667</v>
      </c>
      <c r="B5609" t="s">
        <v>5996</v>
      </c>
      <c r="C5609" t="s">
        <v>5997</v>
      </c>
      <c r="D5609">
        <v>301</v>
      </c>
      <c r="E5609" t="s">
        <v>6115</v>
      </c>
      <c r="F5609" t="s">
        <v>6116</v>
      </c>
      <c r="G5609" t="s">
        <v>13687</v>
      </c>
    </row>
    <row r="5610" spans="1:7">
      <c r="A5610">
        <v>667</v>
      </c>
      <c r="B5610" t="s">
        <v>5996</v>
      </c>
      <c r="C5610" t="s">
        <v>5997</v>
      </c>
      <c r="D5610">
        <v>302</v>
      </c>
      <c r="E5610" t="s">
        <v>6117</v>
      </c>
      <c r="F5610" t="s">
        <v>6118</v>
      </c>
      <c r="G5610" t="s">
        <v>13688</v>
      </c>
    </row>
    <row r="5611" spans="1:7">
      <c r="A5611">
        <v>667</v>
      </c>
      <c r="B5611" t="s">
        <v>5996</v>
      </c>
      <c r="C5611" t="s">
        <v>5997</v>
      </c>
      <c r="D5611">
        <v>303</v>
      </c>
      <c r="E5611" t="s">
        <v>6119</v>
      </c>
      <c r="F5611" t="s">
        <v>6120</v>
      </c>
      <c r="G5611" t="s">
        <v>13689</v>
      </c>
    </row>
    <row r="5612" spans="1:7">
      <c r="A5612">
        <v>667</v>
      </c>
      <c r="B5612" t="s">
        <v>5996</v>
      </c>
      <c r="C5612" t="s">
        <v>5997</v>
      </c>
      <c r="D5612">
        <v>304</v>
      </c>
      <c r="E5612" t="s">
        <v>6121</v>
      </c>
      <c r="F5612" t="s">
        <v>6122</v>
      </c>
      <c r="G5612" t="s">
        <v>13690</v>
      </c>
    </row>
    <row r="5613" spans="1:7">
      <c r="A5613">
        <v>667</v>
      </c>
      <c r="B5613" t="s">
        <v>5996</v>
      </c>
      <c r="C5613" t="s">
        <v>5997</v>
      </c>
      <c r="D5613">
        <v>305</v>
      </c>
      <c r="E5613" t="s">
        <v>6123</v>
      </c>
      <c r="F5613" t="s">
        <v>6124</v>
      </c>
      <c r="G5613" t="s">
        <v>13691</v>
      </c>
    </row>
    <row r="5614" spans="1:7">
      <c r="A5614">
        <v>667</v>
      </c>
      <c r="B5614" t="s">
        <v>5996</v>
      </c>
      <c r="C5614" t="s">
        <v>5997</v>
      </c>
      <c r="D5614">
        <v>306</v>
      </c>
      <c r="E5614" t="s">
        <v>6125</v>
      </c>
      <c r="F5614" t="s">
        <v>6126</v>
      </c>
      <c r="G5614" t="s">
        <v>13692</v>
      </c>
    </row>
    <row r="5615" spans="1:7">
      <c r="A5615">
        <v>667</v>
      </c>
      <c r="B5615" t="s">
        <v>5996</v>
      </c>
      <c r="C5615" t="s">
        <v>5997</v>
      </c>
      <c r="D5615">
        <v>307</v>
      </c>
      <c r="E5615" t="s">
        <v>6127</v>
      </c>
      <c r="F5615" t="s">
        <v>6128</v>
      </c>
      <c r="G5615" t="s">
        <v>13693</v>
      </c>
    </row>
    <row r="5616" spans="1:7">
      <c r="A5616">
        <v>667</v>
      </c>
      <c r="B5616" t="s">
        <v>5996</v>
      </c>
      <c r="C5616" t="s">
        <v>5997</v>
      </c>
      <c r="D5616">
        <v>308</v>
      </c>
      <c r="E5616" t="s">
        <v>6129</v>
      </c>
      <c r="F5616" t="s">
        <v>6130</v>
      </c>
      <c r="G5616" t="s">
        <v>13694</v>
      </c>
    </row>
    <row r="5617" spans="1:7">
      <c r="A5617">
        <v>667</v>
      </c>
      <c r="B5617" t="s">
        <v>5996</v>
      </c>
      <c r="C5617" t="s">
        <v>5997</v>
      </c>
      <c r="D5617">
        <v>309</v>
      </c>
      <c r="E5617" t="s">
        <v>6131</v>
      </c>
      <c r="F5617" t="s">
        <v>6132</v>
      </c>
      <c r="G5617" t="s">
        <v>13695</v>
      </c>
    </row>
    <row r="5618" spans="1:7">
      <c r="A5618">
        <v>667</v>
      </c>
      <c r="B5618" t="s">
        <v>5996</v>
      </c>
      <c r="C5618" t="s">
        <v>5997</v>
      </c>
      <c r="D5618">
        <v>310</v>
      </c>
      <c r="E5618" t="s">
        <v>6133</v>
      </c>
      <c r="F5618" t="s">
        <v>6134</v>
      </c>
      <c r="G5618" t="s">
        <v>13696</v>
      </c>
    </row>
    <row r="5619" spans="1:7">
      <c r="A5619">
        <v>667</v>
      </c>
      <c r="B5619" t="s">
        <v>5996</v>
      </c>
      <c r="C5619" t="s">
        <v>5997</v>
      </c>
      <c r="D5619">
        <v>311</v>
      </c>
      <c r="E5619" t="s">
        <v>6135</v>
      </c>
      <c r="F5619" t="s">
        <v>6136</v>
      </c>
      <c r="G5619" t="s">
        <v>13697</v>
      </c>
    </row>
    <row r="5620" spans="1:7">
      <c r="A5620">
        <v>667</v>
      </c>
      <c r="B5620" t="s">
        <v>5996</v>
      </c>
      <c r="C5620" t="s">
        <v>5997</v>
      </c>
      <c r="D5620">
        <v>312</v>
      </c>
      <c r="E5620" t="s">
        <v>6137</v>
      </c>
      <c r="F5620" t="s">
        <v>6138</v>
      </c>
      <c r="G5620" t="s">
        <v>13698</v>
      </c>
    </row>
    <row r="5621" spans="1:7">
      <c r="A5621">
        <v>667</v>
      </c>
      <c r="B5621" t="s">
        <v>5996</v>
      </c>
      <c r="C5621" t="s">
        <v>5997</v>
      </c>
      <c r="D5621">
        <v>313</v>
      </c>
      <c r="E5621" t="s">
        <v>6139</v>
      </c>
      <c r="F5621" t="s">
        <v>6140</v>
      </c>
      <c r="G5621" t="s">
        <v>13699</v>
      </c>
    </row>
    <row r="5622" spans="1:7">
      <c r="A5622">
        <v>667</v>
      </c>
      <c r="B5622" t="s">
        <v>5996</v>
      </c>
      <c r="C5622" t="s">
        <v>5997</v>
      </c>
      <c r="D5622">
        <v>314</v>
      </c>
      <c r="E5622" t="s">
        <v>6141</v>
      </c>
      <c r="F5622" t="s">
        <v>6142</v>
      </c>
      <c r="G5622" t="s">
        <v>13700</v>
      </c>
    </row>
    <row r="5623" spans="1:7">
      <c r="A5623">
        <v>667</v>
      </c>
      <c r="B5623" t="s">
        <v>5996</v>
      </c>
      <c r="C5623" t="s">
        <v>5997</v>
      </c>
      <c r="D5623">
        <v>315</v>
      </c>
      <c r="E5623" t="s">
        <v>6143</v>
      </c>
      <c r="F5623" t="s">
        <v>6144</v>
      </c>
      <c r="G5623" t="s">
        <v>13701</v>
      </c>
    </row>
    <row r="5624" spans="1:7">
      <c r="A5624">
        <v>667</v>
      </c>
      <c r="B5624" t="s">
        <v>5996</v>
      </c>
      <c r="C5624" t="s">
        <v>5997</v>
      </c>
      <c r="D5624">
        <v>316</v>
      </c>
      <c r="E5624" t="s">
        <v>6145</v>
      </c>
      <c r="F5624" t="s">
        <v>6146</v>
      </c>
      <c r="G5624" t="s">
        <v>13702</v>
      </c>
    </row>
    <row r="5625" spans="1:7">
      <c r="A5625">
        <v>667</v>
      </c>
      <c r="B5625" t="s">
        <v>5996</v>
      </c>
      <c r="C5625" t="s">
        <v>5997</v>
      </c>
      <c r="D5625">
        <v>317</v>
      </c>
      <c r="E5625" t="s">
        <v>6147</v>
      </c>
      <c r="F5625" t="s">
        <v>6148</v>
      </c>
      <c r="G5625" t="s">
        <v>13703</v>
      </c>
    </row>
    <row r="5626" spans="1:7">
      <c r="A5626">
        <v>667</v>
      </c>
      <c r="B5626" t="s">
        <v>5996</v>
      </c>
      <c r="C5626" t="s">
        <v>5997</v>
      </c>
      <c r="D5626">
        <v>318</v>
      </c>
      <c r="E5626" t="s">
        <v>6149</v>
      </c>
      <c r="F5626" t="s">
        <v>6150</v>
      </c>
      <c r="G5626" t="s">
        <v>13704</v>
      </c>
    </row>
    <row r="5627" spans="1:7">
      <c r="A5627">
        <v>667</v>
      </c>
      <c r="B5627" t="s">
        <v>5996</v>
      </c>
      <c r="C5627" t="s">
        <v>5997</v>
      </c>
      <c r="D5627">
        <v>319</v>
      </c>
      <c r="E5627" t="s">
        <v>6151</v>
      </c>
      <c r="F5627" t="s">
        <v>6152</v>
      </c>
      <c r="G5627" t="s">
        <v>13705</v>
      </c>
    </row>
    <row r="5628" spans="1:7">
      <c r="A5628">
        <v>667</v>
      </c>
      <c r="B5628" t="s">
        <v>5996</v>
      </c>
      <c r="C5628" t="s">
        <v>5997</v>
      </c>
      <c r="D5628">
        <v>320</v>
      </c>
      <c r="E5628" t="s">
        <v>6153</v>
      </c>
      <c r="F5628" t="s">
        <v>6154</v>
      </c>
      <c r="G5628" t="s">
        <v>13706</v>
      </c>
    </row>
    <row r="5629" spans="1:7">
      <c r="A5629">
        <v>667</v>
      </c>
      <c r="B5629" t="s">
        <v>5996</v>
      </c>
      <c r="C5629" t="s">
        <v>5997</v>
      </c>
      <c r="D5629">
        <v>321</v>
      </c>
      <c r="E5629" t="s">
        <v>6155</v>
      </c>
      <c r="F5629" t="s">
        <v>6156</v>
      </c>
      <c r="G5629" t="s">
        <v>13707</v>
      </c>
    </row>
    <row r="5630" spans="1:7">
      <c r="A5630">
        <v>667</v>
      </c>
      <c r="B5630" t="s">
        <v>5996</v>
      </c>
      <c r="C5630" t="s">
        <v>5997</v>
      </c>
      <c r="D5630">
        <v>322</v>
      </c>
      <c r="E5630" t="s">
        <v>6157</v>
      </c>
      <c r="F5630" t="s">
        <v>6158</v>
      </c>
      <c r="G5630" t="s">
        <v>13708</v>
      </c>
    </row>
    <row r="5631" spans="1:7">
      <c r="A5631">
        <v>667</v>
      </c>
      <c r="B5631" t="s">
        <v>5996</v>
      </c>
      <c r="C5631" t="s">
        <v>5997</v>
      </c>
      <c r="D5631">
        <v>323</v>
      </c>
      <c r="E5631" t="s">
        <v>6159</v>
      </c>
      <c r="F5631" t="s">
        <v>6160</v>
      </c>
      <c r="G5631" t="s">
        <v>13709</v>
      </c>
    </row>
    <row r="5632" spans="1:7">
      <c r="A5632">
        <v>667</v>
      </c>
      <c r="B5632" t="s">
        <v>5996</v>
      </c>
      <c r="C5632" t="s">
        <v>5997</v>
      </c>
      <c r="D5632">
        <v>324</v>
      </c>
      <c r="E5632" t="s">
        <v>6161</v>
      </c>
      <c r="F5632" t="s">
        <v>6162</v>
      </c>
      <c r="G5632" t="s">
        <v>13710</v>
      </c>
    </row>
    <row r="5633" spans="1:7">
      <c r="A5633">
        <v>667</v>
      </c>
      <c r="B5633" t="s">
        <v>5996</v>
      </c>
      <c r="C5633" t="s">
        <v>5997</v>
      </c>
      <c r="D5633">
        <v>325</v>
      </c>
      <c r="E5633" t="s">
        <v>6163</v>
      </c>
      <c r="F5633" t="s">
        <v>6164</v>
      </c>
      <c r="G5633" t="s">
        <v>13711</v>
      </c>
    </row>
    <row r="5634" spans="1:7">
      <c r="A5634">
        <v>667</v>
      </c>
      <c r="B5634" t="s">
        <v>5996</v>
      </c>
      <c r="C5634" t="s">
        <v>5997</v>
      </c>
      <c r="D5634">
        <v>326</v>
      </c>
      <c r="E5634" t="s">
        <v>6165</v>
      </c>
      <c r="F5634" t="s">
        <v>6166</v>
      </c>
      <c r="G5634" t="s">
        <v>13712</v>
      </c>
    </row>
    <row r="5635" spans="1:7">
      <c r="A5635">
        <v>667</v>
      </c>
      <c r="B5635" t="s">
        <v>5996</v>
      </c>
      <c r="C5635" t="s">
        <v>5997</v>
      </c>
      <c r="D5635">
        <v>327</v>
      </c>
      <c r="E5635" t="s">
        <v>6167</v>
      </c>
      <c r="F5635" t="s">
        <v>6168</v>
      </c>
      <c r="G5635" t="s">
        <v>13713</v>
      </c>
    </row>
    <row r="5636" spans="1:7">
      <c r="A5636">
        <v>667</v>
      </c>
      <c r="B5636" t="s">
        <v>5996</v>
      </c>
      <c r="C5636" t="s">
        <v>5997</v>
      </c>
      <c r="D5636">
        <v>328</v>
      </c>
      <c r="E5636" t="s">
        <v>6169</v>
      </c>
      <c r="F5636" t="s">
        <v>6170</v>
      </c>
      <c r="G5636" t="s">
        <v>13714</v>
      </c>
    </row>
    <row r="5637" spans="1:7">
      <c r="A5637">
        <v>667</v>
      </c>
      <c r="B5637" t="s">
        <v>5996</v>
      </c>
      <c r="C5637" t="s">
        <v>5997</v>
      </c>
      <c r="D5637">
        <v>401</v>
      </c>
      <c r="E5637" t="s">
        <v>6171</v>
      </c>
      <c r="F5637" t="s">
        <v>6172</v>
      </c>
      <c r="G5637" t="s">
        <v>13715</v>
      </c>
    </row>
    <row r="5638" spans="1:7">
      <c r="A5638">
        <v>667</v>
      </c>
      <c r="B5638" t="s">
        <v>5996</v>
      </c>
      <c r="C5638" t="s">
        <v>5997</v>
      </c>
      <c r="D5638">
        <v>410</v>
      </c>
      <c r="E5638" t="s">
        <v>6173</v>
      </c>
      <c r="F5638" t="s">
        <v>6174</v>
      </c>
      <c r="G5638" t="s">
        <v>13716</v>
      </c>
    </row>
    <row r="5639" spans="1:7">
      <c r="A5639">
        <v>667</v>
      </c>
      <c r="B5639" t="s">
        <v>5996</v>
      </c>
      <c r="C5639" t="s">
        <v>5997</v>
      </c>
      <c r="D5639">
        <v>420</v>
      </c>
      <c r="E5639" t="s">
        <v>6175</v>
      </c>
      <c r="F5639" t="s">
        <v>6176</v>
      </c>
      <c r="G5639" t="s">
        <v>13717</v>
      </c>
    </row>
    <row r="5640" spans="1:7">
      <c r="A5640">
        <v>667</v>
      </c>
      <c r="B5640" t="s">
        <v>5996</v>
      </c>
      <c r="C5640" t="s">
        <v>5997</v>
      </c>
      <c r="D5640">
        <v>440</v>
      </c>
      <c r="E5640" t="s">
        <v>6177</v>
      </c>
      <c r="F5640" t="s">
        <v>6178</v>
      </c>
      <c r="G5640" t="s">
        <v>12840</v>
      </c>
    </row>
    <row r="5641" spans="1:7">
      <c r="A5641">
        <v>667</v>
      </c>
      <c r="B5641" t="s">
        <v>5996</v>
      </c>
      <c r="C5641" t="s">
        <v>5997</v>
      </c>
      <c r="D5641">
        <v>450</v>
      </c>
      <c r="E5641" t="s">
        <v>6179</v>
      </c>
      <c r="F5641" t="s">
        <v>6180</v>
      </c>
      <c r="G5641" t="s">
        <v>12841</v>
      </c>
    </row>
    <row r="5642" spans="1:7">
      <c r="A5642">
        <v>667</v>
      </c>
      <c r="B5642" t="s">
        <v>5996</v>
      </c>
      <c r="C5642" t="s">
        <v>5997</v>
      </c>
      <c r="D5642">
        <v>501</v>
      </c>
      <c r="E5642" t="s">
        <v>6181</v>
      </c>
      <c r="F5642" t="s">
        <v>7454</v>
      </c>
      <c r="G5642" t="s">
        <v>7455</v>
      </c>
    </row>
    <row r="5643" spans="1:7">
      <c r="A5643">
        <v>667</v>
      </c>
      <c r="B5643" t="s">
        <v>5996</v>
      </c>
      <c r="C5643" t="s">
        <v>5997</v>
      </c>
      <c r="D5643">
        <v>510</v>
      </c>
      <c r="E5643" t="s">
        <v>6182</v>
      </c>
      <c r="F5643" t="s">
        <v>6183</v>
      </c>
      <c r="G5643" t="s">
        <v>13718</v>
      </c>
    </row>
    <row r="5644" spans="1:7">
      <c r="A5644">
        <v>667</v>
      </c>
      <c r="B5644" t="s">
        <v>5996</v>
      </c>
      <c r="C5644" t="s">
        <v>5997</v>
      </c>
      <c r="D5644">
        <v>511</v>
      </c>
      <c r="E5644" t="s">
        <v>6184</v>
      </c>
      <c r="F5644" t="s">
        <v>6185</v>
      </c>
      <c r="G5644" t="s">
        <v>12818</v>
      </c>
    </row>
    <row r="5645" spans="1:7">
      <c r="A5645">
        <v>667</v>
      </c>
      <c r="B5645" t="s">
        <v>5996</v>
      </c>
      <c r="C5645" t="s">
        <v>5997</v>
      </c>
      <c r="D5645">
        <v>512</v>
      </c>
      <c r="E5645" t="s">
        <v>6186</v>
      </c>
      <c r="F5645" t="s">
        <v>6187</v>
      </c>
    </row>
    <row r="5646" spans="1:7">
      <c r="A5646">
        <v>667</v>
      </c>
      <c r="B5646" t="s">
        <v>5996</v>
      </c>
      <c r="C5646" t="s">
        <v>5997</v>
      </c>
      <c r="D5646">
        <v>520</v>
      </c>
      <c r="E5646" t="s">
        <v>6188</v>
      </c>
      <c r="F5646" t="s">
        <v>6189</v>
      </c>
      <c r="G5646" t="s">
        <v>12820</v>
      </c>
    </row>
    <row r="5647" spans="1:7">
      <c r="A5647">
        <v>667</v>
      </c>
      <c r="B5647" t="s">
        <v>5996</v>
      </c>
      <c r="C5647" t="s">
        <v>5997</v>
      </c>
      <c r="D5647">
        <v>521</v>
      </c>
      <c r="E5647" t="s">
        <v>6190</v>
      </c>
      <c r="F5647" t="s">
        <v>6191</v>
      </c>
      <c r="G5647" t="s">
        <v>12821</v>
      </c>
    </row>
    <row r="5648" spans="1:7">
      <c r="A5648">
        <v>667</v>
      </c>
      <c r="B5648" t="s">
        <v>5996</v>
      </c>
      <c r="C5648" t="s">
        <v>5997</v>
      </c>
      <c r="D5648">
        <v>522</v>
      </c>
      <c r="E5648" t="s">
        <v>6192</v>
      </c>
      <c r="F5648" t="s">
        <v>6193</v>
      </c>
      <c r="G5648" t="s">
        <v>12822</v>
      </c>
    </row>
    <row r="5649" spans="1:7">
      <c r="A5649">
        <v>667</v>
      </c>
      <c r="B5649" t="s">
        <v>5996</v>
      </c>
      <c r="C5649" t="s">
        <v>5997</v>
      </c>
      <c r="D5649">
        <v>523</v>
      </c>
      <c r="E5649" t="s">
        <v>6194</v>
      </c>
      <c r="F5649" t="s">
        <v>6195</v>
      </c>
      <c r="G5649" t="s">
        <v>12823</v>
      </c>
    </row>
    <row r="5650" spans="1:7">
      <c r="A5650">
        <v>667</v>
      </c>
      <c r="B5650" t="s">
        <v>5996</v>
      </c>
      <c r="C5650" t="s">
        <v>5997</v>
      </c>
      <c r="D5650">
        <v>530</v>
      </c>
      <c r="E5650" t="s">
        <v>6196</v>
      </c>
      <c r="F5650" t="s">
        <v>6197</v>
      </c>
      <c r="G5650" t="s">
        <v>12826</v>
      </c>
    </row>
    <row r="5651" spans="1:7">
      <c r="A5651">
        <v>667</v>
      </c>
      <c r="B5651" t="s">
        <v>5996</v>
      </c>
      <c r="C5651" t="s">
        <v>5997</v>
      </c>
      <c r="D5651">
        <v>531</v>
      </c>
      <c r="E5651" t="s">
        <v>6198</v>
      </c>
      <c r="F5651" t="s">
        <v>6199</v>
      </c>
      <c r="G5651" t="s">
        <v>12827</v>
      </c>
    </row>
    <row r="5652" spans="1:7">
      <c r="A5652">
        <v>667</v>
      </c>
      <c r="B5652" t="s">
        <v>5996</v>
      </c>
      <c r="C5652" t="s">
        <v>5997</v>
      </c>
      <c r="D5652">
        <v>540</v>
      </c>
      <c r="E5652" t="s">
        <v>6200</v>
      </c>
      <c r="F5652" t="s">
        <v>6201</v>
      </c>
      <c r="G5652" t="s">
        <v>12828</v>
      </c>
    </row>
    <row r="5653" spans="1:7">
      <c r="A5653">
        <v>667</v>
      </c>
      <c r="B5653" t="s">
        <v>5996</v>
      </c>
      <c r="C5653" t="s">
        <v>5997</v>
      </c>
      <c r="D5653">
        <v>550</v>
      </c>
      <c r="E5653" t="s">
        <v>6202</v>
      </c>
      <c r="F5653" t="s">
        <v>6203</v>
      </c>
      <c r="G5653" t="s">
        <v>12825</v>
      </c>
    </row>
    <row r="5654" spans="1:7">
      <c r="A5654">
        <v>667</v>
      </c>
      <c r="B5654" t="s">
        <v>5996</v>
      </c>
      <c r="C5654" t="s">
        <v>5997</v>
      </c>
      <c r="D5654">
        <v>560</v>
      </c>
      <c r="E5654" t="s">
        <v>6204</v>
      </c>
      <c r="F5654" t="s">
        <v>6205</v>
      </c>
      <c r="G5654" t="s">
        <v>12829</v>
      </c>
    </row>
    <row r="5655" spans="1:7">
      <c r="A5655">
        <v>667</v>
      </c>
      <c r="B5655" t="s">
        <v>5996</v>
      </c>
      <c r="C5655" t="s">
        <v>5997</v>
      </c>
      <c r="D5655">
        <v>600</v>
      </c>
      <c r="E5655" t="s">
        <v>7647</v>
      </c>
      <c r="F5655" t="s">
        <v>23304</v>
      </c>
    </row>
    <row r="5656" spans="1:7">
      <c r="A5656">
        <v>667</v>
      </c>
      <c r="B5656" t="s">
        <v>5996</v>
      </c>
      <c r="C5656" t="s">
        <v>5997</v>
      </c>
      <c r="D5656">
        <v>601</v>
      </c>
      <c r="E5656" t="s">
        <v>6206</v>
      </c>
      <c r="F5656" t="s">
        <v>6207</v>
      </c>
      <c r="G5656" t="s">
        <v>13719</v>
      </c>
    </row>
    <row r="5657" spans="1:7">
      <c r="A5657">
        <v>667</v>
      </c>
      <c r="B5657" t="s">
        <v>5996</v>
      </c>
      <c r="C5657" t="s">
        <v>5997</v>
      </c>
      <c r="D5657">
        <v>602</v>
      </c>
      <c r="E5657" t="s">
        <v>6208</v>
      </c>
      <c r="F5657" t="s">
        <v>6209</v>
      </c>
      <c r="G5657" t="s">
        <v>13720</v>
      </c>
    </row>
    <row r="5658" spans="1:7">
      <c r="A5658">
        <v>667</v>
      </c>
      <c r="B5658" t="s">
        <v>5996</v>
      </c>
      <c r="C5658" t="s">
        <v>5997</v>
      </c>
      <c r="D5658">
        <v>603</v>
      </c>
      <c r="E5658" t="s">
        <v>6210</v>
      </c>
      <c r="F5658" t="s">
        <v>6211</v>
      </c>
      <c r="G5658" t="s">
        <v>13721</v>
      </c>
    </row>
    <row r="5659" spans="1:7">
      <c r="A5659">
        <v>667</v>
      </c>
      <c r="B5659" t="s">
        <v>5996</v>
      </c>
      <c r="C5659" t="s">
        <v>5997</v>
      </c>
      <c r="D5659">
        <v>604</v>
      </c>
      <c r="E5659" t="s">
        <v>6212</v>
      </c>
      <c r="F5659" t="s">
        <v>6213</v>
      </c>
      <c r="G5659" t="s">
        <v>13722</v>
      </c>
    </row>
    <row r="5660" spans="1:7">
      <c r="A5660">
        <v>667</v>
      </c>
      <c r="B5660" t="s">
        <v>5996</v>
      </c>
      <c r="C5660" t="s">
        <v>5997</v>
      </c>
      <c r="D5660">
        <v>605</v>
      </c>
      <c r="E5660" t="s">
        <v>6214</v>
      </c>
      <c r="F5660" t="s">
        <v>6215</v>
      </c>
      <c r="G5660" t="s">
        <v>13723</v>
      </c>
    </row>
    <row r="5661" spans="1:7">
      <c r="A5661">
        <v>667</v>
      </c>
      <c r="B5661" t="s">
        <v>5996</v>
      </c>
      <c r="C5661" t="s">
        <v>5997</v>
      </c>
      <c r="D5661">
        <v>606</v>
      </c>
      <c r="E5661" t="s">
        <v>6216</v>
      </c>
      <c r="F5661" t="s">
        <v>6217</v>
      </c>
      <c r="G5661" t="s">
        <v>13724</v>
      </c>
    </row>
    <row r="5662" spans="1:7">
      <c r="A5662">
        <v>667</v>
      </c>
      <c r="B5662" t="s">
        <v>5996</v>
      </c>
      <c r="C5662" t="s">
        <v>5997</v>
      </c>
      <c r="D5662">
        <v>607</v>
      </c>
      <c r="E5662" t="s">
        <v>6218</v>
      </c>
      <c r="F5662" t="s">
        <v>6219</v>
      </c>
      <c r="G5662" t="s">
        <v>13725</v>
      </c>
    </row>
    <row r="5663" spans="1:7">
      <c r="A5663">
        <v>667</v>
      </c>
      <c r="B5663" t="s">
        <v>5996</v>
      </c>
      <c r="C5663" t="s">
        <v>5997</v>
      </c>
      <c r="D5663">
        <v>608</v>
      </c>
      <c r="E5663" t="s">
        <v>6220</v>
      </c>
      <c r="F5663" t="s">
        <v>6221</v>
      </c>
      <c r="G5663" t="s">
        <v>13726</v>
      </c>
    </row>
    <row r="5664" spans="1:7">
      <c r="A5664">
        <v>667</v>
      </c>
      <c r="B5664" t="s">
        <v>5996</v>
      </c>
      <c r="C5664" t="s">
        <v>5997</v>
      </c>
      <c r="D5664">
        <v>609</v>
      </c>
      <c r="E5664" t="s">
        <v>6222</v>
      </c>
      <c r="F5664" t="s">
        <v>6223</v>
      </c>
      <c r="G5664" t="s">
        <v>13727</v>
      </c>
    </row>
    <row r="5665" spans="1:7">
      <c r="A5665">
        <v>667</v>
      </c>
      <c r="B5665" t="s">
        <v>5996</v>
      </c>
      <c r="C5665" t="s">
        <v>5997</v>
      </c>
      <c r="D5665">
        <v>610</v>
      </c>
      <c r="E5665" t="s">
        <v>6224</v>
      </c>
      <c r="F5665" t="s">
        <v>6225</v>
      </c>
      <c r="G5665" t="s">
        <v>13728</v>
      </c>
    </row>
    <row r="5666" spans="1:7">
      <c r="A5666">
        <v>667</v>
      </c>
      <c r="B5666" t="s">
        <v>5996</v>
      </c>
      <c r="C5666" t="s">
        <v>5997</v>
      </c>
      <c r="D5666">
        <v>611</v>
      </c>
      <c r="E5666" t="s">
        <v>6226</v>
      </c>
      <c r="F5666" t="s">
        <v>6227</v>
      </c>
      <c r="G5666" t="s">
        <v>13729</v>
      </c>
    </row>
    <row r="5667" spans="1:7">
      <c r="A5667">
        <v>667</v>
      </c>
      <c r="B5667" t="s">
        <v>5996</v>
      </c>
      <c r="C5667" t="s">
        <v>5997</v>
      </c>
      <c r="D5667">
        <v>612</v>
      </c>
      <c r="E5667" t="s">
        <v>6228</v>
      </c>
      <c r="F5667" t="s">
        <v>6229</v>
      </c>
      <c r="G5667" t="s">
        <v>13730</v>
      </c>
    </row>
    <row r="5668" spans="1:7">
      <c r="A5668">
        <v>667</v>
      </c>
      <c r="B5668" t="s">
        <v>5996</v>
      </c>
      <c r="C5668" t="s">
        <v>5997</v>
      </c>
      <c r="D5668">
        <v>613</v>
      </c>
      <c r="E5668" t="s">
        <v>6230</v>
      </c>
      <c r="F5668" t="s">
        <v>6231</v>
      </c>
      <c r="G5668" t="s">
        <v>13731</v>
      </c>
    </row>
    <row r="5669" spans="1:7">
      <c r="A5669">
        <v>667</v>
      </c>
      <c r="B5669" t="s">
        <v>5996</v>
      </c>
      <c r="C5669" t="s">
        <v>5997</v>
      </c>
      <c r="D5669">
        <v>614</v>
      </c>
      <c r="E5669" t="s">
        <v>6232</v>
      </c>
      <c r="F5669" t="s">
        <v>6233</v>
      </c>
      <c r="G5669" t="s">
        <v>13732</v>
      </c>
    </row>
    <row r="5670" spans="1:7">
      <c r="A5670">
        <v>667</v>
      </c>
      <c r="B5670" t="s">
        <v>5996</v>
      </c>
      <c r="C5670" t="s">
        <v>5997</v>
      </c>
      <c r="D5670">
        <v>615</v>
      </c>
      <c r="E5670" t="s">
        <v>6234</v>
      </c>
      <c r="F5670" t="s">
        <v>6235</v>
      </c>
      <c r="G5670" t="s">
        <v>13733</v>
      </c>
    </row>
    <row r="5671" spans="1:7">
      <c r="A5671">
        <v>667</v>
      </c>
      <c r="B5671" t="s">
        <v>5996</v>
      </c>
      <c r="C5671" t="s">
        <v>5997</v>
      </c>
      <c r="D5671">
        <v>616</v>
      </c>
      <c r="E5671" t="s">
        <v>6236</v>
      </c>
      <c r="F5671" t="s">
        <v>6237</v>
      </c>
      <c r="G5671" t="s">
        <v>13734</v>
      </c>
    </row>
    <row r="5672" spans="1:7">
      <c r="A5672">
        <v>667</v>
      </c>
      <c r="B5672" t="s">
        <v>5996</v>
      </c>
      <c r="C5672" t="s">
        <v>5997</v>
      </c>
      <c r="D5672">
        <v>617</v>
      </c>
      <c r="E5672" t="s">
        <v>6238</v>
      </c>
      <c r="F5672" t="s">
        <v>6239</v>
      </c>
      <c r="G5672" t="s">
        <v>13735</v>
      </c>
    </row>
    <row r="5673" spans="1:7">
      <c r="A5673">
        <v>667</v>
      </c>
      <c r="B5673" t="s">
        <v>5996</v>
      </c>
      <c r="C5673" t="s">
        <v>5997</v>
      </c>
      <c r="D5673">
        <v>618</v>
      </c>
      <c r="E5673" t="s">
        <v>6240</v>
      </c>
      <c r="F5673" t="s">
        <v>6241</v>
      </c>
      <c r="G5673" t="s">
        <v>13736</v>
      </c>
    </row>
    <row r="5674" spans="1:7">
      <c r="A5674">
        <v>667</v>
      </c>
      <c r="B5674" t="s">
        <v>5996</v>
      </c>
      <c r="C5674" t="s">
        <v>5997</v>
      </c>
      <c r="D5674">
        <v>619</v>
      </c>
      <c r="E5674" t="s">
        <v>6242</v>
      </c>
      <c r="F5674" t="s">
        <v>6243</v>
      </c>
      <c r="G5674" t="s">
        <v>13737</v>
      </c>
    </row>
    <row r="5675" spans="1:7">
      <c r="A5675">
        <v>667</v>
      </c>
      <c r="B5675" t="s">
        <v>5996</v>
      </c>
      <c r="C5675" t="s">
        <v>5997</v>
      </c>
      <c r="D5675">
        <v>620</v>
      </c>
      <c r="E5675" t="s">
        <v>6244</v>
      </c>
      <c r="F5675" t="s">
        <v>6245</v>
      </c>
      <c r="G5675" t="s">
        <v>13738</v>
      </c>
    </row>
    <row r="5676" spans="1:7">
      <c r="A5676">
        <v>667</v>
      </c>
      <c r="B5676" t="s">
        <v>5996</v>
      </c>
      <c r="C5676" t="s">
        <v>5997</v>
      </c>
      <c r="D5676">
        <v>621</v>
      </c>
      <c r="E5676" t="s">
        <v>6246</v>
      </c>
      <c r="F5676" t="s">
        <v>6247</v>
      </c>
      <c r="G5676" t="s">
        <v>13739</v>
      </c>
    </row>
    <row r="5677" spans="1:7">
      <c r="A5677">
        <v>667</v>
      </c>
      <c r="B5677" t="s">
        <v>5996</v>
      </c>
      <c r="C5677" t="s">
        <v>5997</v>
      </c>
      <c r="D5677">
        <v>622</v>
      </c>
      <c r="E5677" t="s">
        <v>6248</v>
      </c>
      <c r="F5677" t="s">
        <v>6249</v>
      </c>
      <c r="G5677" t="s">
        <v>13740</v>
      </c>
    </row>
    <row r="5678" spans="1:7">
      <c r="A5678">
        <v>667</v>
      </c>
      <c r="B5678" t="s">
        <v>5996</v>
      </c>
      <c r="C5678" t="s">
        <v>5997</v>
      </c>
      <c r="D5678">
        <v>623</v>
      </c>
      <c r="E5678" t="s">
        <v>6250</v>
      </c>
      <c r="F5678" t="s">
        <v>6251</v>
      </c>
      <c r="G5678" t="s">
        <v>13741</v>
      </c>
    </row>
    <row r="5679" spans="1:7">
      <c r="A5679">
        <v>667</v>
      </c>
      <c r="B5679" t="s">
        <v>5996</v>
      </c>
      <c r="C5679" t="s">
        <v>5997</v>
      </c>
      <c r="D5679">
        <v>624</v>
      </c>
      <c r="E5679" t="s">
        <v>6252</v>
      </c>
      <c r="F5679" t="s">
        <v>6253</v>
      </c>
      <c r="G5679" t="s">
        <v>13742</v>
      </c>
    </row>
    <row r="5680" spans="1:7">
      <c r="A5680">
        <v>667</v>
      </c>
      <c r="B5680" t="s">
        <v>5996</v>
      </c>
      <c r="C5680" t="s">
        <v>5997</v>
      </c>
      <c r="D5680">
        <v>625</v>
      </c>
      <c r="E5680" t="s">
        <v>6254</v>
      </c>
      <c r="F5680" t="s">
        <v>6255</v>
      </c>
      <c r="G5680" t="s">
        <v>13743</v>
      </c>
    </row>
    <row r="5681" spans="1:7">
      <c r="A5681">
        <v>667</v>
      </c>
      <c r="B5681" t="s">
        <v>5996</v>
      </c>
      <c r="C5681" t="s">
        <v>5997</v>
      </c>
      <c r="D5681">
        <v>626</v>
      </c>
      <c r="E5681" t="s">
        <v>6256</v>
      </c>
      <c r="F5681" t="s">
        <v>6257</v>
      </c>
      <c r="G5681" t="s">
        <v>13744</v>
      </c>
    </row>
    <row r="5682" spans="1:7">
      <c r="A5682">
        <v>667</v>
      </c>
      <c r="B5682" t="s">
        <v>5996</v>
      </c>
      <c r="C5682" t="s">
        <v>5997</v>
      </c>
      <c r="D5682">
        <v>627</v>
      </c>
      <c r="E5682" t="s">
        <v>6258</v>
      </c>
      <c r="F5682" t="s">
        <v>6259</v>
      </c>
      <c r="G5682" t="s">
        <v>13745</v>
      </c>
    </row>
    <row r="5683" spans="1:7">
      <c r="A5683">
        <v>667</v>
      </c>
      <c r="B5683" t="s">
        <v>5996</v>
      </c>
      <c r="C5683" t="s">
        <v>5997</v>
      </c>
      <c r="D5683">
        <v>628</v>
      </c>
      <c r="E5683" t="s">
        <v>6260</v>
      </c>
      <c r="F5683" t="s">
        <v>6261</v>
      </c>
      <c r="G5683" t="s">
        <v>13746</v>
      </c>
    </row>
    <row r="5684" spans="1:7">
      <c r="A5684">
        <v>667</v>
      </c>
      <c r="B5684" t="s">
        <v>5996</v>
      </c>
      <c r="C5684" t="s">
        <v>5997</v>
      </c>
      <c r="D5684">
        <v>630</v>
      </c>
      <c r="E5684" t="s">
        <v>6262</v>
      </c>
      <c r="F5684" t="s">
        <v>6263</v>
      </c>
      <c r="G5684" t="s">
        <v>12832</v>
      </c>
    </row>
    <row r="5685" spans="1:7">
      <c r="A5685">
        <v>667</v>
      </c>
      <c r="B5685" t="s">
        <v>5996</v>
      </c>
      <c r="C5685" t="s">
        <v>5997</v>
      </c>
      <c r="D5685">
        <v>640</v>
      </c>
      <c r="E5685" t="s">
        <v>6264</v>
      </c>
      <c r="F5685" t="s">
        <v>6265</v>
      </c>
      <c r="G5685" t="s">
        <v>13747</v>
      </c>
    </row>
    <row r="5686" spans="1:7">
      <c r="A5686">
        <v>667</v>
      </c>
      <c r="B5686" t="s">
        <v>5996</v>
      </c>
      <c r="C5686" t="s">
        <v>5997</v>
      </c>
      <c r="D5686">
        <v>650</v>
      </c>
      <c r="E5686" t="s">
        <v>6266</v>
      </c>
      <c r="F5686" t="s">
        <v>6267</v>
      </c>
      <c r="G5686" t="s">
        <v>13748</v>
      </c>
    </row>
    <row r="5687" spans="1:7">
      <c r="A5687">
        <v>667</v>
      </c>
      <c r="B5687" t="s">
        <v>5996</v>
      </c>
      <c r="C5687" t="s">
        <v>5997</v>
      </c>
      <c r="D5687">
        <v>660</v>
      </c>
      <c r="E5687" t="s">
        <v>6268</v>
      </c>
      <c r="F5687" t="s">
        <v>6269</v>
      </c>
      <c r="G5687" t="s">
        <v>13749</v>
      </c>
    </row>
    <row r="5688" spans="1:7">
      <c r="A5688">
        <v>667</v>
      </c>
      <c r="B5688" t="s">
        <v>5996</v>
      </c>
      <c r="C5688" t="s">
        <v>5997</v>
      </c>
      <c r="D5688">
        <v>670</v>
      </c>
      <c r="E5688" t="s">
        <v>6270</v>
      </c>
      <c r="F5688" t="s">
        <v>6271</v>
      </c>
      <c r="G5688" t="s">
        <v>13750</v>
      </c>
    </row>
    <row r="5689" spans="1:7">
      <c r="A5689">
        <v>667</v>
      </c>
      <c r="B5689" t="s">
        <v>5996</v>
      </c>
      <c r="C5689" t="s">
        <v>5997</v>
      </c>
      <c r="D5689">
        <v>680</v>
      </c>
      <c r="E5689" t="s">
        <v>6272</v>
      </c>
      <c r="F5689" t="s">
        <v>6273</v>
      </c>
      <c r="G5689" t="s">
        <v>13751</v>
      </c>
    </row>
    <row r="5690" spans="1:7">
      <c r="A5690">
        <v>667</v>
      </c>
      <c r="B5690" t="s">
        <v>5996</v>
      </c>
      <c r="C5690" t="s">
        <v>5997</v>
      </c>
      <c r="D5690">
        <v>690</v>
      </c>
      <c r="E5690" t="s">
        <v>6274</v>
      </c>
      <c r="F5690" t="s">
        <v>6275</v>
      </c>
      <c r="G5690" t="s">
        <v>12844</v>
      </c>
    </row>
    <row r="5691" spans="1:7">
      <c r="A5691">
        <v>667</v>
      </c>
      <c r="B5691" t="s">
        <v>5996</v>
      </c>
      <c r="C5691" t="s">
        <v>5997</v>
      </c>
      <c r="D5691">
        <v>701</v>
      </c>
      <c r="E5691" t="s">
        <v>6276</v>
      </c>
      <c r="F5691" t="s">
        <v>6277</v>
      </c>
    </row>
    <row r="5692" spans="1:7">
      <c r="A5692">
        <v>667</v>
      </c>
      <c r="B5692" t="s">
        <v>5996</v>
      </c>
      <c r="C5692" t="s">
        <v>5997</v>
      </c>
      <c r="D5692">
        <v>730</v>
      </c>
      <c r="E5692" t="s">
        <v>6278</v>
      </c>
      <c r="F5692" t="s">
        <v>6279</v>
      </c>
      <c r="G5692" t="s">
        <v>12846</v>
      </c>
    </row>
    <row r="5693" spans="1:7">
      <c r="A5693">
        <v>667</v>
      </c>
      <c r="B5693" t="s">
        <v>5996</v>
      </c>
      <c r="C5693" t="s">
        <v>5997</v>
      </c>
      <c r="D5693">
        <v>740</v>
      </c>
      <c r="E5693" t="s">
        <v>6280</v>
      </c>
      <c r="F5693" t="s">
        <v>6281</v>
      </c>
      <c r="G5693" t="s">
        <v>13752</v>
      </c>
    </row>
    <row r="5694" spans="1:7">
      <c r="A5694">
        <v>667</v>
      </c>
      <c r="B5694" t="s">
        <v>5996</v>
      </c>
      <c r="C5694" t="s">
        <v>5997</v>
      </c>
      <c r="D5694">
        <v>745</v>
      </c>
      <c r="E5694" t="s">
        <v>6282</v>
      </c>
      <c r="F5694" t="s">
        <v>12849</v>
      </c>
      <c r="G5694" t="s">
        <v>12850</v>
      </c>
    </row>
    <row r="5695" spans="1:7">
      <c r="A5695">
        <v>667</v>
      </c>
      <c r="B5695" t="s">
        <v>5996</v>
      </c>
      <c r="C5695" t="s">
        <v>5997</v>
      </c>
      <c r="D5695">
        <v>750</v>
      </c>
      <c r="E5695" t="s">
        <v>6283</v>
      </c>
      <c r="F5695" t="s">
        <v>6284</v>
      </c>
      <c r="G5695" t="s">
        <v>12848</v>
      </c>
    </row>
    <row r="5696" spans="1:7">
      <c r="A5696">
        <v>667</v>
      </c>
      <c r="B5696" t="s">
        <v>5996</v>
      </c>
      <c r="C5696" t="s">
        <v>5997</v>
      </c>
      <c r="D5696">
        <v>760</v>
      </c>
      <c r="E5696" t="s">
        <v>6285</v>
      </c>
      <c r="F5696" t="s">
        <v>6286</v>
      </c>
      <c r="G5696" t="s">
        <v>10004</v>
      </c>
    </row>
    <row r="5697" spans="1:7">
      <c r="A5697">
        <v>667</v>
      </c>
      <c r="B5697" t="s">
        <v>5996</v>
      </c>
      <c r="C5697" t="s">
        <v>5997</v>
      </c>
      <c r="D5697">
        <v>800</v>
      </c>
      <c r="E5697" t="s">
        <v>23305</v>
      </c>
      <c r="F5697" t="s">
        <v>23306</v>
      </c>
    </row>
    <row r="5698" spans="1:7">
      <c r="A5698">
        <v>667</v>
      </c>
      <c r="B5698" t="s">
        <v>5996</v>
      </c>
      <c r="C5698" t="s">
        <v>5997</v>
      </c>
      <c r="D5698">
        <v>810</v>
      </c>
      <c r="E5698" t="s">
        <v>17995</v>
      </c>
      <c r="F5698" t="s">
        <v>17996</v>
      </c>
      <c r="G5698" t="s">
        <v>17997</v>
      </c>
    </row>
    <row r="5699" spans="1:7">
      <c r="A5699">
        <v>667</v>
      </c>
      <c r="B5699" t="s">
        <v>5996</v>
      </c>
      <c r="C5699" t="s">
        <v>5997</v>
      </c>
      <c r="D5699">
        <v>890</v>
      </c>
      <c r="E5699" t="s">
        <v>6287</v>
      </c>
      <c r="F5699" t="s">
        <v>6288</v>
      </c>
      <c r="G5699" t="s">
        <v>12847</v>
      </c>
    </row>
    <row r="5700" spans="1:7">
      <c r="A5700">
        <v>667</v>
      </c>
      <c r="B5700" t="s">
        <v>5996</v>
      </c>
      <c r="C5700" t="s">
        <v>5997</v>
      </c>
      <c r="D5700">
        <v>910</v>
      </c>
      <c r="E5700" t="s">
        <v>7461</v>
      </c>
      <c r="G5700" t="s">
        <v>23193</v>
      </c>
    </row>
    <row r="5701" spans="1:7">
      <c r="A5701">
        <v>667</v>
      </c>
      <c r="B5701" t="s">
        <v>5996</v>
      </c>
      <c r="C5701" t="s">
        <v>5997</v>
      </c>
      <c r="D5701">
        <v>911</v>
      </c>
      <c r="E5701" t="s">
        <v>6289</v>
      </c>
      <c r="F5701" t="s">
        <v>6290</v>
      </c>
      <c r="G5701" t="s">
        <v>23194</v>
      </c>
    </row>
    <row r="5702" spans="1:7">
      <c r="A5702">
        <v>667</v>
      </c>
      <c r="B5702" t="s">
        <v>5996</v>
      </c>
      <c r="C5702" t="s">
        <v>5997</v>
      </c>
      <c r="D5702">
        <v>912</v>
      </c>
      <c r="E5702" t="s">
        <v>6291</v>
      </c>
      <c r="F5702" t="s">
        <v>6292</v>
      </c>
      <c r="G5702" t="s">
        <v>12851</v>
      </c>
    </row>
    <row r="5703" spans="1:7">
      <c r="A5703">
        <v>667</v>
      </c>
      <c r="B5703" t="s">
        <v>5996</v>
      </c>
      <c r="C5703" t="s">
        <v>5997</v>
      </c>
      <c r="D5703">
        <v>913</v>
      </c>
      <c r="E5703" t="s">
        <v>23195</v>
      </c>
      <c r="G5703" t="s">
        <v>23196</v>
      </c>
    </row>
    <row r="5704" spans="1:7">
      <c r="A5704">
        <v>667</v>
      </c>
      <c r="B5704" t="s">
        <v>5996</v>
      </c>
      <c r="C5704" t="s">
        <v>5997</v>
      </c>
      <c r="D5704">
        <v>930</v>
      </c>
      <c r="E5704" t="s">
        <v>6293</v>
      </c>
      <c r="F5704" t="s">
        <v>7140</v>
      </c>
      <c r="G5704" t="s">
        <v>13753</v>
      </c>
    </row>
    <row r="5705" spans="1:7">
      <c r="A5705">
        <v>667</v>
      </c>
      <c r="B5705" t="s">
        <v>5996</v>
      </c>
      <c r="C5705" t="s">
        <v>5997</v>
      </c>
      <c r="D5705">
        <v>940</v>
      </c>
      <c r="E5705" t="s">
        <v>6294</v>
      </c>
      <c r="F5705" t="s">
        <v>6295</v>
      </c>
      <c r="G5705" t="s">
        <v>13086</v>
      </c>
    </row>
    <row r="5706" spans="1:7">
      <c r="A5706">
        <v>667</v>
      </c>
      <c r="B5706" t="s">
        <v>5996</v>
      </c>
      <c r="C5706" t="s">
        <v>5997</v>
      </c>
      <c r="D5706">
        <v>950</v>
      </c>
      <c r="E5706" t="s">
        <v>6296</v>
      </c>
      <c r="F5706" t="s">
        <v>6297</v>
      </c>
      <c r="G5706" t="s">
        <v>14090</v>
      </c>
    </row>
    <row r="5707" spans="1:7">
      <c r="A5707">
        <v>667</v>
      </c>
      <c r="B5707" t="s">
        <v>5996</v>
      </c>
      <c r="C5707" t="s">
        <v>5997</v>
      </c>
      <c r="D5707">
        <v>951</v>
      </c>
      <c r="E5707" t="s">
        <v>6298</v>
      </c>
      <c r="F5707" t="s">
        <v>6299</v>
      </c>
    </row>
    <row r="5708" spans="1:7">
      <c r="A5708">
        <v>667</v>
      </c>
      <c r="B5708" t="s">
        <v>5996</v>
      </c>
      <c r="C5708" t="s">
        <v>5997</v>
      </c>
      <c r="D5708">
        <v>960</v>
      </c>
      <c r="E5708" t="s">
        <v>6300</v>
      </c>
      <c r="F5708" t="s">
        <v>6301</v>
      </c>
      <c r="G5708" t="s">
        <v>12915</v>
      </c>
    </row>
    <row r="5709" spans="1:7">
      <c r="A5709">
        <v>667</v>
      </c>
      <c r="B5709" t="s">
        <v>5996</v>
      </c>
      <c r="C5709" t="s">
        <v>5997</v>
      </c>
      <c r="D5709">
        <v>970</v>
      </c>
      <c r="E5709" t="s">
        <v>6302</v>
      </c>
      <c r="F5709" t="s">
        <v>6303</v>
      </c>
      <c r="G5709" t="s">
        <v>12918</v>
      </c>
    </row>
    <row r="5710" spans="1:7">
      <c r="A5710">
        <v>667</v>
      </c>
      <c r="B5710" t="s">
        <v>5996</v>
      </c>
      <c r="C5710" t="s">
        <v>5997</v>
      </c>
      <c r="D5710">
        <v>980</v>
      </c>
      <c r="E5710" t="s">
        <v>6304</v>
      </c>
      <c r="F5710" t="s">
        <v>6305</v>
      </c>
      <c r="G5710" t="s">
        <v>12919</v>
      </c>
    </row>
    <row r="5711" spans="1:7">
      <c r="A5711">
        <v>667</v>
      </c>
      <c r="B5711" t="s">
        <v>5996</v>
      </c>
      <c r="C5711" t="s">
        <v>5997</v>
      </c>
      <c r="D5711">
        <v>990</v>
      </c>
      <c r="E5711" t="s">
        <v>6306</v>
      </c>
      <c r="F5711" t="s">
        <v>6307</v>
      </c>
      <c r="G5711" t="s">
        <v>7637</v>
      </c>
    </row>
    <row r="5712" spans="1:7">
      <c r="A5712">
        <v>667</v>
      </c>
      <c r="B5712" t="s">
        <v>5996</v>
      </c>
      <c r="C5712" t="s">
        <v>5997</v>
      </c>
      <c r="D5712">
        <v>999</v>
      </c>
      <c r="E5712" t="s">
        <v>6308</v>
      </c>
      <c r="F5712" t="s">
        <v>6309</v>
      </c>
      <c r="G5712" t="s">
        <v>12862</v>
      </c>
    </row>
    <row r="5713" spans="1:6">
      <c r="A5713">
        <v>670</v>
      </c>
      <c r="B5713" t="s">
        <v>6310</v>
      </c>
      <c r="C5713" t="s">
        <v>6311</v>
      </c>
      <c r="D5713">
        <v>0</v>
      </c>
      <c r="E5713" t="s">
        <v>6312</v>
      </c>
      <c r="F5713" t="s">
        <v>6313</v>
      </c>
    </row>
    <row r="5714" spans="1:6">
      <c r="A5714">
        <v>670</v>
      </c>
      <c r="B5714" t="s">
        <v>6310</v>
      </c>
      <c r="C5714" t="s">
        <v>6311</v>
      </c>
      <c r="D5714">
        <v>1</v>
      </c>
      <c r="E5714" t="s">
        <v>6314</v>
      </c>
      <c r="F5714" t="s">
        <v>6315</v>
      </c>
    </row>
    <row r="5715" spans="1:6">
      <c r="A5715">
        <v>673</v>
      </c>
      <c r="B5715" t="s">
        <v>6316</v>
      </c>
      <c r="C5715" t="s">
        <v>6317</v>
      </c>
      <c r="D5715">
        <v>1</v>
      </c>
      <c r="E5715" t="s">
        <v>6318</v>
      </c>
      <c r="F5715" t="s">
        <v>6319</v>
      </c>
    </row>
    <row r="5716" spans="1:6">
      <c r="A5716">
        <v>673</v>
      </c>
      <c r="B5716" t="s">
        <v>6316</v>
      </c>
      <c r="C5716" t="s">
        <v>6317</v>
      </c>
      <c r="D5716">
        <v>2</v>
      </c>
      <c r="E5716" t="s">
        <v>6320</v>
      </c>
      <c r="F5716" t="s">
        <v>6321</v>
      </c>
    </row>
    <row r="5717" spans="1:6">
      <c r="A5717">
        <v>673</v>
      </c>
      <c r="B5717" t="s">
        <v>6316</v>
      </c>
      <c r="C5717" t="s">
        <v>6317</v>
      </c>
      <c r="D5717">
        <v>3</v>
      </c>
      <c r="E5717" t="s">
        <v>6322</v>
      </c>
      <c r="F5717" t="s">
        <v>6323</v>
      </c>
    </row>
    <row r="5718" spans="1:6">
      <c r="A5718">
        <v>673</v>
      </c>
      <c r="B5718" t="s">
        <v>6316</v>
      </c>
      <c r="C5718" t="s">
        <v>6317</v>
      </c>
      <c r="D5718">
        <v>4</v>
      </c>
      <c r="E5718" t="s">
        <v>6324</v>
      </c>
      <c r="F5718" t="s">
        <v>6325</v>
      </c>
    </row>
    <row r="5719" spans="1:6">
      <c r="A5719">
        <v>673</v>
      </c>
      <c r="B5719" t="s">
        <v>6316</v>
      </c>
      <c r="C5719" t="s">
        <v>6317</v>
      </c>
      <c r="D5719">
        <v>5</v>
      </c>
      <c r="E5719" t="s">
        <v>6326</v>
      </c>
      <c r="F5719" t="s">
        <v>6327</v>
      </c>
    </row>
    <row r="5720" spans="1:6">
      <c r="A5720">
        <v>673</v>
      </c>
      <c r="B5720" t="s">
        <v>6316</v>
      </c>
      <c r="C5720" t="s">
        <v>6317</v>
      </c>
      <c r="D5720">
        <v>6</v>
      </c>
      <c r="E5720" t="s">
        <v>6328</v>
      </c>
    </row>
    <row r="5721" spans="1:6">
      <c r="A5721">
        <v>673</v>
      </c>
      <c r="B5721" t="s">
        <v>6316</v>
      </c>
      <c r="C5721" t="s">
        <v>6317</v>
      </c>
      <c r="D5721">
        <v>7</v>
      </c>
      <c r="E5721" t="s">
        <v>6329</v>
      </c>
    </row>
    <row r="5722" spans="1:6">
      <c r="A5722">
        <v>673</v>
      </c>
      <c r="B5722" t="s">
        <v>6316</v>
      </c>
      <c r="C5722" t="s">
        <v>6317</v>
      </c>
      <c r="D5722">
        <v>8</v>
      </c>
      <c r="E5722" t="s">
        <v>6330</v>
      </c>
    </row>
    <row r="5723" spans="1:6">
      <c r="A5723">
        <v>676</v>
      </c>
      <c r="B5723" t="s">
        <v>6331</v>
      </c>
      <c r="C5723" t="s">
        <v>6332</v>
      </c>
      <c r="D5723">
        <v>0</v>
      </c>
      <c r="E5723" t="s">
        <v>6333</v>
      </c>
      <c r="F5723" t="s">
        <v>6334</v>
      </c>
    </row>
    <row r="5724" spans="1:6">
      <c r="A5724">
        <v>676</v>
      </c>
      <c r="B5724" t="s">
        <v>6331</v>
      </c>
      <c r="C5724" t="s">
        <v>6332</v>
      </c>
      <c r="D5724">
        <v>1</v>
      </c>
      <c r="E5724" t="s">
        <v>6335</v>
      </c>
      <c r="F5724" t="s">
        <v>6336</v>
      </c>
    </row>
    <row r="5725" spans="1:6">
      <c r="A5725">
        <v>676</v>
      </c>
      <c r="B5725" t="s">
        <v>6331</v>
      </c>
      <c r="C5725" t="s">
        <v>6332</v>
      </c>
      <c r="D5725">
        <v>2</v>
      </c>
      <c r="E5725" t="s">
        <v>6337</v>
      </c>
      <c r="F5725" t="s">
        <v>6338</v>
      </c>
    </row>
    <row r="5726" spans="1:6">
      <c r="A5726">
        <v>676</v>
      </c>
      <c r="B5726" t="s">
        <v>6331</v>
      </c>
      <c r="C5726" t="s">
        <v>6332</v>
      </c>
      <c r="D5726">
        <v>3</v>
      </c>
      <c r="E5726" t="s">
        <v>6339</v>
      </c>
      <c r="F5726" t="s">
        <v>6340</v>
      </c>
    </row>
    <row r="5727" spans="1:6">
      <c r="A5727">
        <v>676</v>
      </c>
      <c r="B5727" t="s">
        <v>6331</v>
      </c>
      <c r="C5727" t="s">
        <v>6332</v>
      </c>
      <c r="D5727">
        <v>4</v>
      </c>
      <c r="E5727" t="s">
        <v>6341</v>
      </c>
      <c r="F5727" t="s">
        <v>6342</v>
      </c>
    </row>
    <row r="5728" spans="1:6">
      <c r="A5728">
        <v>679</v>
      </c>
      <c r="B5728" t="s">
        <v>6343</v>
      </c>
      <c r="C5728" t="s">
        <v>6344</v>
      </c>
      <c r="D5728">
        <v>101</v>
      </c>
      <c r="E5728" t="s">
        <v>6345</v>
      </c>
      <c r="F5728" t="s">
        <v>6346</v>
      </c>
    </row>
    <row r="5729" spans="1:6">
      <c r="A5729">
        <v>679</v>
      </c>
      <c r="B5729" t="s">
        <v>6343</v>
      </c>
      <c r="C5729" t="s">
        <v>6344</v>
      </c>
      <c r="D5729">
        <v>102</v>
      </c>
      <c r="E5729" t="s">
        <v>6347</v>
      </c>
      <c r="F5729" t="s">
        <v>6348</v>
      </c>
    </row>
    <row r="5730" spans="1:6">
      <c r="A5730">
        <v>679</v>
      </c>
      <c r="B5730" t="s">
        <v>6343</v>
      </c>
      <c r="C5730" t="s">
        <v>6344</v>
      </c>
      <c r="D5730">
        <v>103</v>
      </c>
      <c r="E5730" t="s">
        <v>6349</v>
      </c>
      <c r="F5730" t="s">
        <v>6350</v>
      </c>
    </row>
    <row r="5731" spans="1:6">
      <c r="A5731">
        <v>679</v>
      </c>
      <c r="B5731" t="s">
        <v>6343</v>
      </c>
      <c r="C5731" t="s">
        <v>6344</v>
      </c>
      <c r="D5731">
        <v>104</v>
      </c>
      <c r="E5731" t="s">
        <v>6351</v>
      </c>
      <c r="F5731" t="s">
        <v>6352</v>
      </c>
    </row>
    <row r="5732" spans="1:6">
      <c r="A5732">
        <v>679</v>
      </c>
      <c r="B5732" t="s">
        <v>6343</v>
      </c>
      <c r="C5732" t="s">
        <v>6344</v>
      </c>
      <c r="D5732">
        <v>105</v>
      </c>
      <c r="E5732" t="s">
        <v>6353</v>
      </c>
      <c r="F5732" t="s">
        <v>6354</v>
      </c>
    </row>
    <row r="5733" spans="1:6">
      <c r="A5733">
        <v>679</v>
      </c>
      <c r="B5733" t="s">
        <v>6343</v>
      </c>
      <c r="C5733" t="s">
        <v>6344</v>
      </c>
      <c r="D5733">
        <v>106</v>
      </c>
      <c r="E5733" t="s">
        <v>6355</v>
      </c>
      <c r="F5733" t="s">
        <v>6356</v>
      </c>
    </row>
    <row r="5734" spans="1:6">
      <c r="A5734">
        <v>679</v>
      </c>
      <c r="B5734" t="s">
        <v>6343</v>
      </c>
      <c r="C5734" t="s">
        <v>6344</v>
      </c>
      <c r="D5734">
        <v>107</v>
      </c>
      <c r="E5734" t="s">
        <v>6357</v>
      </c>
      <c r="F5734" t="s">
        <v>6358</v>
      </c>
    </row>
    <row r="5735" spans="1:6">
      <c r="A5735">
        <v>679</v>
      </c>
      <c r="B5735" t="s">
        <v>6343</v>
      </c>
      <c r="C5735" t="s">
        <v>6344</v>
      </c>
      <c r="D5735">
        <v>108</v>
      </c>
      <c r="E5735" t="s">
        <v>6359</v>
      </c>
      <c r="F5735" t="s">
        <v>6360</v>
      </c>
    </row>
    <row r="5736" spans="1:6">
      <c r="A5736">
        <v>679</v>
      </c>
      <c r="B5736" t="s">
        <v>6343</v>
      </c>
      <c r="C5736" t="s">
        <v>6344</v>
      </c>
      <c r="D5736">
        <v>109</v>
      </c>
      <c r="E5736" t="s">
        <v>6361</v>
      </c>
      <c r="F5736" t="s">
        <v>6362</v>
      </c>
    </row>
    <row r="5737" spans="1:6">
      <c r="A5737">
        <v>679</v>
      </c>
      <c r="B5737" t="s">
        <v>6343</v>
      </c>
      <c r="C5737" t="s">
        <v>6344</v>
      </c>
      <c r="D5737">
        <v>110</v>
      </c>
      <c r="E5737" t="s">
        <v>6363</v>
      </c>
      <c r="F5737" t="s">
        <v>6364</v>
      </c>
    </row>
    <row r="5738" spans="1:6">
      <c r="A5738">
        <v>679</v>
      </c>
      <c r="B5738" t="s">
        <v>6343</v>
      </c>
      <c r="C5738" t="s">
        <v>6344</v>
      </c>
      <c r="D5738">
        <v>111</v>
      </c>
      <c r="E5738" t="s">
        <v>6365</v>
      </c>
      <c r="F5738" t="s">
        <v>6366</v>
      </c>
    </row>
    <row r="5739" spans="1:6">
      <c r="A5739">
        <v>679</v>
      </c>
      <c r="B5739" t="s">
        <v>6343</v>
      </c>
      <c r="C5739" t="s">
        <v>6344</v>
      </c>
      <c r="D5739">
        <v>112</v>
      </c>
      <c r="E5739" t="s">
        <v>6367</v>
      </c>
      <c r="F5739" t="s">
        <v>6368</v>
      </c>
    </row>
    <row r="5740" spans="1:6">
      <c r="A5740">
        <v>679</v>
      </c>
      <c r="B5740" t="s">
        <v>6343</v>
      </c>
      <c r="C5740" t="s">
        <v>6344</v>
      </c>
      <c r="D5740">
        <v>113</v>
      </c>
      <c r="E5740" t="s">
        <v>6369</v>
      </c>
      <c r="F5740" t="s">
        <v>6370</v>
      </c>
    </row>
    <row r="5741" spans="1:6">
      <c r="A5741">
        <v>679</v>
      </c>
      <c r="B5741" t="s">
        <v>6343</v>
      </c>
      <c r="C5741" t="s">
        <v>6344</v>
      </c>
      <c r="D5741">
        <v>114</v>
      </c>
      <c r="E5741" t="s">
        <v>6371</v>
      </c>
      <c r="F5741" t="s">
        <v>6372</v>
      </c>
    </row>
    <row r="5742" spans="1:6">
      <c r="A5742">
        <v>679</v>
      </c>
      <c r="B5742" t="s">
        <v>6343</v>
      </c>
      <c r="C5742" t="s">
        <v>6344</v>
      </c>
      <c r="D5742">
        <v>115</v>
      </c>
      <c r="E5742" t="s">
        <v>6373</v>
      </c>
      <c r="F5742" t="s">
        <v>6374</v>
      </c>
    </row>
    <row r="5743" spans="1:6">
      <c r="A5743">
        <v>679</v>
      </c>
      <c r="B5743" t="s">
        <v>6343</v>
      </c>
      <c r="C5743" t="s">
        <v>6344</v>
      </c>
      <c r="D5743">
        <v>116</v>
      </c>
      <c r="E5743" t="s">
        <v>6375</v>
      </c>
      <c r="F5743" t="s">
        <v>6376</v>
      </c>
    </row>
    <row r="5744" spans="1:6">
      <c r="A5744">
        <v>679</v>
      </c>
      <c r="B5744" t="s">
        <v>6343</v>
      </c>
      <c r="C5744" t="s">
        <v>6344</v>
      </c>
      <c r="D5744">
        <v>120</v>
      </c>
      <c r="E5744" t="s">
        <v>6377</v>
      </c>
      <c r="F5744" t="s">
        <v>6378</v>
      </c>
    </row>
    <row r="5745" spans="1:6">
      <c r="A5745">
        <v>679</v>
      </c>
      <c r="B5745" t="s">
        <v>6343</v>
      </c>
      <c r="C5745" t="s">
        <v>6344</v>
      </c>
      <c r="D5745">
        <v>121</v>
      </c>
      <c r="E5745" t="s">
        <v>6379</v>
      </c>
      <c r="F5745" t="s">
        <v>6380</v>
      </c>
    </row>
    <row r="5746" spans="1:6">
      <c r="A5746">
        <v>679</v>
      </c>
      <c r="B5746" t="s">
        <v>6343</v>
      </c>
      <c r="C5746" t="s">
        <v>6344</v>
      </c>
      <c r="D5746">
        <v>122</v>
      </c>
      <c r="E5746" t="s">
        <v>6381</v>
      </c>
      <c r="F5746" t="s">
        <v>6382</v>
      </c>
    </row>
    <row r="5747" spans="1:6">
      <c r="A5747">
        <v>679</v>
      </c>
      <c r="B5747" t="s">
        <v>6343</v>
      </c>
      <c r="C5747" t="s">
        <v>6344</v>
      </c>
      <c r="D5747">
        <v>130</v>
      </c>
      <c r="E5747" t="s">
        <v>6383</v>
      </c>
      <c r="F5747" t="s">
        <v>6384</v>
      </c>
    </row>
    <row r="5748" spans="1:6">
      <c r="A5748">
        <v>679</v>
      </c>
      <c r="B5748" t="s">
        <v>6343</v>
      </c>
      <c r="C5748" t="s">
        <v>6344</v>
      </c>
      <c r="D5748">
        <v>131</v>
      </c>
      <c r="E5748" t="s">
        <v>6385</v>
      </c>
      <c r="F5748" t="s">
        <v>6386</v>
      </c>
    </row>
    <row r="5749" spans="1:6">
      <c r="A5749">
        <v>679</v>
      </c>
      <c r="B5749" t="s">
        <v>6343</v>
      </c>
      <c r="C5749" t="s">
        <v>6344</v>
      </c>
      <c r="D5749">
        <v>135</v>
      </c>
      <c r="E5749" t="s">
        <v>6387</v>
      </c>
      <c r="F5749" t="s">
        <v>6388</v>
      </c>
    </row>
    <row r="5750" spans="1:6">
      <c r="A5750">
        <v>679</v>
      </c>
      <c r="B5750" t="s">
        <v>6343</v>
      </c>
      <c r="C5750" t="s">
        <v>6344</v>
      </c>
      <c r="D5750">
        <v>136</v>
      </c>
      <c r="E5750" t="s">
        <v>6389</v>
      </c>
      <c r="F5750" t="s">
        <v>6390</v>
      </c>
    </row>
    <row r="5751" spans="1:6">
      <c r="A5751">
        <v>679</v>
      </c>
      <c r="B5751" t="s">
        <v>6343</v>
      </c>
      <c r="C5751" t="s">
        <v>6344</v>
      </c>
      <c r="D5751">
        <v>140</v>
      </c>
      <c r="E5751" t="s">
        <v>6391</v>
      </c>
      <c r="F5751" t="s">
        <v>6392</v>
      </c>
    </row>
    <row r="5752" spans="1:6">
      <c r="A5752">
        <v>679</v>
      </c>
      <c r="B5752" t="s">
        <v>6343</v>
      </c>
      <c r="C5752" t="s">
        <v>6344</v>
      </c>
      <c r="D5752">
        <v>141</v>
      </c>
      <c r="E5752" t="s">
        <v>6393</v>
      </c>
      <c r="F5752" t="s">
        <v>6394</v>
      </c>
    </row>
    <row r="5753" spans="1:6">
      <c r="A5753">
        <v>679</v>
      </c>
      <c r="B5753" t="s">
        <v>6343</v>
      </c>
      <c r="C5753" t="s">
        <v>6344</v>
      </c>
      <c r="D5753">
        <v>142</v>
      </c>
      <c r="E5753" t="s">
        <v>6395</v>
      </c>
      <c r="F5753" t="s">
        <v>6396</v>
      </c>
    </row>
    <row r="5754" spans="1:6">
      <c r="A5754">
        <v>679</v>
      </c>
      <c r="B5754" t="s">
        <v>6343</v>
      </c>
      <c r="C5754" t="s">
        <v>6344</v>
      </c>
      <c r="D5754">
        <v>143</v>
      </c>
      <c r="E5754" t="s">
        <v>6397</v>
      </c>
      <c r="F5754" t="s">
        <v>6398</v>
      </c>
    </row>
    <row r="5755" spans="1:6">
      <c r="A5755">
        <v>679</v>
      </c>
      <c r="B5755" t="s">
        <v>6343</v>
      </c>
      <c r="C5755" t="s">
        <v>6344</v>
      </c>
      <c r="D5755">
        <v>144</v>
      </c>
      <c r="E5755" t="s">
        <v>6399</v>
      </c>
      <c r="F5755" t="s">
        <v>6400</v>
      </c>
    </row>
    <row r="5756" spans="1:6">
      <c r="A5756">
        <v>679</v>
      </c>
      <c r="B5756" t="s">
        <v>6343</v>
      </c>
      <c r="C5756" t="s">
        <v>6344</v>
      </c>
      <c r="D5756">
        <v>145</v>
      </c>
      <c r="E5756" t="s">
        <v>6306</v>
      </c>
      <c r="F5756" t="s">
        <v>6307</v>
      </c>
    </row>
    <row r="5757" spans="1:6">
      <c r="A5757">
        <v>679</v>
      </c>
      <c r="B5757" t="s">
        <v>6343</v>
      </c>
      <c r="C5757" t="s">
        <v>6344</v>
      </c>
      <c r="D5757">
        <v>146</v>
      </c>
      <c r="E5757" t="s">
        <v>6401</v>
      </c>
      <c r="F5757" t="s">
        <v>6402</v>
      </c>
    </row>
    <row r="5758" spans="1:6">
      <c r="A5758">
        <v>679</v>
      </c>
      <c r="B5758" t="s">
        <v>6343</v>
      </c>
      <c r="C5758" t="s">
        <v>6344</v>
      </c>
      <c r="D5758">
        <v>150</v>
      </c>
      <c r="E5758" t="s">
        <v>6403</v>
      </c>
      <c r="F5758" t="s">
        <v>6404</v>
      </c>
    </row>
    <row r="5759" spans="1:6">
      <c r="A5759">
        <v>679</v>
      </c>
      <c r="B5759" t="s">
        <v>6343</v>
      </c>
      <c r="C5759" t="s">
        <v>6344</v>
      </c>
      <c r="D5759">
        <v>151</v>
      </c>
      <c r="E5759" t="s">
        <v>6405</v>
      </c>
      <c r="F5759" t="s">
        <v>6406</v>
      </c>
    </row>
    <row r="5760" spans="1:6">
      <c r="A5760">
        <v>679</v>
      </c>
      <c r="B5760" t="s">
        <v>6343</v>
      </c>
      <c r="C5760" t="s">
        <v>6344</v>
      </c>
      <c r="D5760">
        <v>153</v>
      </c>
      <c r="E5760" t="s">
        <v>6407</v>
      </c>
      <c r="F5760" t="s">
        <v>6408</v>
      </c>
    </row>
    <row r="5761" spans="1:6">
      <c r="A5761">
        <v>679</v>
      </c>
      <c r="B5761" t="s">
        <v>6343</v>
      </c>
      <c r="C5761" t="s">
        <v>6344</v>
      </c>
      <c r="D5761">
        <v>156</v>
      </c>
      <c r="E5761" t="s">
        <v>6409</v>
      </c>
      <c r="F5761" t="s">
        <v>6410</v>
      </c>
    </row>
    <row r="5762" spans="1:6">
      <c r="A5762">
        <v>679</v>
      </c>
      <c r="B5762" t="s">
        <v>6343</v>
      </c>
      <c r="C5762" t="s">
        <v>6344</v>
      </c>
      <c r="D5762">
        <v>160</v>
      </c>
      <c r="E5762" t="s">
        <v>6411</v>
      </c>
      <c r="F5762" t="s">
        <v>6412</v>
      </c>
    </row>
    <row r="5763" spans="1:6">
      <c r="A5763">
        <v>679</v>
      </c>
      <c r="B5763" t="s">
        <v>6343</v>
      </c>
      <c r="C5763" t="s">
        <v>6344</v>
      </c>
      <c r="D5763">
        <v>161</v>
      </c>
      <c r="E5763" t="s">
        <v>4838</v>
      </c>
      <c r="F5763" t="s">
        <v>6413</v>
      </c>
    </row>
    <row r="5764" spans="1:6">
      <c r="A5764">
        <v>679</v>
      </c>
      <c r="B5764" t="s">
        <v>6343</v>
      </c>
      <c r="C5764" t="s">
        <v>6344</v>
      </c>
      <c r="D5764">
        <v>162</v>
      </c>
      <c r="E5764" t="s">
        <v>6414</v>
      </c>
      <c r="F5764" t="s">
        <v>6415</v>
      </c>
    </row>
    <row r="5765" spans="1:6">
      <c r="A5765">
        <v>679</v>
      </c>
      <c r="B5765" t="s">
        <v>6343</v>
      </c>
      <c r="C5765" t="s">
        <v>6344</v>
      </c>
      <c r="D5765">
        <v>163</v>
      </c>
      <c r="E5765" t="s">
        <v>6416</v>
      </c>
      <c r="F5765" t="s">
        <v>6417</v>
      </c>
    </row>
    <row r="5766" spans="1:6">
      <c r="A5766">
        <v>679</v>
      </c>
      <c r="B5766" t="s">
        <v>6343</v>
      </c>
      <c r="C5766" t="s">
        <v>6344</v>
      </c>
      <c r="D5766">
        <v>170</v>
      </c>
      <c r="E5766" t="s">
        <v>6418</v>
      </c>
      <c r="F5766" t="s">
        <v>6419</v>
      </c>
    </row>
    <row r="5767" spans="1:6">
      <c r="A5767">
        <v>679</v>
      </c>
      <c r="B5767" t="s">
        <v>6343</v>
      </c>
      <c r="C5767" t="s">
        <v>6344</v>
      </c>
      <c r="D5767">
        <v>171</v>
      </c>
      <c r="E5767" t="s">
        <v>6420</v>
      </c>
      <c r="F5767" t="s">
        <v>6421</v>
      </c>
    </row>
    <row r="5768" spans="1:6">
      <c r="A5768">
        <v>679</v>
      </c>
      <c r="B5768" t="s">
        <v>6343</v>
      </c>
      <c r="C5768" t="s">
        <v>6344</v>
      </c>
      <c r="D5768">
        <v>172</v>
      </c>
      <c r="E5768" t="s">
        <v>6422</v>
      </c>
      <c r="F5768" t="s">
        <v>6423</v>
      </c>
    </row>
    <row r="5769" spans="1:6">
      <c r="A5769">
        <v>679</v>
      </c>
      <c r="B5769" t="s">
        <v>6343</v>
      </c>
      <c r="C5769" t="s">
        <v>6344</v>
      </c>
      <c r="D5769">
        <v>180</v>
      </c>
      <c r="E5769" t="s">
        <v>860</v>
      </c>
      <c r="F5769" t="s">
        <v>6424</v>
      </c>
    </row>
    <row r="5770" spans="1:6">
      <c r="A5770">
        <v>679</v>
      </c>
      <c r="B5770" t="s">
        <v>6343</v>
      </c>
      <c r="C5770" t="s">
        <v>6344</v>
      </c>
      <c r="D5770">
        <v>181</v>
      </c>
      <c r="E5770" t="s">
        <v>863</v>
      </c>
      <c r="F5770" t="s">
        <v>6425</v>
      </c>
    </row>
    <row r="5771" spans="1:6">
      <c r="A5771">
        <v>679</v>
      </c>
      <c r="B5771" t="s">
        <v>6343</v>
      </c>
      <c r="C5771" t="s">
        <v>6344</v>
      </c>
      <c r="D5771">
        <v>182</v>
      </c>
      <c r="E5771" t="s">
        <v>866</v>
      </c>
      <c r="F5771" t="s">
        <v>6426</v>
      </c>
    </row>
    <row r="5772" spans="1:6">
      <c r="A5772">
        <v>679</v>
      </c>
      <c r="B5772" t="s">
        <v>6343</v>
      </c>
      <c r="C5772" t="s">
        <v>6344</v>
      </c>
      <c r="D5772">
        <v>183</v>
      </c>
      <c r="E5772" t="s">
        <v>869</v>
      </c>
      <c r="F5772" t="s">
        <v>6427</v>
      </c>
    </row>
    <row r="5773" spans="1:6">
      <c r="A5773">
        <v>679</v>
      </c>
      <c r="B5773" t="s">
        <v>6343</v>
      </c>
      <c r="C5773" t="s">
        <v>6344</v>
      </c>
      <c r="D5773">
        <v>184</v>
      </c>
      <c r="E5773" t="s">
        <v>872</v>
      </c>
      <c r="F5773" t="s">
        <v>6428</v>
      </c>
    </row>
    <row r="5774" spans="1:6">
      <c r="A5774">
        <v>679</v>
      </c>
      <c r="B5774" t="s">
        <v>6343</v>
      </c>
      <c r="C5774" t="s">
        <v>6344</v>
      </c>
      <c r="D5774">
        <v>185</v>
      </c>
      <c r="E5774" t="s">
        <v>875</v>
      </c>
      <c r="F5774" t="s">
        <v>876</v>
      </c>
    </row>
    <row r="5775" spans="1:6">
      <c r="A5775">
        <v>679</v>
      </c>
      <c r="B5775" t="s">
        <v>6343</v>
      </c>
      <c r="C5775" t="s">
        <v>6344</v>
      </c>
      <c r="D5775">
        <v>186</v>
      </c>
      <c r="E5775" t="s">
        <v>878</v>
      </c>
      <c r="F5775" t="s">
        <v>6429</v>
      </c>
    </row>
    <row r="5776" spans="1:6">
      <c r="A5776">
        <v>679</v>
      </c>
      <c r="B5776" t="s">
        <v>6343</v>
      </c>
      <c r="C5776" t="s">
        <v>6344</v>
      </c>
      <c r="D5776">
        <v>187</v>
      </c>
      <c r="E5776" t="s">
        <v>881</v>
      </c>
      <c r="F5776" t="s">
        <v>882</v>
      </c>
    </row>
    <row r="5777" spans="1:6">
      <c r="A5777">
        <v>679</v>
      </c>
      <c r="B5777" t="s">
        <v>6343</v>
      </c>
      <c r="C5777" t="s">
        <v>6344</v>
      </c>
      <c r="D5777">
        <v>188</v>
      </c>
      <c r="E5777" t="s">
        <v>884</v>
      </c>
      <c r="F5777" t="s">
        <v>6430</v>
      </c>
    </row>
    <row r="5778" spans="1:6">
      <c r="A5778">
        <v>679</v>
      </c>
      <c r="B5778" t="s">
        <v>6343</v>
      </c>
      <c r="C5778" t="s">
        <v>6344</v>
      </c>
      <c r="D5778">
        <v>189</v>
      </c>
      <c r="E5778" t="s">
        <v>887</v>
      </c>
      <c r="F5778" t="s">
        <v>6431</v>
      </c>
    </row>
    <row r="5779" spans="1:6">
      <c r="A5779">
        <v>679</v>
      </c>
      <c r="B5779" t="s">
        <v>6343</v>
      </c>
      <c r="C5779" t="s">
        <v>6344</v>
      </c>
      <c r="D5779">
        <v>190</v>
      </c>
      <c r="E5779" t="s">
        <v>890</v>
      </c>
      <c r="F5779" t="s">
        <v>6432</v>
      </c>
    </row>
    <row r="5780" spans="1:6">
      <c r="A5780">
        <v>679</v>
      </c>
      <c r="B5780" t="s">
        <v>6343</v>
      </c>
      <c r="C5780" t="s">
        <v>6344</v>
      </c>
      <c r="D5780">
        <v>191</v>
      </c>
      <c r="E5780" t="s">
        <v>893</v>
      </c>
      <c r="F5780" t="s">
        <v>6433</v>
      </c>
    </row>
    <row r="5781" spans="1:6">
      <c r="A5781">
        <v>679</v>
      </c>
      <c r="B5781" t="s">
        <v>6343</v>
      </c>
      <c r="C5781" t="s">
        <v>6344</v>
      </c>
      <c r="D5781">
        <v>192</v>
      </c>
      <c r="E5781" t="s">
        <v>896</v>
      </c>
      <c r="F5781" t="s">
        <v>6434</v>
      </c>
    </row>
    <row r="5782" spans="1:6">
      <c r="A5782">
        <v>679</v>
      </c>
      <c r="B5782" t="s">
        <v>6343</v>
      </c>
      <c r="C5782" t="s">
        <v>6344</v>
      </c>
      <c r="D5782">
        <v>193</v>
      </c>
      <c r="E5782" t="s">
        <v>899</v>
      </c>
      <c r="F5782" t="s">
        <v>900</v>
      </c>
    </row>
    <row r="5783" spans="1:6">
      <c r="A5783">
        <v>679</v>
      </c>
      <c r="B5783" t="s">
        <v>6343</v>
      </c>
      <c r="C5783" t="s">
        <v>6344</v>
      </c>
      <c r="D5783">
        <v>194</v>
      </c>
      <c r="E5783" t="s">
        <v>902</v>
      </c>
      <c r="F5783" t="s">
        <v>903</v>
      </c>
    </row>
    <row r="5784" spans="1:6">
      <c r="A5784">
        <v>679</v>
      </c>
      <c r="B5784" t="s">
        <v>6343</v>
      </c>
      <c r="C5784" t="s">
        <v>6344</v>
      </c>
      <c r="D5784">
        <v>195</v>
      </c>
      <c r="E5784" t="s">
        <v>905</v>
      </c>
      <c r="F5784" t="s">
        <v>906</v>
      </c>
    </row>
    <row r="5785" spans="1:6">
      <c r="A5785">
        <v>679</v>
      </c>
      <c r="B5785" t="s">
        <v>6343</v>
      </c>
      <c r="C5785" t="s">
        <v>6344</v>
      </c>
      <c r="D5785">
        <v>196</v>
      </c>
      <c r="E5785" t="s">
        <v>908</v>
      </c>
      <c r="F5785" t="s">
        <v>909</v>
      </c>
    </row>
    <row r="5786" spans="1:6">
      <c r="A5786">
        <v>679</v>
      </c>
      <c r="B5786" t="s">
        <v>6343</v>
      </c>
      <c r="C5786" t="s">
        <v>6344</v>
      </c>
      <c r="D5786">
        <v>197</v>
      </c>
      <c r="E5786" t="s">
        <v>911</v>
      </c>
      <c r="F5786" t="s">
        <v>912</v>
      </c>
    </row>
    <row r="5787" spans="1:6">
      <c r="A5787">
        <v>679</v>
      </c>
      <c r="B5787" t="s">
        <v>6343</v>
      </c>
      <c r="C5787" t="s">
        <v>6344</v>
      </c>
      <c r="D5787">
        <v>198</v>
      </c>
      <c r="E5787" t="s">
        <v>914</v>
      </c>
      <c r="F5787" t="s">
        <v>915</v>
      </c>
    </row>
    <row r="5788" spans="1:6">
      <c r="A5788">
        <v>679</v>
      </c>
      <c r="B5788" t="s">
        <v>6343</v>
      </c>
      <c r="C5788" t="s">
        <v>6344</v>
      </c>
      <c r="D5788">
        <v>1101</v>
      </c>
      <c r="E5788" t="s">
        <v>6435</v>
      </c>
    </row>
    <row r="5789" spans="1:6">
      <c r="A5789">
        <v>679</v>
      </c>
      <c r="B5789" t="s">
        <v>6343</v>
      </c>
      <c r="C5789" t="s">
        <v>6344</v>
      </c>
      <c r="D5789">
        <v>1102</v>
      </c>
      <c r="E5789" t="s">
        <v>6298</v>
      </c>
    </row>
    <row r="5790" spans="1:6">
      <c r="A5790">
        <v>679</v>
      </c>
      <c r="B5790" t="s">
        <v>6343</v>
      </c>
      <c r="C5790" t="s">
        <v>6344</v>
      </c>
      <c r="D5790">
        <v>1103</v>
      </c>
      <c r="E5790" t="s">
        <v>6436</v>
      </c>
    </row>
    <row r="5791" spans="1:6">
      <c r="A5791">
        <v>682</v>
      </c>
      <c r="B5791" t="s">
        <v>6437</v>
      </c>
      <c r="C5791" t="s">
        <v>6438</v>
      </c>
      <c r="D5791">
        <v>201</v>
      </c>
      <c r="E5791" t="s">
        <v>6345</v>
      </c>
      <c r="F5791" t="s">
        <v>6346</v>
      </c>
    </row>
    <row r="5792" spans="1:6">
      <c r="A5792">
        <v>682</v>
      </c>
      <c r="B5792" t="s">
        <v>6437</v>
      </c>
      <c r="C5792" t="s">
        <v>6438</v>
      </c>
      <c r="D5792">
        <v>203</v>
      </c>
      <c r="E5792" t="s">
        <v>6349</v>
      </c>
      <c r="F5792" t="s">
        <v>6350</v>
      </c>
    </row>
    <row r="5793" spans="1:6">
      <c r="A5793">
        <v>682</v>
      </c>
      <c r="B5793" t="s">
        <v>6437</v>
      </c>
      <c r="C5793" t="s">
        <v>6438</v>
      </c>
      <c r="D5793">
        <v>204</v>
      </c>
      <c r="E5793" t="s">
        <v>6351</v>
      </c>
      <c r="F5793" t="s">
        <v>6352</v>
      </c>
    </row>
    <row r="5794" spans="1:6">
      <c r="A5794">
        <v>682</v>
      </c>
      <c r="B5794" t="s">
        <v>6437</v>
      </c>
      <c r="C5794" t="s">
        <v>6438</v>
      </c>
      <c r="D5794">
        <v>210</v>
      </c>
      <c r="E5794" t="s">
        <v>6363</v>
      </c>
      <c r="F5794" t="s">
        <v>6439</v>
      </c>
    </row>
    <row r="5795" spans="1:6">
      <c r="A5795">
        <v>682</v>
      </c>
      <c r="B5795" t="s">
        <v>6437</v>
      </c>
      <c r="C5795" t="s">
        <v>6438</v>
      </c>
      <c r="D5795">
        <v>211</v>
      </c>
      <c r="E5795" t="s">
        <v>6365</v>
      </c>
      <c r="F5795" t="s">
        <v>6366</v>
      </c>
    </row>
    <row r="5796" spans="1:6">
      <c r="A5796">
        <v>682</v>
      </c>
      <c r="B5796" t="s">
        <v>6437</v>
      </c>
      <c r="C5796" t="s">
        <v>6438</v>
      </c>
      <c r="D5796">
        <v>213</v>
      </c>
      <c r="E5796" t="s">
        <v>6440</v>
      </c>
      <c r="F5796" t="s">
        <v>6441</v>
      </c>
    </row>
    <row r="5797" spans="1:6">
      <c r="A5797">
        <v>682</v>
      </c>
      <c r="B5797" t="s">
        <v>6437</v>
      </c>
      <c r="C5797" t="s">
        <v>6438</v>
      </c>
      <c r="D5797">
        <v>220</v>
      </c>
      <c r="E5797" t="s">
        <v>6442</v>
      </c>
      <c r="F5797" t="s">
        <v>6443</v>
      </c>
    </row>
    <row r="5798" spans="1:6">
      <c r="A5798">
        <v>682</v>
      </c>
      <c r="B5798" t="s">
        <v>6437</v>
      </c>
      <c r="C5798" t="s">
        <v>6438</v>
      </c>
      <c r="D5798">
        <v>221</v>
      </c>
      <c r="E5798" t="s">
        <v>857</v>
      </c>
      <c r="F5798" t="s">
        <v>6444</v>
      </c>
    </row>
    <row r="5799" spans="1:6">
      <c r="A5799">
        <v>682</v>
      </c>
      <c r="B5799" t="s">
        <v>6437</v>
      </c>
      <c r="C5799" t="s">
        <v>6438</v>
      </c>
      <c r="D5799">
        <v>251</v>
      </c>
      <c r="E5799" t="s">
        <v>6405</v>
      </c>
      <c r="F5799" t="s">
        <v>6406</v>
      </c>
    </row>
    <row r="5800" spans="1:6">
      <c r="A5800">
        <v>682</v>
      </c>
      <c r="B5800" t="s">
        <v>6437</v>
      </c>
      <c r="C5800" t="s">
        <v>6438</v>
      </c>
      <c r="D5800">
        <v>253</v>
      </c>
      <c r="E5800" t="s">
        <v>6407</v>
      </c>
      <c r="F5800" t="s">
        <v>6408</v>
      </c>
    </row>
    <row r="5801" spans="1:6">
      <c r="A5801">
        <v>682</v>
      </c>
      <c r="B5801" t="s">
        <v>6437</v>
      </c>
      <c r="C5801" t="s">
        <v>6438</v>
      </c>
      <c r="D5801">
        <v>256</v>
      </c>
      <c r="E5801" t="s">
        <v>6409</v>
      </c>
      <c r="F5801" t="s">
        <v>6445</v>
      </c>
    </row>
    <row r="5802" spans="1:6">
      <c r="A5802">
        <v>682</v>
      </c>
      <c r="B5802" t="s">
        <v>6437</v>
      </c>
      <c r="C5802" t="s">
        <v>6438</v>
      </c>
      <c r="D5802">
        <v>260</v>
      </c>
      <c r="E5802" t="s">
        <v>6446</v>
      </c>
      <c r="F5802" t="s">
        <v>6447</v>
      </c>
    </row>
    <row r="5803" spans="1:6">
      <c r="A5803">
        <v>682</v>
      </c>
      <c r="B5803" t="s">
        <v>6437</v>
      </c>
      <c r="C5803" t="s">
        <v>6438</v>
      </c>
      <c r="D5803">
        <v>271</v>
      </c>
      <c r="E5803" t="s">
        <v>6448</v>
      </c>
      <c r="F5803" t="s">
        <v>6449</v>
      </c>
    </row>
    <row r="5804" spans="1:6">
      <c r="A5804">
        <v>682</v>
      </c>
      <c r="B5804" t="s">
        <v>6437</v>
      </c>
      <c r="C5804" t="s">
        <v>6438</v>
      </c>
      <c r="D5804">
        <v>272</v>
      </c>
      <c r="E5804" t="s">
        <v>6450</v>
      </c>
      <c r="F5804" t="s">
        <v>6451</v>
      </c>
    </row>
    <row r="5805" spans="1:6">
      <c r="A5805">
        <v>682</v>
      </c>
      <c r="B5805" t="s">
        <v>6437</v>
      </c>
      <c r="C5805" t="s">
        <v>6438</v>
      </c>
      <c r="D5805">
        <v>280</v>
      </c>
      <c r="E5805" t="s">
        <v>6452</v>
      </c>
      <c r="F5805" t="s">
        <v>6453</v>
      </c>
    </row>
    <row r="5806" spans="1:6">
      <c r="A5806">
        <v>682</v>
      </c>
      <c r="B5806" t="s">
        <v>6437</v>
      </c>
      <c r="C5806" t="s">
        <v>6438</v>
      </c>
      <c r="D5806">
        <v>281</v>
      </c>
      <c r="E5806" t="s">
        <v>6454</v>
      </c>
      <c r="F5806" t="s">
        <v>6455</v>
      </c>
    </row>
    <row r="5807" spans="1:6">
      <c r="A5807">
        <v>682</v>
      </c>
      <c r="B5807" t="s">
        <v>6437</v>
      </c>
      <c r="C5807" t="s">
        <v>6438</v>
      </c>
      <c r="D5807">
        <v>282</v>
      </c>
      <c r="E5807" t="s">
        <v>6456</v>
      </c>
      <c r="F5807" t="s">
        <v>6457</v>
      </c>
    </row>
    <row r="5808" spans="1:6">
      <c r="A5808">
        <v>682</v>
      </c>
      <c r="B5808" t="s">
        <v>6437</v>
      </c>
      <c r="C5808" t="s">
        <v>6438</v>
      </c>
      <c r="D5808">
        <v>283</v>
      </c>
      <c r="E5808" t="s">
        <v>6458</v>
      </c>
      <c r="F5808" t="s">
        <v>6459</v>
      </c>
    </row>
    <row r="5809" spans="1:6">
      <c r="A5809">
        <v>682</v>
      </c>
      <c r="B5809" t="s">
        <v>6437</v>
      </c>
      <c r="C5809" t="s">
        <v>6438</v>
      </c>
      <c r="D5809">
        <v>284</v>
      </c>
      <c r="E5809" t="s">
        <v>6460</v>
      </c>
      <c r="F5809" t="s">
        <v>6461</v>
      </c>
    </row>
    <row r="5810" spans="1:6">
      <c r="A5810">
        <v>685</v>
      </c>
      <c r="B5810" t="s">
        <v>6462</v>
      </c>
      <c r="C5810" t="s">
        <v>6463</v>
      </c>
      <c r="D5810">
        <v>10001</v>
      </c>
      <c r="E5810" t="s">
        <v>6464</v>
      </c>
      <c r="F5810" t="s">
        <v>6465</v>
      </c>
    </row>
    <row r="5811" spans="1:6">
      <c r="A5811">
        <v>685</v>
      </c>
      <c r="B5811" t="s">
        <v>6462</v>
      </c>
      <c r="C5811" t="s">
        <v>6463</v>
      </c>
      <c r="D5811">
        <v>10002</v>
      </c>
      <c r="E5811" t="s">
        <v>6466</v>
      </c>
      <c r="F5811" t="s">
        <v>6467</v>
      </c>
    </row>
    <row r="5812" spans="1:6">
      <c r="A5812">
        <v>685</v>
      </c>
      <c r="B5812" t="s">
        <v>6462</v>
      </c>
      <c r="C5812" t="s">
        <v>6463</v>
      </c>
      <c r="D5812">
        <v>10010</v>
      </c>
      <c r="E5812" t="s">
        <v>6468</v>
      </c>
      <c r="F5812" t="s">
        <v>6469</v>
      </c>
    </row>
    <row r="5813" spans="1:6">
      <c r="A5813">
        <v>685</v>
      </c>
      <c r="B5813" t="s">
        <v>6462</v>
      </c>
      <c r="C5813" t="s">
        <v>6463</v>
      </c>
      <c r="D5813">
        <v>10011</v>
      </c>
      <c r="E5813" t="s">
        <v>6470</v>
      </c>
      <c r="F5813" t="s">
        <v>6471</v>
      </c>
    </row>
    <row r="5814" spans="1:6">
      <c r="A5814">
        <v>685</v>
      </c>
      <c r="B5814" t="s">
        <v>6462</v>
      </c>
      <c r="C5814" t="s">
        <v>6463</v>
      </c>
      <c r="D5814">
        <v>10012</v>
      </c>
      <c r="E5814" t="s">
        <v>6472</v>
      </c>
      <c r="F5814" t="s">
        <v>6473</v>
      </c>
    </row>
    <row r="5815" spans="1:6">
      <c r="A5815">
        <v>688</v>
      </c>
      <c r="B5815" t="s">
        <v>6474</v>
      </c>
      <c r="C5815" t="s">
        <v>6475</v>
      </c>
      <c r="D5815">
        <v>1</v>
      </c>
      <c r="E5815" t="s">
        <v>6476</v>
      </c>
      <c r="F5815" t="s">
        <v>6477</v>
      </c>
    </row>
    <row r="5816" spans="1:6">
      <c r="A5816">
        <v>688</v>
      </c>
      <c r="B5816" t="s">
        <v>6474</v>
      </c>
      <c r="C5816" t="s">
        <v>6475</v>
      </c>
      <c r="D5816">
        <v>2</v>
      </c>
      <c r="E5816" t="s">
        <v>6478</v>
      </c>
      <c r="F5816" t="s">
        <v>6479</v>
      </c>
    </row>
    <row r="5817" spans="1:6">
      <c r="A5817">
        <v>688</v>
      </c>
      <c r="B5817" t="s">
        <v>6474</v>
      </c>
      <c r="C5817" t="s">
        <v>6475</v>
      </c>
      <c r="D5817">
        <v>3</v>
      </c>
      <c r="E5817" t="s">
        <v>6480</v>
      </c>
      <c r="F5817" t="s">
        <v>6481</v>
      </c>
    </row>
    <row r="5818" spans="1:6">
      <c r="A5818">
        <v>688</v>
      </c>
      <c r="B5818" t="s">
        <v>6474</v>
      </c>
      <c r="C5818" t="s">
        <v>6475</v>
      </c>
      <c r="D5818">
        <v>4</v>
      </c>
      <c r="E5818" t="s">
        <v>6482</v>
      </c>
      <c r="F5818" t="s">
        <v>6483</v>
      </c>
    </row>
    <row r="5819" spans="1:6">
      <c r="A5819">
        <v>688</v>
      </c>
      <c r="B5819" t="s">
        <v>6474</v>
      </c>
      <c r="C5819" t="s">
        <v>6475</v>
      </c>
      <c r="D5819">
        <v>5</v>
      </c>
      <c r="E5819" t="s">
        <v>6484</v>
      </c>
      <c r="F5819" t="s">
        <v>6485</v>
      </c>
    </row>
    <row r="5820" spans="1:6">
      <c r="A5820">
        <v>688</v>
      </c>
      <c r="B5820" t="s">
        <v>6474</v>
      </c>
      <c r="C5820" t="s">
        <v>6475</v>
      </c>
      <c r="D5820">
        <v>6</v>
      </c>
      <c r="E5820" t="s">
        <v>5911</v>
      </c>
      <c r="F5820" t="s">
        <v>5912</v>
      </c>
    </row>
    <row r="5821" spans="1:6">
      <c r="A5821">
        <v>688</v>
      </c>
      <c r="B5821" t="s">
        <v>6474</v>
      </c>
      <c r="C5821" t="s">
        <v>6475</v>
      </c>
      <c r="D5821">
        <v>7</v>
      </c>
      <c r="E5821" t="s">
        <v>6486</v>
      </c>
      <c r="F5821" t="s">
        <v>6487</v>
      </c>
    </row>
    <row r="5822" spans="1:6">
      <c r="A5822">
        <v>688</v>
      </c>
      <c r="B5822" t="s">
        <v>6474</v>
      </c>
      <c r="C5822" t="s">
        <v>6475</v>
      </c>
      <c r="D5822">
        <v>8</v>
      </c>
      <c r="E5822" t="s">
        <v>6488</v>
      </c>
      <c r="F5822" t="s">
        <v>6489</v>
      </c>
    </row>
    <row r="5823" spans="1:6">
      <c r="A5823">
        <v>691</v>
      </c>
      <c r="B5823" t="s">
        <v>6490</v>
      </c>
      <c r="C5823" t="s">
        <v>6491</v>
      </c>
      <c r="D5823">
        <v>10</v>
      </c>
      <c r="E5823" t="s">
        <v>4886</v>
      </c>
      <c r="F5823" t="s">
        <v>4887</v>
      </c>
    </row>
    <row r="5824" spans="1:6">
      <c r="A5824">
        <v>691</v>
      </c>
      <c r="B5824" t="s">
        <v>6490</v>
      </c>
      <c r="C5824" t="s">
        <v>6491</v>
      </c>
      <c r="D5824">
        <v>20</v>
      </c>
      <c r="E5824" t="s">
        <v>4741</v>
      </c>
      <c r="F5824" t="s">
        <v>4742</v>
      </c>
    </row>
    <row r="5825" spans="1:7">
      <c r="A5825">
        <v>691</v>
      </c>
      <c r="B5825" t="s">
        <v>6490</v>
      </c>
      <c r="C5825" t="s">
        <v>6491</v>
      </c>
      <c r="D5825">
        <v>30</v>
      </c>
      <c r="E5825" t="s">
        <v>6492</v>
      </c>
      <c r="F5825" t="s">
        <v>6493</v>
      </c>
    </row>
    <row r="5826" spans="1:7">
      <c r="A5826">
        <v>691</v>
      </c>
      <c r="B5826" t="s">
        <v>6490</v>
      </c>
      <c r="C5826" t="s">
        <v>6491</v>
      </c>
      <c r="D5826">
        <v>40</v>
      </c>
      <c r="E5826" t="s">
        <v>6494</v>
      </c>
      <c r="F5826" t="s">
        <v>6495</v>
      </c>
    </row>
    <row r="5827" spans="1:7">
      <c r="A5827">
        <v>691</v>
      </c>
      <c r="B5827" t="s">
        <v>6490</v>
      </c>
      <c r="C5827" t="s">
        <v>6491</v>
      </c>
      <c r="D5827">
        <v>50</v>
      </c>
      <c r="E5827" t="s">
        <v>6496</v>
      </c>
      <c r="F5827" t="s">
        <v>6497</v>
      </c>
    </row>
    <row r="5828" spans="1:7">
      <c r="A5828">
        <v>691</v>
      </c>
      <c r="B5828" t="s">
        <v>6490</v>
      </c>
      <c r="C5828" t="s">
        <v>6491</v>
      </c>
      <c r="D5828">
        <v>70</v>
      </c>
      <c r="E5828" t="s">
        <v>6498</v>
      </c>
      <c r="F5828" t="s">
        <v>6499</v>
      </c>
    </row>
    <row r="5829" spans="1:7">
      <c r="A5829">
        <v>691</v>
      </c>
      <c r="B5829" t="s">
        <v>6490</v>
      </c>
      <c r="C5829" t="s">
        <v>6491</v>
      </c>
      <c r="D5829">
        <v>80</v>
      </c>
      <c r="E5829" t="s">
        <v>6500</v>
      </c>
      <c r="F5829" t="s">
        <v>6501</v>
      </c>
    </row>
    <row r="5830" spans="1:7">
      <c r="A5830">
        <v>691</v>
      </c>
      <c r="B5830" t="s">
        <v>6490</v>
      </c>
      <c r="C5830" t="s">
        <v>6491</v>
      </c>
      <c r="D5830">
        <v>100</v>
      </c>
      <c r="E5830" t="s">
        <v>6502</v>
      </c>
      <c r="F5830" t="s">
        <v>6503</v>
      </c>
    </row>
    <row r="5831" spans="1:7">
      <c r="A5831">
        <v>694</v>
      </c>
      <c r="B5831" t="s">
        <v>6504</v>
      </c>
      <c r="C5831" t="s">
        <v>6505</v>
      </c>
      <c r="D5831">
        <v>1</v>
      </c>
      <c r="E5831" t="s">
        <v>4883</v>
      </c>
      <c r="F5831" t="s">
        <v>4884</v>
      </c>
    </row>
    <row r="5832" spans="1:7">
      <c r="A5832">
        <v>694</v>
      </c>
      <c r="B5832" t="s">
        <v>6504</v>
      </c>
      <c r="C5832" t="s">
        <v>6505</v>
      </c>
      <c r="D5832">
        <v>2</v>
      </c>
      <c r="E5832" t="s">
        <v>4886</v>
      </c>
      <c r="F5832" t="s">
        <v>4887</v>
      </c>
    </row>
    <row r="5833" spans="1:7">
      <c r="A5833">
        <v>694</v>
      </c>
      <c r="B5833" t="s">
        <v>6504</v>
      </c>
      <c r="C5833" t="s">
        <v>6505</v>
      </c>
      <c r="D5833">
        <v>3</v>
      </c>
      <c r="E5833" t="s">
        <v>4889</v>
      </c>
      <c r="F5833" t="s">
        <v>4890</v>
      </c>
    </row>
    <row r="5834" spans="1:7">
      <c r="A5834">
        <v>694</v>
      </c>
      <c r="B5834" t="s">
        <v>6504</v>
      </c>
      <c r="C5834" t="s">
        <v>6505</v>
      </c>
      <c r="D5834">
        <v>4</v>
      </c>
      <c r="E5834" t="s">
        <v>6506</v>
      </c>
      <c r="F5834" t="s">
        <v>6507</v>
      </c>
    </row>
    <row r="5835" spans="1:7">
      <c r="A5835">
        <v>694</v>
      </c>
      <c r="B5835" t="s">
        <v>6504</v>
      </c>
      <c r="C5835" t="s">
        <v>6505</v>
      </c>
      <c r="D5835">
        <v>5</v>
      </c>
      <c r="E5835" t="s">
        <v>6508</v>
      </c>
      <c r="F5835" t="s">
        <v>6509</v>
      </c>
    </row>
    <row r="5836" spans="1:7">
      <c r="A5836">
        <v>694</v>
      </c>
      <c r="B5836" t="s">
        <v>6504</v>
      </c>
      <c r="C5836" t="s">
        <v>6505</v>
      </c>
      <c r="D5836">
        <v>6</v>
      </c>
      <c r="E5836" t="s">
        <v>6510</v>
      </c>
      <c r="F5836" t="s">
        <v>6511</v>
      </c>
    </row>
    <row r="5837" spans="1:7">
      <c r="A5837">
        <v>694</v>
      </c>
      <c r="B5837" t="s">
        <v>6504</v>
      </c>
      <c r="C5837" t="s">
        <v>6505</v>
      </c>
      <c r="D5837">
        <v>7</v>
      </c>
      <c r="E5837" t="s">
        <v>6512</v>
      </c>
      <c r="F5837" t="s">
        <v>6513</v>
      </c>
    </row>
    <row r="5838" spans="1:7">
      <c r="A5838">
        <v>694</v>
      </c>
      <c r="B5838" t="s">
        <v>6504</v>
      </c>
      <c r="C5838" t="s">
        <v>6505</v>
      </c>
      <c r="D5838">
        <v>8</v>
      </c>
      <c r="E5838" t="s">
        <v>13329</v>
      </c>
      <c r="F5838" t="s">
        <v>13330</v>
      </c>
      <c r="G5838" t="s">
        <v>13331</v>
      </c>
    </row>
    <row r="5839" spans="1:7">
      <c r="A5839">
        <v>694</v>
      </c>
      <c r="B5839" t="s">
        <v>6504</v>
      </c>
      <c r="C5839" t="s">
        <v>6505</v>
      </c>
      <c r="D5839">
        <v>10</v>
      </c>
      <c r="E5839" t="s">
        <v>4842</v>
      </c>
      <c r="F5839" t="s">
        <v>4843</v>
      </c>
    </row>
    <row r="5840" spans="1:7">
      <c r="A5840">
        <v>694</v>
      </c>
      <c r="B5840" t="s">
        <v>6504</v>
      </c>
      <c r="C5840" t="s">
        <v>6505</v>
      </c>
      <c r="D5840">
        <v>11</v>
      </c>
      <c r="E5840" t="s">
        <v>4845</v>
      </c>
      <c r="F5840" t="s">
        <v>6514</v>
      </c>
    </row>
    <row r="5841" spans="1:7">
      <c r="A5841">
        <v>694</v>
      </c>
      <c r="B5841" t="s">
        <v>6504</v>
      </c>
      <c r="C5841" t="s">
        <v>6505</v>
      </c>
      <c r="D5841">
        <v>12</v>
      </c>
      <c r="E5841" t="s">
        <v>4848</v>
      </c>
      <c r="F5841" t="s">
        <v>6515</v>
      </c>
    </row>
    <row r="5842" spans="1:7">
      <c r="A5842">
        <v>694</v>
      </c>
      <c r="B5842" t="s">
        <v>6504</v>
      </c>
      <c r="C5842" t="s">
        <v>6505</v>
      </c>
      <c r="D5842">
        <v>13</v>
      </c>
      <c r="E5842" t="s">
        <v>4851</v>
      </c>
      <c r="F5842" t="s">
        <v>4852</v>
      </c>
    </row>
    <row r="5843" spans="1:7">
      <c r="A5843">
        <v>694</v>
      </c>
      <c r="B5843" t="s">
        <v>6504</v>
      </c>
      <c r="C5843" t="s">
        <v>6505</v>
      </c>
      <c r="D5843">
        <v>14</v>
      </c>
      <c r="E5843" t="s">
        <v>4854</v>
      </c>
      <c r="F5843" t="s">
        <v>4855</v>
      </c>
    </row>
    <row r="5844" spans="1:7">
      <c r="A5844">
        <v>694</v>
      </c>
      <c r="B5844" t="s">
        <v>6504</v>
      </c>
      <c r="C5844" t="s">
        <v>6505</v>
      </c>
      <c r="D5844">
        <v>15</v>
      </c>
      <c r="E5844" t="s">
        <v>4857</v>
      </c>
      <c r="F5844" t="s">
        <v>4858</v>
      </c>
    </row>
    <row r="5845" spans="1:7">
      <c r="A5845">
        <v>694</v>
      </c>
      <c r="B5845" t="s">
        <v>6504</v>
      </c>
      <c r="C5845" t="s">
        <v>6505</v>
      </c>
      <c r="D5845">
        <v>16</v>
      </c>
      <c r="E5845" t="s">
        <v>4860</v>
      </c>
      <c r="F5845" t="s">
        <v>6516</v>
      </c>
    </row>
    <row r="5846" spans="1:7">
      <c r="A5846">
        <v>694</v>
      </c>
      <c r="B5846" t="s">
        <v>6504</v>
      </c>
      <c r="C5846" t="s">
        <v>6505</v>
      </c>
      <c r="D5846">
        <v>17</v>
      </c>
      <c r="E5846" t="s">
        <v>4863</v>
      </c>
      <c r="F5846" t="s">
        <v>6517</v>
      </c>
    </row>
    <row r="5847" spans="1:7">
      <c r="A5847">
        <v>694</v>
      </c>
      <c r="B5847" t="s">
        <v>6504</v>
      </c>
      <c r="C5847" t="s">
        <v>6505</v>
      </c>
      <c r="D5847">
        <v>18</v>
      </c>
      <c r="E5847" t="s">
        <v>4866</v>
      </c>
      <c r="F5847" t="s">
        <v>4867</v>
      </c>
    </row>
    <row r="5848" spans="1:7">
      <c r="A5848">
        <v>694</v>
      </c>
      <c r="B5848" t="s">
        <v>6504</v>
      </c>
      <c r="C5848" t="s">
        <v>6505</v>
      </c>
      <c r="D5848">
        <v>19</v>
      </c>
      <c r="E5848" t="s">
        <v>4869</v>
      </c>
      <c r="F5848" t="s">
        <v>4870</v>
      </c>
    </row>
    <row r="5849" spans="1:7">
      <c r="A5849">
        <v>694</v>
      </c>
      <c r="B5849" t="s">
        <v>6504</v>
      </c>
      <c r="C5849" t="s">
        <v>6505</v>
      </c>
      <c r="D5849">
        <v>20</v>
      </c>
      <c r="E5849" t="s">
        <v>4872</v>
      </c>
      <c r="F5849" t="s">
        <v>4873</v>
      </c>
    </row>
    <row r="5850" spans="1:7">
      <c r="A5850">
        <v>694</v>
      </c>
      <c r="B5850" t="s">
        <v>6504</v>
      </c>
      <c r="C5850" t="s">
        <v>6505</v>
      </c>
      <c r="D5850">
        <v>21</v>
      </c>
      <c r="E5850" t="s">
        <v>4875</v>
      </c>
      <c r="F5850" t="s">
        <v>6518</v>
      </c>
    </row>
    <row r="5851" spans="1:7">
      <c r="A5851">
        <v>694</v>
      </c>
      <c r="B5851" t="s">
        <v>6504</v>
      </c>
      <c r="C5851" t="s">
        <v>6505</v>
      </c>
      <c r="D5851">
        <v>22</v>
      </c>
      <c r="E5851" t="s">
        <v>127</v>
      </c>
      <c r="F5851" t="s">
        <v>127</v>
      </c>
    </row>
    <row r="5852" spans="1:7">
      <c r="A5852">
        <v>694</v>
      </c>
      <c r="B5852" t="s">
        <v>6504</v>
      </c>
      <c r="C5852" t="s">
        <v>6505</v>
      </c>
      <c r="D5852">
        <v>23</v>
      </c>
      <c r="E5852" t="s">
        <v>6519</v>
      </c>
    </row>
    <row r="5853" spans="1:7">
      <c r="A5853">
        <v>694</v>
      </c>
      <c r="B5853" t="s">
        <v>6504</v>
      </c>
      <c r="C5853" t="s">
        <v>6505</v>
      </c>
      <c r="D5853">
        <v>24</v>
      </c>
      <c r="E5853" t="s">
        <v>6520</v>
      </c>
    </row>
    <row r="5854" spans="1:7">
      <c r="A5854">
        <v>694</v>
      </c>
      <c r="B5854" t="s">
        <v>6504</v>
      </c>
      <c r="C5854" t="s">
        <v>6505</v>
      </c>
      <c r="D5854">
        <v>25</v>
      </c>
      <c r="E5854" t="s">
        <v>6521</v>
      </c>
    </row>
    <row r="5855" spans="1:7">
      <c r="A5855">
        <v>694</v>
      </c>
      <c r="B5855" t="s">
        <v>6504</v>
      </c>
      <c r="C5855" t="s">
        <v>6505</v>
      </c>
      <c r="D5855">
        <v>26</v>
      </c>
      <c r="E5855" t="s">
        <v>6522</v>
      </c>
      <c r="G5855" t="s">
        <v>23153</v>
      </c>
    </row>
    <row r="5856" spans="1:7">
      <c r="A5856">
        <v>694</v>
      </c>
      <c r="B5856" t="s">
        <v>6504</v>
      </c>
      <c r="C5856" t="s">
        <v>6505</v>
      </c>
      <c r="D5856">
        <v>27</v>
      </c>
      <c r="E5856" t="s">
        <v>6523</v>
      </c>
    </row>
    <row r="5857" spans="1:7">
      <c r="A5857">
        <v>694</v>
      </c>
      <c r="B5857" t="s">
        <v>6504</v>
      </c>
      <c r="C5857" t="s">
        <v>6505</v>
      </c>
      <c r="D5857">
        <v>29</v>
      </c>
      <c r="E5857" t="s">
        <v>6524</v>
      </c>
      <c r="F5857" t="s">
        <v>6525</v>
      </c>
      <c r="G5857" t="s">
        <v>22519</v>
      </c>
    </row>
    <row r="5858" spans="1:7">
      <c r="A5858">
        <v>694</v>
      </c>
      <c r="B5858" t="s">
        <v>6504</v>
      </c>
      <c r="C5858" t="s">
        <v>6505</v>
      </c>
      <c r="D5858">
        <v>30</v>
      </c>
      <c r="E5858" t="s">
        <v>6526</v>
      </c>
      <c r="F5858" t="s">
        <v>6527</v>
      </c>
    </row>
    <row r="5859" spans="1:7">
      <c r="A5859">
        <v>694</v>
      </c>
      <c r="B5859" t="s">
        <v>6504</v>
      </c>
      <c r="C5859" t="s">
        <v>6505</v>
      </c>
      <c r="D5859">
        <v>31</v>
      </c>
      <c r="E5859" t="s">
        <v>6528</v>
      </c>
      <c r="F5859" t="s">
        <v>6529</v>
      </c>
    </row>
    <row r="5860" spans="1:7">
      <c r="A5860">
        <v>694</v>
      </c>
      <c r="B5860" t="s">
        <v>6504</v>
      </c>
      <c r="C5860" t="s">
        <v>6505</v>
      </c>
      <c r="D5860">
        <v>32</v>
      </c>
      <c r="E5860" t="s">
        <v>6530</v>
      </c>
      <c r="F5860" t="s">
        <v>6531</v>
      </c>
    </row>
    <row r="5861" spans="1:7">
      <c r="A5861">
        <v>694</v>
      </c>
      <c r="B5861" t="s">
        <v>6504</v>
      </c>
      <c r="C5861" t="s">
        <v>6505</v>
      </c>
      <c r="D5861">
        <v>33</v>
      </c>
      <c r="E5861" t="s">
        <v>6532</v>
      </c>
      <c r="F5861" t="s">
        <v>6533</v>
      </c>
    </row>
    <row r="5862" spans="1:7">
      <c r="A5862">
        <v>694</v>
      </c>
      <c r="B5862" t="s">
        <v>6504</v>
      </c>
      <c r="C5862" t="s">
        <v>6505</v>
      </c>
      <c r="D5862">
        <v>40</v>
      </c>
      <c r="E5862" t="s">
        <v>6534</v>
      </c>
      <c r="F5862" t="s">
        <v>6535</v>
      </c>
      <c r="G5862" t="s">
        <v>22520</v>
      </c>
    </row>
    <row r="5863" spans="1:7">
      <c r="A5863">
        <v>694</v>
      </c>
      <c r="B5863" t="s">
        <v>6504</v>
      </c>
      <c r="C5863" t="s">
        <v>6505</v>
      </c>
      <c r="D5863">
        <v>41</v>
      </c>
      <c r="E5863" t="s">
        <v>6536</v>
      </c>
      <c r="F5863" t="s">
        <v>6537</v>
      </c>
    </row>
    <row r="5864" spans="1:7">
      <c r="A5864">
        <v>694</v>
      </c>
      <c r="B5864" t="s">
        <v>6504</v>
      </c>
      <c r="C5864" t="s">
        <v>6505</v>
      </c>
      <c r="D5864">
        <v>42</v>
      </c>
      <c r="E5864" t="s">
        <v>6538</v>
      </c>
      <c r="F5864" t="s">
        <v>6539</v>
      </c>
    </row>
    <row r="5865" spans="1:7">
      <c r="A5865">
        <v>694</v>
      </c>
      <c r="B5865" t="s">
        <v>6504</v>
      </c>
      <c r="C5865" t="s">
        <v>6505</v>
      </c>
      <c r="D5865">
        <v>43</v>
      </c>
      <c r="E5865" t="s">
        <v>6492</v>
      </c>
      <c r="F5865" t="s">
        <v>6540</v>
      </c>
      <c r="G5865" t="s">
        <v>22521</v>
      </c>
    </row>
    <row r="5866" spans="1:7">
      <c r="A5866">
        <v>694</v>
      </c>
      <c r="B5866" t="s">
        <v>6504</v>
      </c>
      <c r="C5866" t="s">
        <v>6505</v>
      </c>
      <c r="D5866">
        <v>44</v>
      </c>
      <c r="E5866" t="s">
        <v>6500</v>
      </c>
      <c r="F5866" t="s">
        <v>6501</v>
      </c>
      <c r="G5866" t="s">
        <v>22522</v>
      </c>
    </row>
    <row r="5867" spans="1:7">
      <c r="A5867">
        <v>694</v>
      </c>
      <c r="B5867" t="s">
        <v>6504</v>
      </c>
      <c r="C5867" t="s">
        <v>6505</v>
      </c>
      <c r="D5867">
        <v>45</v>
      </c>
      <c r="E5867" t="s">
        <v>6541</v>
      </c>
      <c r="F5867" t="s">
        <v>6542</v>
      </c>
    </row>
    <row r="5868" spans="1:7">
      <c r="A5868">
        <v>694</v>
      </c>
      <c r="B5868" t="s">
        <v>6504</v>
      </c>
      <c r="C5868" t="s">
        <v>6505</v>
      </c>
      <c r="D5868">
        <v>46</v>
      </c>
      <c r="E5868" t="s">
        <v>9905</v>
      </c>
      <c r="F5868" t="s">
        <v>9906</v>
      </c>
      <c r="G5868" t="s">
        <v>22523</v>
      </c>
    </row>
    <row r="5869" spans="1:7">
      <c r="A5869">
        <v>694</v>
      </c>
      <c r="B5869" t="s">
        <v>6504</v>
      </c>
      <c r="C5869" t="s">
        <v>6505</v>
      </c>
      <c r="D5869">
        <v>47</v>
      </c>
      <c r="E5869" t="s">
        <v>13332</v>
      </c>
      <c r="F5869" t="s">
        <v>13333</v>
      </c>
      <c r="G5869" t="s">
        <v>22524</v>
      </c>
    </row>
    <row r="5870" spans="1:7">
      <c r="A5870">
        <v>694</v>
      </c>
      <c r="B5870" t="s">
        <v>6504</v>
      </c>
      <c r="C5870" t="s">
        <v>6505</v>
      </c>
      <c r="D5870">
        <v>48</v>
      </c>
      <c r="E5870" t="s">
        <v>13334</v>
      </c>
      <c r="F5870" t="s">
        <v>13335</v>
      </c>
      <c r="G5870" t="s">
        <v>13336</v>
      </c>
    </row>
    <row r="5871" spans="1:7">
      <c r="A5871">
        <v>694</v>
      </c>
      <c r="B5871" t="s">
        <v>6504</v>
      </c>
      <c r="C5871" t="s">
        <v>6505</v>
      </c>
      <c r="D5871">
        <v>49</v>
      </c>
      <c r="E5871" t="s">
        <v>13337</v>
      </c>
      <c r="F5871" t="s">
        <v>13338</v>
      </c>
      <c r="G5871" t="s">
        <v>13339</v>
      </c>
    </row>
    <row r="5872" spans="1:7">
      <c r="A5872">
        <v>694</v>
      </c>
      <c r="B5872" t="s">
        <v>6504</v>
      </c>
      <c r="C5872" t="s">
        <v>6505</v>
      </c>
      <c r="D5872">
        <v>50</v>
      </c>
      <c r="E5872" t="s">
        <v>6543</v>
      </c>
      <c r="F5872" t="s">
        <v>6544</v>
      </c>
    </row>
    <row r="5873" spans="1:7">
      <c r="A5873">
        <v>694</v>
      </c>
      <c r="B5873" t="s">
        <v>6504</v>
      </c>
      <c r="C5873" t="s">
        <v>6505</v>
      </c>
      <c r="D5873">
        <v>51</v>
      </c>
      <c r="E5873" t="s">
        <v>6545</v>
      </c>
      <c r="F5873" t="s">
        <v>6546</v>
      </c>
    </row>
    <row r="5874" spans="1:7">
      <c r="A5874">
        <v>694</v>
      </c>
      <c r="B5874" t="s">
        <v>6504</v>
      </c>
      <c r="C5874" t="s">
        <v>6505</v>
      </c>
      <c r="D5874">
        <v>52</v>
      </c>
      <c r="E5874" t="s">
        <v>6547</v>
      </c>
      <c r="F5874" t="s">
        <v>6548</v>
      </c>
    </row>
    <row r="5875" spans="1:7">
      <c r="A5875">
        <v>694</v>
      </c>
      <c r="B5875" t="s">
        <v>6504</v>
      </c>
      <c r="C5875" t="s">
        <v>6505</v>
      </c>
      <c r="D5875">
        <v>55</v>
      </c>
      <c r="E5875" t="s">
        <v>12649</v>
      </c>
      <c r="F5875" t="s">
        <v>7140</v>
      </c>
      <c r="G5875" t="s">
        <v>7140</v>
      </c>
    </row>
    <row r="5876" spans="1:7">
      <c r="A5876">
        <v>694</v>
      </c>
      <c r="B5876" t="s">
        <v>6504</v>
      </c>
      <c r="C5876" t="s">
        <v>6505</v>
      </c>
      <c r="D5876">
        <v>56</v>
      </c>
      <c r="E5876" t="s">
        <v>12650</v>
      </c>
      <c r="F5876" t="s">
        <v>7140</v>
      </c>
      <c r="G5876" t="s">
        <v>7140</v>
      </c>
    </row>
    <row r="5877" spans="1:7">
      <c r="A5877">
        <v>694</v>
      </c>
      <c r="B5877" t="s">
        <v>6504</v>
      </c>
      <c r="C5877" t="s">
        <v>6505</v>
      </c>
      <c r="D5877">
        <v>60</v>
      </c>
      <c r="E5877" t="s">
        <v>6549</v>
      </c>
      <c r="F5877" t="s">
        <v>6550</v>
      </c>
    </row>
    <row r="5878" spans="1:7">
      <c r="A5878">
        <v>694</v>
      </c>
      <c r="B5878" t="s">
        <v>6504</v>
      </c>
      <c r="C5878" t="s">
        <v>6505</v>
      </c>
      <c r="D5878">
        <v>61</v>
      </c>
      <c r="E5878" t="s">
        <v>6551</v>
      </c>
      <c r="F5878" t="s">
        <v>6552</v>
      </c>
    </row>
    <row r="5879" spans="1:7">
      <c r="A5879">
        <v>694</v>
      </c>
      <c r="B5879" t="s">
        <v>6504</v>
      </c>
      <c r="C5879" t="s">
        <v>6505</v>
      </c>
      <c r="D5879">
        <v>62</v>
      </c>
      <c r="E5879" t="s">
        <v>6553</v>
      </c>
      <c r="F5879" t="s">
        <v>6554</v>
      </c>
    </row>
    <row r="5880" spans="1:7">
      <c r="A5880">
        <v>694</v>
      </c>
      <c r="B5880" t="s">
        <v>6504</v>
      </c>
      <c r="C5880" t="s">
        <v>6505</v>
      </c>
      <c r="D5880">
        <v>65</v>
      </c>
      <c r="E5880" t="s">
        <v>6555</v>
      </c>
      <c r="F5880" t="s">
        <v>6556</v>
      </c>
    </row>
    <row r="5881" spans="1:7">
      <c r="A5881">
        <v>694</v>
      </c>
      <c r="B5881" t="s">
        <v>6504</v>
      </c>
      <c r="C5881" t="s">
        <v>6505</v>
      </c>
      <c r="D5881">
        <v>66</v>
      </c>
      <c r="E5881" t="s">
        <v>6557</v>
      </c>
      <c r="F5881" t="s">
        <v>6558</v>
      </c>
    </row>
    <row r="5882" spans="1:7">
      <c r="A5882">
        <v>694</v>
      </c>
      <c r="B5882" t="s">
        <v>6504</v>
      </c>
      <c r="C5882" t="s">
        <v>6505</v>
      </c>
      <c r="D5882">
        <v>68</v>
      </c>
      <c r="E5882" t="s">
        <v>6559</v>
      </c>
      <c r="F5882" t="s">
        <v>6560</v>
      </c>
    </row>
    <row r="5883" spans="1:7">
      <c r="A5883">
        <v>694</v>
      </c>
      <c r="B5883" t="s">
        <v>6504</v>
      </c>
      <c r="C5883" t="s">
        <v>6505</v>
      </c>
      <c r="D5883">
        <v>69</v>
      </c>
      <c r="E5883" t="s">
        <v>143</v>
      </c>
      <c r="F5883" t="s">
        <v>144</v>
      </c>
    </row>
    <row r="5884" spans="1:7">
      <c r="A5884">
        <v>694</v>
      </c>
      <c r="B5884" t="s">
        <v>6504</v>
      </c>
      <c r="C5884" t="s">
        <v>6505</v>
      </c>
      <c r="D5884">
        <v>70</v>
      </c>
      <c r="E5884" t="s">
        <v>4749</v>
      </c>
      <c r="F5884" t="s">
        <v>4750</v>
      </c>
    </row>
    <row r="5885" spans="1:7">
      <c r="A5885">
        <v>694</v>
      </c>
      <c r="B5885" t="s">
        <v>6504</v>
      </c>
      <c r="C5885" t="s">
        <v>6505</v>
      </c>
      <c r="D5885">
        <v>71</v>
      </c>
      <c r="E5885" t="s">
        <v>6561</v>
      </c>
      <c r="F5885" t="s">
        <v>6562</v>
      </c>
    </row>
    <row r="5886" spans="1:7">
      <c r="A5886">
        <v>694</v>
      </c>
      <c r="B5886" t="s">
        <v>6504</v>
      </c>
      <c r="C5886" t="s">
        <v>6505</v>
      </c>
      <c r="D5886">
        <v>72</v>
      </c>
      <c r="E5886" t="s">
        <v>6563</v>
      </c>
      <c r="F5886" t="s">
        <v>6564</v>
      </c>
    </row>
    <row r="5887" spans="1:7">
      <c r="A5887">
        <v>694</v>
      </c>
      <c r="B5887" t="s">
        <v>6504</v>
      </c>
      <c r="C5887" t="s">
        <v>6505</v>
      </c>
      <c r="D5887">
        <v>73</v>
      </c>
      <c r="E5887" t="s">
        <v>6565</v>
      </c>
      <c r="F5887" t="s">
        <v>6566</v>
      </c>
    </row>
    <row r="5888" spans="1:7">
      <c r="A5888">
        <v>694</v>
      </c>
      <c r="B5888" t="s">
        <v>6504</v>
      </c>
      <c r="C5888" t="s">
        <v>6505</v>
      </c>
      <c r="D5888">
        <v>74</v>
      </c>
      <c r="E5888" t="s">
        <v>6567</v>
      </c>
      <c r="F5888" t="s">
        <v>6568</v>
      </c>
    </row>
    <row r="5889" spans="1:6">
      <c r="A5889">
        <v>694</v>
      </c>
      <c r="B5889" t="s">
        <v>6504</v>
      </c>
      <c r="C5889" t="s">
        <v>6505</v>
      </c>
      <c r="D5889">
        <v>75</v>
      </c>
      <c r="E5889" t="s">
        <v>6569</v>
      </c>
      <c r="F5889" t="s">
        <v>6570</v>
      </c>
    </row>
    <row r="5890" spans="1:6">
      <c r="A5890">
        <v>694</v>
      </c>
      <c r="B5890" t="s">
        <v>6504</v>
      </c>
      <c r="C5890" t="s">
        <v>6505</v>
      </c>
      <c r="D5890">
        <v>76</v>
      </c>
      <c r="E5890" t="s">
        <v>6571</v>
      </c>
      <c r="F5890" t="s">
        <v>6572</v>
      </c>
    </row>
    <row r="5891" spans="1:6">
      <c r="A5891">
        <v>694</v>
      </c>
      <c r="B5891" t="s">
        <v>6504</v>
      </c>
      <c r="C5891" t="s">
        <v>6505</v>
      </c>
      <c r="D5891">
        <v>77</v>
      </c>
      <c r="E5891" t="s">
        <v>6573</v>
      </c>
      <c r="F5891" t="s">
        <v>6574</v>
      </c>
    </row>
    <row r="5892" spans="1:6">
      <c r="A5892">
        <v>694</v>
      </c>
      <c r="B5892" t="s">
        <v>6504</v>
      </c>
      <c r="C5892" t="s">
        <v>6505</v>
      </c>
      <c r="D5892">
        <v>78</v>
      </c>
      <c r="E5892" t="s">
        <v>6575</v>
      </c>
      <c r="F5892" t="s">
        <v>6576</v>
      </c>
    </row>
    <row r="5893" spans="1:6">
      <c r="A5893">
        <v>694</v>
      </c>
      <c r="B5893" t="s">
        <v>6504</v>
      </c>
      <c r="C5893" t="s">
        <v>6505</v>
      </c>
      <c r="D5893">
        <v>79</v>
      </c>
      <c r="E5893" t="s">
        <v>6577</v>
      </c>
      <c r="F5893" t="s">
        <v>6578</v>
      </c>
    </row>
    <row r="5894" spans="1:6">
      <c r="A5894">
        <v>694</v>
      </c>
      <c r="B5894" t="s">
        <v>6504</v>
      </c>
      <c r="C5894" t="s">
        <v>6505</v>
      </c>
      <c r="D5894">
        <v>80</v>
      </c>
      <c r="E5894" t="s">
        <v>6579</v>
      </c>
    </row>
    <row r="5895" spans="1:6">
      <c r="A5895">
        <v>694</v>
      </c>
      <c r="B5895" t="s">
        <v>6504</v>
      </c>
      <c r="C5895" t="s">
        <v>6505</v>
      </c>
      <c r="D5895">
        <v>81</v>
      </c>
      <c r="E5895" t="s">
        <v>6580</v>
      </c>
    </row>
    <row r="5896" spans="1:6">
      <c r="A5896">
        <v>694</v>
      </c>
      <c r="B5896" t="s">
        <v>6504</v>
      </c>
      <c r="C5896" t="s">
        <v>6505</v>
      </c>
      <c r="D5896">
        <v>82</v>
      </c>
      <c r="E5896" t="s">
        <v>6581</v>
      </c>
    </row>
    <row r="5897" spans="1:6">
      <c r="A5897">
        <v>694</v>
      </c>
      <c r="B5897" t="s">
        <v>6504</v>
      </c>
      <c r="C5897" t="s">
        <v>6505</v>
      </c>
      <c r="D5897">
        <v>83</v>
      </c>
      <c r="E5897" t="s">
        <v>6582</v>
      </c>
    </row>
    <row r="5898" spans="1:6">
      <c r="A5898">
        <v>694</v>
      </c>
      <c r="B5898" t="s">
        <v>6504</v>
      </c>
      <c r="C5898" t="s">
        <v>6505</v>
      </c>
      <c r="D5898">
        <v>84</v>
      </c>
      <c r="E5898" t="s">
        <v>6583</v>
      </c>
    </row>
    <row r="5899" spans="1:6">
      <c r="A5899">
        <v>694</v>
      </c>
      <c r="B5899" t="s">
        <v>6504</v>
      </c>
      <c r="C5899" t="s">
        <v>6505</v>
      </c>
      <c r="D5899">
        <v>85</v>
      </c>
      <c r="E5899" t="s">
        <v>6584</v>
      </c>
    </row>
    <row r="5900" spans="1:6">
      <c r="A5900">
        <v>694</v>
      </c>
      <c r="B5900" t="s">
        <v>6504</v>
      </c>
      <c r="C5900" t="s">
        <v>6505</v>
      </c>
      <c r="D5900">
        <v>86</v>
      </c>
      <c r="E5900" t="s">
        <v>6585</v>
      </c>
      <c r="F5900" t="s">
        <v>6586</v>
      </c>
    </row>
    <row r="5901" spans="1:6">
      <c r="A5901">
        <v>694</v>
      </c>
      <c r="B5901" t="s">
        <v>6504</v>
      </c>
      <c r="C5901" t="s">
        <v>6505</v>
      </c>
      <c r="D5901">
        <v>87</v>
      </c>
      <c r="E5901" t="s">
        <v>6587</v>
      </c>
      <c r="F5901" t="s">
        <v>6588</v>
      </c>
    </row>
    <row r="5902" spans="1:6">
      <c r="A5902">
        <v>694</v>
      </c>
      <c r="B5902" t="s">
        <v>6504</v>
      </c>
      <c r="C5902" t="s">
        <v>6505</v>
      </c>
      <c r="D5902">
        <v>88</v>
      </c>
      <c r="E5902" t="s">
        <v>6589</v>
      </c>
      <c r="F5902" t="s">
        <v>6590</v>
      </c>
    </row>
    <row r="5903" spans="1:6">
      <c r="A5903">
        <v>694</v>
      </c>
      <c r="B5903" t="s">
        <v>6504</v>
      </c>
      <c r="C5903" t="s">
        <v>6505</v>
      </c>
      <c r="D5903">
        <v>89</v>
      </c>
      <c r="E5903" t="s">
        <v>6591</v>
      </c>
      <c r="F5903" t="s">
        <v>6592</v>
      </c>
    </row>
    <row r="5904" spans="1:6">
      <c r="A5904">
        <v>694</v>
      </c>
      <c r="B5904" t="s">
        <v>6504</v>
      </c>
      <c r="C5904" t="s">
        <v>6505</v>
      </c>
      <c r="D5904">
        <v>90</v>
      </c>
      <c r="E5904" t="s">
        <v>6593</v>
      </c>
      <c r="F5904" t="s">
        <v>6594</v>
      </c>
    </row>
    <row r="5905" spans="1:7">
      <c r="A5905">
        <v>694</v>
      </c>
      <c r="B5905" t="s">
        <v>6504</v>
      </c>
      <c r="C5905" t="s">
        <v>6505</v>
      </c>
      <c r="D5905">
        <v>91</v>
      </c>
      <c r="E5905" t="s">
        <v>6595</v>
      </c>
      <c r="F5905" t="s">
        <v>6596</v>
      </c>
    </row>
    <row r="5906" spans="1:7">
      <c r="A5906">
        <v>694</v>
      </c>
      <c r="B5906" t="s">
        <v>6504</v>
      </c>
      <c r="C5906" t="s">
        <v>6505</v>
      </c>
      <c r="D5906">
        <v>92</v>
      </c>
      <c r="E5906" t="s">
        <v>6597</v>
      </c>
      <c r="F5906" t="s">
        <v>6598</v>
      </c>
    </row>
    <row r="5907" spans="1:7">
      <c r="A5907">
        <v>694</v>
      </c>
      <c r="B5907" t="s">
        <v>6504</v>
      </c>
      <c r="C5907" t="s">
        <v>6505</v>
      </c>
      <c r="D5907">
        <v>93</v>
      </c>
      <c r="E5907" t="s">
        <v>6599</v>
      </c>
      <c r="F5907" t="s">
        <v>6600</v>
      </c>
    </row>
    <row r="5908" spans="1:7">
      <c r="A5908">
        <v>694</v>
      </c>
      <c r="B5908" t="s">
        <v>6504</v>
      </c>
      <c r="C5908" t="s">
        <v>6505</v>
      </c>
      <c r="D5908">
        <v>94</v>
      </c>
      <c r="E5908" t="s">
        <v>6601</v>
      </c>
      <c r="F5908" t="s">
        <v>6602</v>
      </c>
    </row>
    <row r="5909" spans="1:7">
      <c r="A5909">
        <v>694</v>
      </c>
      <c r="B5909" t="s">
        <v>6504</v>
      </c>
      <c r="C5909" t="s">
        <v>6505</v>
      </c>
      <c r="D5909">
        <v>95</v>
      </c>
      <c r="E5909" t="s">
        <v>6603</v>
      </c>
      <c r="F5909" t="s">
        <v>6604</v>
      </c>
    </row>
    <row r="5910" spans="1:7">
      <c r="A5910">
        <v>694</v>
      </c>
      <c r="B5910" t="s">
        <v>6504</v>
      </c>
      <c r="C5910" t="s">
        <v>6505</v>
      </c>
      <c r="D5910">
        <v>96</v>
      </c>
      <c r="E5910" t="s">
        <v>6605</v>
      </c>
      <c r="F5910" t="s">
        <v>6606</v>
      </c>
    </row>
    <row r="5911" spans="1:7">
      <c r="A5911">
        <v>694</v>
      </c>
      <c r="B5911" t="s">
        <v>6504</v>
      </c>
      <c r="C5911" t="s">
        <v>6505</v>
      </c>
      <c r="D5911">
        <v>97</v>
      </c>
      <c r="E5911" t="s">
        <v>6607</v>
      </c>
      <c r="F5911" t="s">
        <v>6608</v>
      </c>
    </row>
    <row r="5912" spans="1:7">
      <c r="A5912">
        <v>694</v>
      </c>
      <c r="B5912" t="s">
        <v>6504</v>
      </c>
      <c r="C5912" t="s">
        <v>6505</v>
      </c>
      <c r="D5912">
        <v>98</v>
      </c>
      <c r="E5912" t="s">
        <v>6609</v>
      </c>
      <c r="F5912" t="s">
        <v>6610</v>
      </c>
    </row>
    <row r="5913" spans="1:7">
      <c r="A5913">
        <v>694</v>
      </c>
      <c r="B5913" t="s">
        <v>6504</v>
      </c>
      <c r="C5913" t="s">
        <v>6505</v>
      </c>
      <c r="D5913">
        <v>99</v>
      </c>
      <c r="E5913" t="s">
        <v>6611</v>
      </c>
      <c r="F5913" t="s">
        <v>6612</v>
      </c>
    </row>
    <row r="5914" spans="1:7">
      <c r="A5914">
        <v>694</v>
      </c>
      <c r="B5914" t="s">
        <v>6504</v>
      </c>
      <c r="C5914" t="s">
        <v>6505</v>
      </c>
      <c r="D5914">
        <v>100</v>
      </c>
      <c r="E5914" t="s">
        <v>9907</v>
      </c>
    </row>
    <row r="5915" spans="1:7">
      <c r="A5915">
        <v>694</v>
      </c>
      <c r="B5915" t="s">
        <v>6504</v>
      </c>
      <c r="C5915" t="s">
        <v>6505</v>
      </c>
      <c r="D5915">
        <v>101</v>
      </c>
      <c r="E5915" t="s">
        <v>13340</v>
      </c>
      <c r="F5915" t="s">
        <v>13341</v>
      </c>
      <c r="G5915" t="s">
        <v>13342</v>
      </c>
    </row>
    <row r="5916" spans="1:7">
      <c r="A5916">
        <v>694</v>
      </c>
      <c r="B5916" t="s">
        <v>6504</v>
      </c>
      <c r="C5916" t="s">
        <v>6505</v>
      </c>
      <c r="D5916">
        <v>102</v>
      </c>
      <c r="E5916" t="s">
        <v>13343</v>
      </c>
      <c r="F5916" t="s">
        <v>13344</v>
      </c>
      <c r="G5916" t="s">
        <v>13345</v>
      </c>
    </row>
    <row r="5917" spans="1:7">
      <c r="A5917">
        <v>694</v>
      </c>
      <c r="B5917" t="s">
        <v>6504</v>
      </c>
      <c r="C5917" t="s">
        <v>6505</v>
      </c>
      <c r="D5917">
        <v>103</v>
      </c>
      <c r="E5917" t="s">
        <v>13346</v>
      </c>
      <c r="F5917" t="s">
        <v>13347</v>
      </c>
      <c r="G5917" t="s">
        <v>13348</v>
      </c>
    </row>
    <row r="5918" spans="1:7">
      <c r="A5918">
        <v>694</v>
      </c>
      <c r="B5918" t="s">
        <v>6504</v>
      </c>
      <c r="C5918" t="s">
        <v>6505</v>
      </c>
      <c r="D5918">
        <v>104</v>
      </c>
      <c r="E5918" t="s">
        <v>13349</v>
      </c>
      <c r="F5918" t="s">
        <v>13350</v>
      </c>
      <c r="G5918" t="s">
        <v>13351</v>
      </c>
    </row>
    <row r="5919" spans="1:7">
      <c r="A5919">
        <v>694</v>
      </c>
      <c r="B5919" t="s">
        <v>6504</v>
      </c>
      <c r="C5919" t="s">
        <v>6505</v>
      </c>
      <c r="D5919">
        <v>105</v>
      </c>
      <c r="E5919" t="s">
        <v>13352</v>
      </c>
      <c r="F5919" t="s">
        <v>13353</v>
      </c>
      <c r="G5919" t="s">
        <v>13354</v>
      </c>
    </row>
    <row r="5920" spans="1:7">
      <c r="A5920">
        <v>694</v>
      </c>
      <c r="B5920" t="s">
        <v>6504</v>
      </c>
      <c r="C5920" t="s">
        <v>6505</v>
      </c>
      <c r="D5920">
        <v>110</v>
      </c>
      <c r="E5920" t="s">
        <v>23347</v>
      </c>
      <c r="F5920" t="s">
        <v>23348</v>
      </c>
      <c r="G5920" t="s">
        <v>23349</v>
      </c>
    </row>
    <row r="5921" spans="1:7">
      <c r="A5921">
        <v>694</v>
      </c>
      <c r="B5921" t="s">
        <v>6504</v>
      </c>
      <c r="C5921" t="s">
        <v>6505</v>
      </c>
      <c r="D5921">
        <v>111</v>
      </c>
      <c r="E5921" t="s">
        <v>23350</v>
      </c>
      <c r="F5921" t="s">
        <v>23351</v>
      </c>
      <c r="G5921" t="s">
        <v>23352</v>
      </c>
    </row>
    <row r="5922" spans="1:7">
      <c r="A5922">
        <v>694</v>
      </c>
      <c r="B5922" t="s">
        <v>6504</v>
      </c>
      <c r="C5922" t="s">
        <v>6505</v>
      </c>
      <c r="D5922">
        <v>200</v>
      </c>
      <c r="E5922" t="s">
        <v>14986</v>
      </c>
      <c r="G5922" t="s">
        <v>14987</v>
      </c>
    </row>
    <row r="5923" spans="1:7">
      <c r="A5923">
        <v>694</v>
      </c>
      <c r="B5923" t="s">
        <v>6504</v>
      </c>
      <c r="C5923" t="s">
        <v>6505</v>
      </c>
      <c r="D5923">
        <v>201</v>
      </c>
      <c r="E5923" t="s">
        <v>14988</v>
      </c>
      <c r="G5923" t="s">
        <v>14989</v>
      </c>
    </row>
    <row r="5924" spans="1:7">
      <c r="A5924">
        <v>694</v>
      </c>
      <c r="B5924" t="s">
        <v>6504</v>
      </c>
      <c r="C5924" t="s">
        <v>6505</v>
      </c>
      <c r="D5924">
        <v>202</v>
      </c>
      <c r="E5924" t="s">
        <v>14990</v>
      </c>
      <c r="G5924" t="s">
        <v>14991</v>
      </c>
    </row>
    <row r="5925" spans="1:7">
      <c r="A5925">
        <v>694</v>
      </c>
      <c r="B5925" t="s">
        <v>6504</v>
      </c>
      <c r="C5925" t="s">
        <v>6505</v>
      </c>
      <c r="D5925">
        <v>1000</v>
      </c>
      <c r="E5925" t="s">
        <v>15117</v>
      </c>
      <c r="F5925" t="s">
        <v>15118</v>
      </c>
      <c r="G5925" t="s">
        <v>15119</v>
      </c>
    </row>
    <row r="5926" spans="1:7">
      <c r="A5926">
        <v>694</v>
      </c>
      <c r="B5926" t="s">
        <v>6504</v>
      </c>
      <c r="C5926" t="s">
        <v>6505</v>
      </c>
      <c r="D5926">
        <v>9976</v>
      </c>
      <c r="E5926" t="s">
        <v>23307</v>
      </c>
      <c r="F5926" t="s">
        <v>23308</v>
      </c>
      <c r="G5926" t="s">
        <v>7140</v>
      </c>
    </row>
    <row r="5927" spans="1:7">
      <c r="A5927">
        <v>694</v>
      </c>
      <c r="B5927" t="s">
        <v>6504</v>
      </c>
      <c r="C5927" t="s">
        <v>6505</v>
      </c>
      <c r="D5927">
        <v>9977</v>
      </c>
      <c r="E5927" t="s">
        <v>23309</v>
      </c>
      <c r="F5927" t="s">
        <v>23310</v>
      </c>
      <c r="G5927" t="s">
        <v>7140</v>
      </c>
    </row>
    <row r="5928" spans="1:7">
      <c r="A5928">
        <v>697</v>
      </c>
      <c r="B5928" t="s">
        <v>6613</v>
      </c>
      <c r="C5928" t="s">
        <v>6614</v>
      </c>
      <c r="D5928">
        <v>1</v>
      </c>
      <c r="E5928" t="s">
        <v>6615</v>
      </c>
      <c r="F5928" t="s">
        <v>6616</v>
      </c>
    </row>
    <row r="5929" spans="1:7">
      <c r="A5929">
        <v>697</v>
      </c>
      <c r="B5929" t="s">
        <v>6613</v>
      </c>
      <c r="C5929" t="s">
        <v>6614</v>
      </c>
      <c r="D5929">
        <v>2</v>
      </c>
      <c r="E5929" t="s">
        <v>6617</v>
      </c>
      <c r="F5929" t="s">
        <v>6618</v>
      </c>
    </row>
    <row r="5930" spans="1:7">
      <c r="A5930">
        <v>697</v>
      </c>
      <c r="B5930" t="s">
        <v>6613</v>
      </c>
      <c r="C5930" t="s">
        <v>6614</v>
      </c>
      <c r="D5930">
        <v>3</v>
      </c>
      <c r="E5930" t="s">
        <v>6619</v>
      </c>
      <c r="F5930" t="s">
        <v>6620</v>
      </c>
    </row>
    <row r="5931" spans="1:7">
      <c r="A5931">
        <v>700</v>
      </c>
      <c r="B5931" t="s">
        <v>6621</v>
      </c>
      <c r="C5931" t="s">
        <v>6622</v>
      </c>
      <c r="D5931">
        <v>1</v>
      </c>
      <c r="E5931" t="s">
        <v>6623</v>
      </c>
    </row>
    <row r="5932" spans="1:7">
      <c r="A5932">
        <v>700</v>
      </c>
      <c r="B5932" t="s">
        <v>6621</v>
      </c>
      <c r="C5932" t="s">
        <v>6622</v>
      </c>
      <c r="D5932">
        <v>2</v>
      </c>
      <c r="E5932" t="s">
        <v>6624</v>
      </c>
    </row>
    <row r="5933" spans="1:7">
      <c r="A5933">
        <v>700</v>
      </c>
      <c r="B5933" t="s">
        <v>6621</v>
      </c>
      <c r="C5933" t="s">
        <v>6622</v>
      </c>
      <c r="D5933">
        <v>3</v>
      </c>
      <c r="E5933" t="s">
        <v>6625</v>
      </c>
    </row>
    <row r="5934" spans="1:7">
      <c r="A5934">
        <v>700</v>
      </c>
      <c r="B5934" t="s">
        <v>6621</v>
      </c>
      <c r="C5934" t="s">
        <v>6622</v>
      </c>
      <c r="D5934">
        <v>4</v>
      </c>
      <c r="E5934" t="s">
        <v>6626</v>
      </c>
    </row>
    <row r="5935" spans="1:7">
      <c r="A5935">
        <v>700</v>
      </c>
      <c r="B5935" t="s">
        <v>6621</v>
      </c>
      <c r="C5935" t="s">
        <v>6622</v>
      </c>
      <c r="D5935">
        <v>5</v>
      </c>
      <c r="E5935" t="s">
        <v>6627</v>
      </c>
    </row>
    <row r="5936" spans="1:7">
      <c r="A5936">
        <v>700</v>
      </c>
      <c r="B5936" t="s">
        <v>6621</v>
      </c>
      <c r="C5936" t="s">
        <v>6622</v>
      </c>
      <c r="D5936">
        <v>6</v>
      </c>
      <c r="E5936" t="s">
        <v>6628</v>
      </c>
    </row>
    <row r="5937" spans="1:5">
      <c r="A5937">
        <v>700</v>
      </c>
      <c r="B5937" t="s">
        <v>6621</v>
      </c>
      <c r="C5937" t="s">
        <v>6622</v>
      </c>
      <c r="D5937">
        <v>7</v>
      </c>
      <c r="E5937" t="s">
        <v>6629</v>
      </c>
    </row>
    <row r="5938" spans="1:5">
      <c r="A5938">
        <v>700</v>
      </c>
      <c r="B5938" t="s">
        <v>6621</v>
      </c>
      <c r="C5938" t="s">
        <v>6622</v>
      </c>
      <c r="D5938">
        <v>8</v>
      </c>
      <c r="E5938" t="s">
        <v>6630</v>
      </c>
    </row>
    <row r="5939" spans="1:5">
      <c r="A5939">
        <v>700</v>
      </c>
      <c r="B5939" t="s">
        <v>6621</v>
      </c>
      <c r="C5939" t="s">
        <v>6622</v>
      </c>
      <c r="D5939">
        <v>9</v>
      </c>
      <c r="E5939" t="s">
        <v>6631</v>
      </c>
    </row>
    <row r="5940" spans="1:5">
      <c r="A5940">
        <v>703</v>
      </c>
      <c r="B5940" t="s">
        <v>6632</v>
      </c>
      <c r="C5940" t="s">
        <v>6633</v>
      </c>
      <c r="D5940">
        <v>1</v>
      </c>
      <c r="E5940" t="s">
        <v>6634</v>
      </c>
    </row>
    <row r="5941" spans="1:5">
      <c r="A5941">
        <v>703</v>
      </c>
      <c r="B5941" t="s">
        <v>6632</v>
      </c>
      <c r="C5941" t="s">
        <v>6633</v>
      </c>
      <c r="D5941">
        <v>2</v>
      </c>
      <c r="E5941" t="s">
        <v>6635</v>
      </c>
    </row>
    <row r="5942" spans="1:5">
      <c r="A5942">
        <v>703</v>
      </c>
      <c r="B5942" t="s">
        <v>6632</v>
      </c>
      <c r="C5942" t="s">
        <v>6633</v>
      </c>
      <c r="D5942">
        <v>3</v>
      </c>
      <c r="E5942" t="s">
        <v>6636</v>
      </c>
    </row>
    <row r="5943" spans="1:5">
      <c r="A5943">
        <v>703</v>
      </c>
      <c r="B5943" t="s">
        <v>6632</v>
      </c>
      <c r="C5943" t="s">
        <v>6633</v>
      </c>
      <c r="D5943">
        <v>4</v>
      </c>
      <c r="E5943" t="s">
        <v>6637</v>
      </c>
    </row>
    <row r="5944" spans="1:5">
      <c r="A5944">
        <v>706</v>
      </c>
      <c r="B5944" t="s">
        <v>6638</v>
      </c>
      <c r="C5944" t="s">
        <v>6639</v>
      </c>
      <c r="D5944">
        <v>0</v>
      </c>
      <c r="E5944" t="s">
        <v>6640</v>
      </c>
    </row>
    <row r="5945" spans="1:5">
      <c r="A5945">
        <v>706</v>
      </c>
      <c r="B5945" t="s">
        <v>6638</v>
      </c>
      <c r="C5945" t="s">
        <v>6639</v>
      </c>
      <c r="D5945">
        <v>1</v>
      </c>
      <c r="E5945" t="s">
        <v>6641</v>
      </c>
    </row>
    <row r="5946" spans="1:5">
      <c r="A5946">
        <v>706</v>
      </c>
      <c r="B5946" t="s">
        <v>6638</v>
      </c>
      <c r="C5946" t="s">
        <v>6639</v>
      </c>
      <c r="D5946">
        <v>2</v>
      </c>
      <c r="E5946" t="s">
        <v>6642</v>
      </c>
    </row>
    <row r="5947" spans="1:5">
      <c r="A5947">
        <v>706</v>
      </c>
      <c r="B5947" t="s">
        <v>6638</v>
      </c>
      <c r="C5947" t="s">
        <v>6639</v>
      </c>
      <c r="D5947">
        <v>3</v>
      </c>
      <c r="E5947" t="s">
        <v>6643</v>
      </c>
    </row>
    <row r="5948" spans="1:5">
      <c r="A5948">
        <v>706</v>
      </c>
      <c r="B5948" t="s">
        <v>6638</v>
      </c>
      <c r="C5948" t="s">
        <v>6639</v>
      </c>
      <c r="D5948">
        <v>4</v>
      </c>
      <c r="E5948" t="s">
        <v>6644</v>
      </c>
    </row>
    <row r="5949" spans="1:5">
      <c r="A5949">
        <v>706</v>
      </c>
      <c r="B5949" t="s">
        <v>6638</v>
      </c>
      <c r="C5949" t="s">
        <v>6639</v>
      </c>
      <c r="D5949">
        <v>9</v>
      </c>
      <c r="E5949" t="s">
        <v>6645</v>
      </c>
    </row>
    <row r="5950" spans="1:5">
      <c r="A5950">
        <v>709</v>
      </c>
      <c r="B5950" t="s">
        <v>6646</v>
      </c>
      <c r="C5950" t="s">
        <v>6647</v>
      </c>
      <c r="D5950">
        <v>0</v>
      </c>
      <c r="E5950" t="s">
        <v>6648</v>
      </c>
    </row>
    <row r="5951" spans="1:5">
      <c r="A5951">
        <v>709</v>
      </c>
      <c r="B5951" t="s">
        <v>6646</v>
      </c>
      <c r="C5951" t="s">
        <v>6647</v>
      </c>
      <c r="D5951">
        <v>1</v>
      </c>
      <c r="E5951" t="s">
        <v>6649</v>
      </c>
    </row>
    <row r="5952" spans="1:5">
      <c r="A5952">
        <v>709</v>
      </c>
      <c r="B5952" t="s">
        <v>6646</v>
      </c>
      <c r="C5952" t="s">
        <v>6647</v>
      </c>
      <c r="D5952">
        <v>2</v>
      </c>
      <c r="E5952" t="s">
        <v>6650</v>
      </c>
    </row>
    <row r="5953" spans="1:5">
      <c r="A5953">
        <v>709</v>
      </c>
      <c r="B5953" t="s">
        <v>6646</v>
      </c>
      <c r="C5953" t="s">
        <v>6647</v>
      </c>
      <c r="D5953">
        <v>3</v>
      </c>
      <c r="E5953" t="s">
        <v>6651</v>
      </c>
    </row>
    <row r="5954" spans="1:5">
      <c r="A5954">
        <v>709</v>
      </c>
      <c r="B5954" t="s">
        <v>6646</v>
      </c>
      <c r="C5954" t="s">
        <v>6647</v>
      </c>
      <c r="D5954">
        <v>4</v>
      </c>
      <c r="E5954" t="s">
        <v>6652</v>
      </c>
    </row>
    <row r="5955" spans="1:5">
      <c r="A5955">
        <v>709</v>
      </c>
      <c r="B5955" t="s">
        <v>6646</v>
      </c>
      <c r="C5955" t="s">
        <v>6647</v>
      </c>
      <c r="D5955">
        <v>5</v>
      </c>
      <c r="E5955" t="s">
        <v>6653</v>
      </c>
    </row>
    <row r="5956" spans="1:5">
      <c r="A5956">
        <v>709</v>
      </c>
      <c r="B5956" t="s">
        <v>6646</v>
      </c>
      <c r="C5956" t="s">
        <v>6647</v>
      </c>
      <c r="D5956">
        <v>6</v>
      </c>
      <c r="E5956" t="s">
        <v>6654</v>
      </c>
    </row>
    <row r="5957" spans="1:5">
      <c r="A5957">
        <v>709</v>
      </c>
      <c r="B5957" t="s">
        <v>6646</v>
      </c>
      <c r="C5957" t="s">
        <v>6647</v>
      </c>
      <c r="D5957">
        <v>7</v>
      </c>
      <c r="E5957" t="s">
        <v>6655</v>
      </c>
    </row>
    <row r="5958" spans="1:5">
      <c r="A5958">
        <v>709</v>
      </c>
      <c r="B5958" t="s">
        <v>6646</v>
      </c>
      <c r="C5958" t="s">
        <v>6647</v>
      </c>
      <c r="D5958">
        <v>8</v>
      </c>
      <c r="E5958" t="s">
        <v>6656</v>
      </c>
    </row>
    <row r="5959" spans="1:5">
      <c r="A5959">
        <v>712</v>
      </c>
      <c r="B5959" t="s">
        <v>6657</v>
      </c>
      <c r="C5959" t="s">
        <v>6658</v>
      </c>
      <c r="D5959">
        <v>1</v>
      </c>
      <c r="E5959" t="s">
        <v>6659</v>
      </c>
    </row>
    <row r="5960" spans="1:5">
      <c r="A5960">
        <v>712</v>
      </c>
      <c r="B5960" t="s">
        <v>6657</v>
      </c>
      <c r="C5960" t="s">
        <v>6658</v>
      </c>
      <c r="D5960">
        <v>2</v>
      </c>
      <c r="E5960" t="s">
        <v>6660</v>
      </c>
    </row>
    <row r="5961" spans="1:5">
      <c r="A5961">
        <v>712</v>
      </c>
      <c r="B5961" t="s">
        <v>6657</v>
      </c>
      <c r="C5961" t="s">
        <v>6658</v>
      </c>
      <c r="D5961">
        <v>3</v>
      </c>
      <c r="E5961" t="s">
        <v>6648</v>
      </c>
    </row>
    <row r="5962" spans="1:5">
      <c r="A5962">
        <v>715</v>
      </c>
      <c r="B5962" t="s">
        <v>6661</v>
      </c>
      <c r="C5962" t="s">
        <v>6662</v>
      </c>
      <c r="D5962">
        <v>1</v>
      </c>
      <c r="E5962" t="s">
        <v>6663</v>
      </c>
    </row>
    <row r="5963" spans="1:5">
      <c r="A5963">
        <v>715</v>
      </c>
      <c r="B5963" t="s">
        <v>6661</v>
      </c>
      <c r="C5963" t="s">
        <v>6662</v>
      </c>
      <c r="D5963">
        <v>2</v>
      </c>
      <c r="E5963" t="s">
        <v>6664</v>
      </c>
    </row>
    <row r="5964" spans="1:5">
      <c r="A5964">
        <v>715</v>
      </c>
      <c r="B5964" t="s">
        <v>6661</v>
      </c>
      <c r="C5964" t="s">
        <v>6662</v>
      </c>
      <c r="D5964">
        <v>3</v>
      </c>
      <c r="E5964" t="s">
        <v>6665</v>
      </c>
    </row>
    <row r="5965" spans="1:5">
      <c r="A5965">
        <v>715</v>
      </c>
      <c r="B5965" t="s">
        <v>6661</v>
      </c>
      <c r="C5965" t="s">
        <v>6662</v>
      </c>
      <c r="D5965">
        <v>4</v>
      </c>
      <c r="E5965" t="s">
        <v>6666</v>
      </c>
    </row>
    <row r="5966" spans="1:5">
      <c r="A5966">
        <v>715</v>
      </c>
      <c r="B5966" t="s">
        <v>6661</v>
      </c>
      <c r="C5966" t="s">
        <v>6662</v>
      </c>
      <c r="D5966">
        <v>5</v>
      </c>
      <c r="E5966" t="s">
        <v>6667</v>
      </c>
    </row>
    <row r="5967" spans="1:5">
      <c r="A5967">
        <v>715</v>
      </c>
      <c r="B5967" t="s">
        <v>6661</v>
      </c>
      <c r="C5967" t="s">
        <v>6662</v>
      </c>
      <c r="D5967">
        <v>6</v>
      </c>
      <c r="E5967" t="s">
        <v>6648</v>
      </c>
    </row>
    <row r="5968" spans="1:5">
      <c r="A5968">
        <v>718</v>
      </c>
      <c r="B5968" t="s">
        <v>6668</v>
      </c>
      <c r="C5968" t="s">
        <v>6669</v>
      </c>
      <c r="D5968">
        <v>1</v>
      </c>
      <c r="E5968" t="s">
        <v>6670</v>
      </c>
    </row>
    <row r="5969" spans="1:5">
      <c r="A5969">
        <v>718</v>
      </c>
      <c r="B5969" t="s">
        <v>6668</v>
      </c>
      <c r="C5969" t="s">
        <v>6669</v>
      </c>
      <c r="D5969">
        <v>2</v>
      </c>
      <c r="E5969" t="s">
        <v>6671</v>
      </c>
    </row>
    <row r="5970" spans="1:5">
      <c r="A5970">
        <v>718</v>
      </c>
      <c r="B5970" t="s">
        <v>6668</v>
      </c>
      <c r="C5970" t="s">
        <v>6669</v>
      </c>
      <c r="D5970">
        <v>3</v>
      </c>
      <c r="E5970" t="s">
        <v>6672</v>
      </c>
    </row>
    <row r="5971" spans="1:5">
      <c r="A5971">
        <v>718</v>
      </c>
      <c r="B5971" t="s">
        <v>6668</v>
      </c>
      <c r="C5971" t="s">
        <v>6669</v>
      </c>
      <c r="D5971">
        <v>4</v>
      </c>
      <c r="E5971" t="s">
        <v>6673</v>
      </c>
    </row>
    <row r="5972" spans="1:5">
      <c r="A5972">
        <v>718</v>
      </c>
      <c r="B5972" t="s">
        <v>6668</v>
      </c>
      <c r="C5972" t="s">
        <v>6669</v>
      </c>
      <c r="D5972">
        <v>5</v>
      </c>
      <c r="E5972" t="s">
        <v>6648</v>
      </c>
    </row>
    <row r="5973" spans="1:5">
      <c r="A5973">
        <v>718</v>
      </c>
      <c r="B5973" t="s">
        <v>6668</v>
      </c>
      <c r="C5973" t="s">
        <v>6669</v>
      </c>
      <c r="D5973">
        <v>6</v>
      </c>
      <c r="E5973" t="s">
        <v>6674</v>
      </c>
    </row>
    <row r="5974" spans="1:5">
      <c r="A5974">
        <v>718</v>
      </c>
      <c r="B5974" t="s">
        <v>6668</v>
      </c>
      <c r="C5974" t="s">
        <v>6669</v>
      </c>
      <c r="D5974">
        <v>7</v>
      </c>
      <c r="E5974" t="s">
        <v>6675</v>
      </c>
    </row>
    <row r="5975" spans="1:5">
      <c r="A5975">
        <v>718</v>
      </c>
      <c r="B5975" t="s">
        <v>6668</v>
      </c>
      <c r="C5975" t="s">
        <v>6669</v>
      </c>
      <c r="D5975">
        <v>8</v>
      </c>
      <c r="E5975" t="s">
        <v>6676</v>
      </c>
    </row>
    <row r="5976" spans="1:5">
      <c r="A5976">
        <v>718</v>
      </c>
      <c r="B5976" t="s">
        <v>6668</v>
      </c>
      <c r="C5976" t="s">
        <v>6669</v>
      </c>
      <c r="D5976">
        <v>9</v>
      </c>
      <c r="E5976" t="s">
        <v>6677</v>
      </c>
    </row>
    <row r="5977" spans="1:5">
      <c r="A5977">
        <v>718</v>
      </c>
      <c r="B5977" t="s">
        <v>6668</v>
      </c>
      <c r="C5977" t="s">
        <v>6669</v>
      </c>
      <c r="D5977">
        <v>10</v>
      </c>
      <c r="E5977" t="s">
        <v>6631</v>
      </c>
    </row>
    <row r="5978" spans="1:5">
      <c r="A5978">
        <v>721</v>
      </c>
      <c r="B5978" t="s">
        <v>6678</v>
      </c>
      <c r="C5978" t="s">
        <v>6679</v>
      </c>
      <c r="D5978">
        <v>1</v>
      </c>
      <c r="E5978" t="s">
        <v>6680</v>
      </c>
    </row>
    <row r="5979" spans="1:5">
      <c r="A5979">
        <v>721</v>
      </c>
      <c r="B5979" t="s">
        <v>6678</v>
      </c>
      <c r="C5979" t="s">
        <v>6679</v>
      </c>
      <c r="D5979">
        <v>2</v>
      </c>
      <c r="E5979" t="s">
        <v>6681</v>
      </c>
    </row>
    <row r="5980" spans="1:5">
      <c r="A5980">
        <v>721</v>
      </c>
      <c r="B5980" t="s">
        <v>6678</v>
      </c>
      <c r="C5980" t="s">
        <v>6679</v>
      </c>
      <c r="D5980">
        <v>3</v>
      </c>
      <c r="E5980" t="s">
        <v>6682</v>
      </c>
    </row>
    <row r="5981" spans="1:5">
      <c r="A5981">
        <v>721</v>
      </c>
      <c r="B5981" t="s">
        <v>6678</v>
      </c>
      <c r="C5981" t="s">
        <v>6679</v>
      </c>
      <c r="D5981">
        <v>4</v>
      </c>
      <c r="E5981" t="s">
        <v>6683</v>
      </c>
    </row>
    <row r="5982" spans="1:5">
      <c r="A5982">
        <v>721</v>
      </c>
      <c r="B5982" t="s">
        <v>6678</v>
      </c>
      <c r="C5982" t="s">
        <v>6679</v>
      </c>
      <c r="D5982">
        <v>5</v>
      </c>
      <c r="E5982" t="s">
        <v>6684</v>
      </c>
    </row>
    <row r="5983" spans="1:5">
      <c r="A5983">
        <v>721</v>
      </c>
      <c r="B5983" t="s">
        <v>6678</v>
      </c>
      <c r="C5983" t="s">
        <v>6679</v>
      </c>
      <c r="D5983">
        <v>6</v>
      </c>
      <c r="E5983" t="s">
        <v>6685</v>
      </c>
    </row>
    <row r="5984" spans="1:5">
      <c r="A5984">
        <v>721</v>
      </c>
      <c r="B5984" t="s">
        <v>6678</v>
      </c>
      <c r="C5984" t="s">
        <v>6679</v>
      </c>
      <c r="D5984">
        <v>7</v>
      </c>
      <c r="E5984" t="s">
        <v>6686</v>
      </c>
    </row>
    <row r="5985" spans="1:5">
      <c r="A5985">
        <v>721</v>
      </c>
      <c r="B5985" t="s">
        <v>6678</v>
      </c>
      <c r="C5985" t="s">
        <v>6679</v>
      </c>
      <c r="D5985">
        <v>8</v>
      </c>
      <c r="E5985" t="s">
        <v>6687</v>
      </c>
    </row>
    <row r="5986" spans="1:5">
      <c r="A5986">
        <v>721</v>
      </c>
      <c r="B5986" t="s">
        <v>6678</v>
      </c>
      <c r="C5986" t="s">
        <v>6679</v>
      </c>
      <c r="D5986">
        <v>9</v>
      </c>
      <c r="E5986" t="s">
        <v>6688</v>
      </c>
    </row>
    <row r="5987" spans="1:5">
      <c r="A5987">
        <v>724</v>
      </c>
      <c r="B5987" t="s">
        <v>6689</v>
      </c>
      <c r="C5987" t="s">
        <v>6690</v>
      </c>
      <c r="D5987">
        <v>1</v>
      </c>
      <c r="E5987" t="s">
        <v>6691</v>
      </c>
    </row>
    <row r="5988" spans="1:5">
      <c r="A5988">
        <v>724</v>
      </c>
      <c r="B5988" t="s">
        <v>6689</v>
      </c>
      <c r="C5988" t="s">
        <v>6690</v>
      </c>
      <c r="D5988">
        <v>2</v>
      </c>
      <c r="E5988" t="s">
        <v>6692</v>
      </c>
    </row>
    <row r="5989" spans="1:5">
      <c r="A5989">
        <v>724</v>
      </c>
      <c r="B5989" t="s">
        <v>6689</v>
      </c>
      <c r="C5989" t="s">
        <v>6690</v>
      </c>
      <c r="D5989">
        <v>3</v>
      </c>
      <c r="E5989" t="s">
        <v>6693</v>
      </c>
    </row>
    <row r="5990" spans="1:5">
      <c r="A5990">
        <v>724</v>
      </c>
      <c r="B5990" t="s">
        <v>6689</v>
      </c>
      <c r="C5990" t="s">
        <v>6690</v>
      </c>
      <c r="D5990">
        <v>4</v>
      </c>
      <c r="E5990" t="s">
        <v>6694</v>
      </c>
    </row>
    <row r="5991" spans="1:5">
      <c r="A5991">
        <v>727</v>
      </c>
      <c r="B5991" t="s">
        <v>6695</v>
      </c>
      <c r="C5991" t="s">
        <v>6696</v>
      </c>
      <c r="D5991">
        <v>3</v>
      </c>
      <c r="E5991" t="s">
        <v>6697</v>
      </c>
    </row>
    <row r="5992" spans="1:5">
      <c r="A5992">
        <v>727</v>
      </c>
      <c r="B5992" t="s">
        <v>6695</v>
      </c>
      <c r="C5992" t="s">
        <v>6696</v>
      </c>
      <c r="D5992">
        <v>4</v>
      </c>
      <c r="E5992" t="s">
        <v>6698</v>
      </c>
    </row>
    <row r="5993" spans="1:5">
      <c r="A5993">
        <v>727</v>
      </c>
      <c r="B5993" t="s">
        <v>6695</v>
      </c>
      <c r="C5993" t="s">
        <v>6696</v>
      </c>
      <c r="D5993">
        <v>7</v>
      </c>
      <c r="E5993" t="s">
        <v>6699</v>
      </c>
    </row>
    <row r="5994" spans="1:5">
      <c r="A5994">
        <v>727</v>
      </c>
      <c r="B5994" t="s">
        <v>6695</v>
      </c>
      <c r="C5994" t="s">
        <v>6696</v>
      </c>
      <c r="D5994">
        <v>9</v>
      </c>
      <c r="E5994" t="s">
        <v>6700</v>
      </c>
    </row>
    <row r="5995" spans="1:5">
      <c r="A5995">
        <v>727</v>
      </c>
      <c r="B5995" t="s">
        <v>6695</v>
      </c>
      <c r="C5995" t="s">
        <v>6696</v>
      </c>
      <c r="D5995">
        <v>10</v>
      </c>
      <c r="E5995" t="s">
        <v>6701</v>
      </c>
    </row>
    <row r="5996" spans="1:5">
      <c r="A5996">
        <v>727</v>
      </c>
      <c r="B5996" t="s">
        <v>6695</v>
      </c>
      <c r="C5996" t="s">
        <v>6696</v>
      </c>
      <c r="D5996" t="s">
        <v>6702</v>
      </c>
      <c r="E5996" t="s">
        <v>6703</v>
      </c>
    </row>
    <row r="5997" spans="1:5">
      <c r="A5997">
        <v>727</v>
      </c>
      <c r="B5997" t="s">
        <v>6695</v>
      </c>
      <c r="C5997" t="s">
        <v>6696</v>
      </c>
      <c r="D5997" t="s">
        <v>6704</v>
      </c>
      <c r="E5997" t="s">
        <v>6705</v>
      </c>
    </row>
    <row r="5998" spans="1:5">
      <c r="A5998">
        <v>727</v>
      </c>
      <c r="B5998" t="s">
        <v>6695</v>
      </c>
      <c r="C5998" t="s">
        <v>6696</v>
      </c>
      <c r="D5998" t="s">
        <v>6706</v>
      </c>
      <c r="E5998" t="s">
        <v>6707</v>
      </c>
    </row>
    <row r="5999" spans="1:5">
      <c r="A5999">
        <v>727</v>
      </c>
      <c r="B5999" t="s">
        <v>6695</v>
      </c>
      <c r="C5999" t="s">
        <v>6696</v>
      </c>
      <c r="D5999" t="s">
        <v>6708</v>
      </c>
      <c r="E5999" t="s">
        <v>6709</v>
      </c>
    </row>
    <row r="6000" spans="1:5">
      <c r="A6000">
        <v>727</v>
      </c>
      <c r="B6000" t="s">
        <v>6695</v>
      </c>
      <c r="C6000" t="s">
        <v>6696</v>
      </c>
      <c r="D6000" t="s">
        <v>6710</v>
      </c>
      <c r="E6000" t="s">
        <v>6711</v>
      </c>
    </row>
    <row r="6001" spans="1:5">
      <c r="A6001">
        <v>727</v>
      </c>
      <c r="B6001" t="s">
        <v>6695</v>
      </c>
      <c r="C6001" t="s">
        <v>6696</v>
      </c>
      <c r="D6001" t="s">
        <v>6712</v>
      </c>
      <c r="E6001" t="s">
        <v>6713</v>
      </c>
    </row>
    <row r="6002" spans="1:5">
      <c r="A6002">
        <v>727</v>
      </c>
      <c r="B6002" t="s">
        <v>6695</v>
      </c>
      <c r="C6002" t="s">
        <v>6696</v>
      </c>
      <c r="D6002" t="s">
        <v>6714</v>
      </c>
      <c r="E6002" t="s">
        <v>6715</v>
      </c>
    </row>
    <row r="6003" spans="1:5">
      <c r="A6003">
        <v>727</v>
      </c>
      <c r="B6003" t="s">
        <v>6695</v>
      </c>
      <c r="C6003" t="s">
        <v>6696</v>
      </c>
      <c r="D6003" t="s">
        <v>6716</v>
      </c>
      <c r="E6003" t="s">
        <v>6717</v>
      </c>
    </row>
    <row r="6004" spans="1:5">
      <c r="A6004">
        <v>727</v>
      </c>
      <c r="B6004" t="s">
        <v>6695</v>
      </c>
      <c r="C6004" t="s">
        <v>6696</v>
      </c>
      <c r="D6004" t="s">
        <v>6718</v>
      </c>
      <c r="E6004" t="s">
        <v>6719</v>
      </c>
    </row>
    <row r="6005" spans="1:5">
      <c r="A6005">
        <v>727</v>
      </c>
      <c r="B6005" t="s">
        <v>6695</v>
      </c>
      <c r="C6005" t="s">
        <v>6696</v>
      </c>
      <c r="D6005" t="s">
        <v>6720</v>
      </c>
      <c r="E6005" t="s">
        <v>6721</v>
      </c>
    </row>
    <row r="6006" spans="1:5">
      <c r="A6006">
        <v>727</v>
      </c>
      <c r="B6006" t="s">
        <v>6695</v>
      </c>
      <c r="C6006" t="s">
        <v>6696</v>
      </c>
      <c r="D6006" t="s">
        <v>6722</v>
      </c>
      <c r="E6006" t="s">
        <v>6723</v>
      </c>
    </row>
    <row r="6007" spans="1:5">
      <c r="A6007">
        <v>727</v>
      </c>
      <c r="B6007" t="s">
        <v>6695</v>
      </c>
      <c r="C6007" t="s">
        <v>6696</v>
      </c>
      <c r="D6007" t="s">
        <v>6724</v>
      </c>
      <c r="E6007" t="s">
        <v>6725</v>
      </c>
    </row>
    <row r="6008" spans="1:5">
      <c r="A6008">
        <v>727</v>
      </c>
      <c r="B6008" t="s">
        <v>6695</v>
      </c>
      <c r="C6008" t="s">
        <v>6696</v>
      </c>
      <c r="D6008" t="s">
        <v>6726</v>
      </c>
      <c r="E6008" t="s">
        <v>6727</v>
      </c>
    </row>
    <row r="6009" spans="1:5">
      <c r="A6009">
        <v>727</v>
      </c>
      <c r="B6009" t="s">
        <v>6695</v>
      </c>
      <c r="C6009" t="s">
        <v>6696</v>
      </c>
      <c r="D6009" t="s">
        <v>6728</v>
      </c>
      <c r="E6009" t="s">
        <v>6729</v>
      </c>
    </row>
    <row r="6010" spans="1:5">
      <c r="A6010">
        <v>727</v>
      </c>
      <c r="B6010" t="s">
        <v>6695</v>
      </c>
      <c r="C6010" t="s">
        <v>6696</v>
      </c>
      <c r="D6010" t="s">
        <v>6730</v>
      </c>
      <c r="E6010" t="s">
        <v>6731</v>
      </c>
    </row>
    <row r="6011" spans="1:5">
      <c r="A6011">
        <v>727</v>
      </c>
      <c r="B6011" t="s">
        <v>6695</v>
      </c>
      <c r="C6011" t="s">
        <v>6696</v>
      </c>
      <c r="D6011" t="s">
        <v>6732</v>
      </c>
      <c r="E6011" t="s">
        <v>6733</v>
      </c>
    </row>
    <row r="6012" spans="1:5">
      <c r="A6012">
        <v>727</v>
      </c>
      <c r="B6012" t="s">
        <v>6695</v>
      </c>
      <c r="C6012" t="s">
        <v>6696</v>
      </c>
      <c r="D6012" t="s">
        <v>6734</v>
      </c>
      <c r="E6012" t="s">
        <v>6735</v>
      </c>
    </row>
    <row r="6013" spans="1:5">
      <c r="A6013">
        <v>730</v>
      </c>
      <c r="B6013" t="s">
        <v>6736</v>
      </c>
      <c r="C6013" t="s">
        <v>6737</v>
      </c>
      <c r="D6013">
        <v>1</v>
      </c>
      <c r="E6013" t="s">
        <v>6738</v>
      </c>
    </row>
    <row r="6014" spans="1:5">
      <c r="A6014">
        <v>730</v>
      </c>
      <c r="B6014" t="s">
        <v>6736</v>
      </c>
      <c r="C6014" t="s">
        <v>6737</v>
      </c>
      <c r="D6014">
        <v>2</v>
      </c>
      <c r="E6014" t="s">
        <v>6739</v>
      </c>
    </row>
    <row r="6015" spans="1:5">
      <c r="A6015">
        <v>733</v>
      </c>
      <c r="B6015" t="s">
        <v>6740</v>
      </c>
      <c r="C6015" t="s">
        <v>6741</v>
      </c>
      <c r="D6015">
        <v>0</v>
      </c>
      <c r="E6015" t="s">
        <v>6742</v>
      </c>
    </row>
    <row r="6016" spans="1:5">
      <c r="A6016">
        <v>733</v>
      </c>
      <c r="B6016" t="s">
        <v>6740</v>
      </c>
      <c r="C6016" t="s">
        <v>6741</v>
      </c>
      <c r="D6016">
        <v>1</v>
      </c>
      <c r="E6016" t="s">
        <v>5655</v>
      </c>
    </row>
    <row r="6017" spans="1:5">
      <c r="A6017">
        <v>733</v>
      </c>
      <c r="B6017" t="s">
        <v>6740</v>
      </c>
      <c r="C6017" t="s">
        <v>6741</v>
      </c>
      <c r="D6017">
        <v>2</v>
      </c>
      <c r="E6017" t="s">
        <v>6743</v>
      </c>
    </row>
    <row r="6018" spans="1:5">
      <c r="A6018">
        <v>733</v>
      </c>
      <c r="B6018" t="s">
        <v>6740</v>
      </c>
      <c r="C6018" t="s">
        <v>6741</v>
      </c>
      <c r="D6018">
        <v>3</v>
      </c>
      <c r="E6018" t="s">
        <v>6744</v>
      </c>
    </row>
    <row r="6019" spans="1:5">
      <c r="A6019">
        <v>733</v>
      </c>
      <c r="B6019" t="s">
        <v>6740</v>
      </c>
      <c r="C6019" t="s">
        <v>6741</v>
      </c>
      <c r="D6019">
        <v>4</v>
      </c>
      <c r="E6019" t="s">
        <v>6745</v>
      </c>
    </row>
    <row r="6020" spans="1:5">
      <c r="A6020">
        <v>736</v>
      </c>
      <c r="B6020" t="s">
        <v>6746</v>
      </c>
      <c r="C6020" t="s">
        <v>6747</v>
      </c>
      <c r="D6020">
        <v>1</v>
      </c>
      <c r="E6020" t="s">
        <v>6748</v>
      </c>
    </row>
    <row r="6021" spans="1:5">
      <c r="A6021">
        <v>736</v>
      </c>
      <c r="B6021" t="s">
        <v>6746</v>
      </c>
      <c r="C6021" t="s">
        <v>6747</v>
      </c>
      <c r="D6021">
        <v>2</v>
      </c>
      <c r="E6021" t="s">
        <v>6749</v>
      </c>
    </row>
    <row r="6022" spans="1:5">
      <c r="A6022">
        <v>736</v>
      </c>
      <c r="B6022" t="s">
        <v>6746</v>
      </c>
      <c r="C6022" t="s">
        <v>6747</v>
      </c>
      <c r="D6022">
        <v>3</v>
      </c>
      <c r="E6022" t="s">
        <v>6750</v>
      </c>
    </row>
    <row r="6023" spans="1:5">
      <c r="A6023">
        <v>736</v>
      </c>
      <c r="B6023" t="s">
        <v>6746</v>
      </c>
      <c r="C6023" t="s">
        <v>6747</v>
      </c>
      <c r="D6023">
        <v>4</v>
      </c>
      <c r="E6023" t="s">
        <v>6751</v>
      </c>
    </row>
    <row r="6024" spans="1:5">
      <c r="A6024">
        <v>736</v>
      </c>
      <c r="B6024" t="s">
        <v>6746</v>
      </c>
      <c r="C6024" t="s">
        <v>6747</v>
      </c>
      <c r="D6024">
        <v>5</v>
      </c>
      <c r="E6024" t="s">
        <v>6752</v>
      </c>
    </row>
    <row r="6025" spans="1:5">
      <c r="A6025">
        <v>736</v>
      </c>
      <c r="B6025" t="s">
        <v>6746</v>
      </c>
      <c r="C6025" t="s">
        <v>6747</v>
      </c>
      <c r="D6025">
        <v>6</v>
      </c>
      <c r="E6025" t="s">
        <v>6753</v>
      </c>
    </row>
    <row r="6026" spans="1:5">
      <c r="A6026">
        <v>736</v>
      </c>
      <c r="B6026" t="s">
        <v>6746</v>
      </c>
      <c r="C6026" t="s">
        <v>6747</v>
      </c>
      <c r="D6026">
        <v>7</v>
      </c>
      <c r="E6026" t="s">
        <v>6754</v>
      </c>
    </row>
    <row r="6027" spans="1:5">
      <c r="A6027">
        <v>736</v>
      </c>
      <c r="B6027" t="s">
        <v>6746</v>
      </c>
      <c r="C6027" t="s">
        <v>6747</v>
      </c>
      <c r="D6027">
        <v>8</v>
      </c>
      <c r="E6027" t="s">
        <v>6755</v>
      </c>
    </row>
    <row r="6028" spans="1:5">
      <c r="A6028">
        <v>736</v>
      </c>
      <c r="B6028" t="s">
        <v>6746</v>
      </c>
      <c r="C6028" t="s">
        <v>6747</v>
      </c>
      <c r="D6028">
        <v>9</v>
      </c>
      <c r="E6028" t="s">
        <v>6756</v>
      </c>
    </row>
    <row r="6029" spans="1:5">
      <c r="A6029">
        <v>739</v>
      </c>
      <c r="B6029" t="s">
        <v>6757</v>
      </c>
      <c r="C6029" t="s">
        <v>6758</v>
      </c>
      <c r="D6029">
        <v>1</v>
      </c>
      <c r="E6029" t="s">
        <v>6759</v>
      </c>
    </row>
    <row r="6030" spans="1:5">
      <c r="A6030">
        <v>739</v>
      </c>
      <c r="B6030" t="s">
        <v>6757</v>
      </c>
      <c r="C6030" t="s">
        <v>6758</v>
      </c>
      <c r="D6030">
        <v>2</v>
      </c>
      <c r="E6030" t="s">
        <v>6055</v>
      </c>
    </row>
    <row r="6031" spans="1:5">
      <c r="A6031">
        <v>739</v>
      </c>
      <c r="B6031" t="s">
        <v>6757</v>
      </c>
      <c r="C6031" t="s">
        <v>6758</v>
      </c>
      <c r="D6031">
        <v>3</v>
      </c>
      <c r="E6031" t="s">
        <v>6113</v>
      </c>
    </row>
    <row r="6032" spans="1:5">
      <c r="A6032">
        <v>739</v>
      </c>
      <c r="B6032" t="s">
        <v>6757</v>
      </c>
      <c r="C6032" t="s">
        <v>6758</v>
      </c>
      <c r="D6032">
        <v>4</v>
      </c>
      <c r="E6032" t="s">
        <v>6760</v>
      </c>
    </row>
    <row r="6033" spans="1:5">
      <c r="A6033">
        <v>739</v>
      </c>
      <c r="B6033" t="s">
        <v>6757</v>
      </c>
      <c r="C6033" t="s">
        <v>6758</v>
      </c>
      <c r="D6033">
        <v>5</v>
      </c>
      <c r="E6033" t="s">
        <v>6761</v>
      </c>
    </row>
    <row r="6034" spans="1:5">
      <c r="A6034">
        <v>739</v>
      </c>
      <c r="B6034" t="s">
        <v>6757</v>
      </c>
      <c r="C6034" t="s">
        <v>6758</v>
      </c>
      <c r="D6034">
        <v>6</v>
      </c>
      <c r="E6034" t="s">
        <v>6762</v>
      </c>
    </row>
    <row r="6035" spans="1:5">
      <c r="A6035">
        <v>742</v>
      </c>
      <c r="B6035" t="s">
        <v>6763</v>
      </c>
      <c r="C6035" t="s">
        <v>6764</v>
      </c>
      <c r="D6035">
        <v>1</v>
      </c>
      <c r="E6035" t="s">
        <v>6663</v>
      </c>
    </row>
    <row r="6036" spans="1:5">
      <c r="A6036">
        <v>742</v>
      </c>
      <c r="B6036" t="s">
        <v>6763</v>
      </c>
      <c r="C6036" t="s">
        <v>6764</v>
      </c>
      <c r="D6036">
        <v>2</v>
      </c>
      <c r="E6036" t="s">
        <v>6664</v>
      </c>
    </row>
    <row r="6037" spans="1:5">
      <c r="A6037">
        <v>742</v>
      </c>
      <c r="B6037" t="s">
        <v>6763</v>
      </c>
      <c r="C6037" t="s">
        <v>6764</v>
      </c>
      <c r="D6037">
        <v>3</v>
      </c>
      <c r="E6037" t="s">
        <v>6665</v>
      </c>
    </row>
    <row r="6038" spans="1:5">
      <c r="A6038">
        <v>745</v>
      </c>
      <c r="B6038" t="s">
        <v>6765</v>
      </c>
      <c r="C6038" t="s">
        <v>6766</v>
      </c>
      <c r="D6038">
        <v>1</v>
      </c>
      <c r="E6038" t="s">
        <v>5655</v>
      </c>
    </row>
    <row r="6039" spans="1:5">
      <c r="A6039">
        <v>745</v>
      </c>
      <c r="B6039" t="s">
        <v>6765</v>
      </c>
      <c r="C6039" t="s">
        <v>6766</v>
      </c>
      <c r="D6039">
        <v>2</v>
      </c>
      <c r="E6039" t="s">
        <v>6767</v>
      </c>
    </row>
    <row r="6040" spans="1:5">
      <c r="A6040">
        <v>745</v>
      </c>
      <c r="B6040" t="s">
        <v>6765</v>
      </c>
      <c r="C6040" t="s">
        <v>6766</v>
      </c>
      <c r="D6040">
        <v>3</v>
      </c>
      <c r="E6040" t="s">
        <v>6744</v>
      </c>
    </row>
    <row r="6041" spans="1:5">
      <c r="A6041">
        <v>745</v>
      </c>
      <c r="B6041" t="s">
        <v>6765</v>
      </c>
      <c r="C6041" t="s">
        <v>6766</v>
      </c>
      <c r="D6041">
        <v>4</v>
      </c>
      <c r="E6041" t="s">
        <v>6768</v>
      </c>
    </row>
    <row r="6042" spans="1:5">
      <c r="A6042">
        <v>745</v>
      </c>
      <c r="B6042" t="s">
        <v>6765</v>
      </c>
      <c r="C6042" t="s">
        <v>6766</v>
      </c>
      <c r="D6042">
        <v>5</v>
      </c>
      <c r="E6042" t="s">
        <v>6769</v>
      </c>
    </row>
    <row r="6043" spans="1:5">
      <c r="A6043">
        <v>748</v>
      </c>
      <c r="B6043" t="s">
        <v>6770</v>
      </c>
      <c r="C6043" t="s">
        <v>6771</v>
      </c>
      <c r="D6043">
        <v>101</v>
      </c>
      <c r="E6043" t="s">
        <v>6772</v>
      </c>
    </row>
    <row r="6044" spans="1:5">
      <c r="A6044">
        <v>748</v>
      </c>
      <c r="B6044" t="s">
        <v>6770</v>
      </c>
      <c r="C6044" t="s">
        <v>6771</v>
      </c>
      <c r="D6044">
        <v>102</v>
      </c>
      <c r="E6044" t="s">
        <v>6773</v>
      </c>
    </row>
    <row r="6045" spans="1:5">
      <c r="A6045">
        <v>748</v>
      </c>
      <c r="B6045" t="s">
        <v>6770</v>
      </c>
      <c r="C6045" t="s">
        <v>6771</v>
      </c>
      <c r="D6045">
        <v>103</v>
      </c>
      <c r="E6045" t="s">
        <v>6774</v>
      </c>
    </row>
    <row r="6046" spans="1:5">
      <c r="A6046">
        <v>748</v>
      </c>
      <c r="B6046" t="s">
        <v>6770</v>
      </c>
      <c r="C6046" t="s">
        <v>6771</v>
      </c>
      <c r="D6046">
        <v>104</v>
      </c>
      <c r="E6046" t="s">
        <v>6775</v>
      </c>
    </row>
    <row r="6047" spans="1:5">
      <c r="A6047">
        <v>748</v>
      </c>
      <c r="B6047" t="s">
        <v>6770</v>
      </c>
      <c r="C6047" t="s">
        <v>6771</v>
      </c>
      <c r="D6047">
        <v>105</v>
      </c>
      <c r="E6047" t="s">
        <v>6776</v>
      </c>
    </row>
    <row r="6048" spans="1:5">
      <c r="A6048">
        <v>748</v>
      </c>
      <c r="B6048" t="s">
        <v>6770</v>
      </c>
      <c r="C6048" t="s">
        <v>6771</v>
      </c>
      <c r="D6048">
        <v>106</v>
      </c>
      <c r="E6048" t="s">
        <v>6777</v>
      </c>
    </row>
    <row r="6049" spans="1:5">
      <c r="A6049">
        <v>748</v>
      </c>
      <c r="B6049" t="s">
        <v>6770</v>
      </c>
      <c r="C6049" t="s">
        <v>6771</v>
      </c>
      <c r="D6049">
        <v>107</v>
      </c>
      <c r="E6049" t="s">
        <v>6778</v>
      </c>
    </row>
    <row r="6050" spans="1:5">
      <c r="A6050">
        <v>748</v>
      </c>
      <c r="B6050" t="s">
        <v>6770</v>
      </c>
      <c r="C6050" t="s">
        <v>6771</v>
      </c>
      <c r="D6050">
        <v>108</v>
      </c>
      <c r="E6050" t="s">
        <v>6779</v>
      </c>
    </row>
    <row r="6051" spans="1:5">
      <c r="A6051">
        <v>748</v>
      </c>
      <c r="B6051" t="s">
        <v>6770</v>
      </c>
      <c r="C6051" t="s">
        <v>6771</v>
      </c>
      <c r="D6051">
        <v>109</v>
      </c>
      <c r="E6051" t="s">
        <v>6780</v>
      </c>
    </row>
    <row r="6052" spans="1:5">
      <c r="A6052">
        <v>748</v>
      </c>
      <c r="B6052" t="s">
        <v>6770</v>
      </c>
      <c r="C6052" t="s">
        <v>6771</v>
      </c>
      <c r="D6052">
        <v>110</v>
      </c>
      <c r="E6052" t="s">
        <v>6781</v>
      </c>
    </row>
    <row r="6053" spans="1:5">
      <c r="A6053">
        <v>748</v>
      </c>
      <c r="B6053" t="s">
        <v>6770</v>
      </c>
      <c r="C6053" t="s">
        <v>6771</v>
      </c>
      <c r="D6053">
        <v>111</v>
      </c>
      <c r="E6053" t="s">
        <v>6782</v>
      </c>
    </row>
    <row r="6054" spans="1:5">
      <c r="A6054">
        <v>748</v>
      </c>
      <c r="B6054" t="s">
        <v>6770</v>
      </c>
      <c r="C6054" t="s">
        <v>6771</v>
      </c>
      <c r="D6054">
        <v>199</v>
      </c>
      <c r="E6054" t="s">
        <v>6783</v>
      </c>
    </row>
    <row r="6055" spans="1:5">
      <c r="A6055">
        <v>748</v>
      </c>
      <c r="B6055" t="s">
        <v>6770</v>
      </c>
      <c r="C6055" t="s">
        <v>6771</v>
      </c>
      <c r="D6055">
        <v>201</v>
      </c>
      <c r="E6055" t="s">
        <v>6784</v>
      </c>
    </row>
    <row r="6056" spans="1:5">
      <c r="A6056">
        <v>748</v>
      </c>
      <c r="B6056" t="s">
        <v>6770</v>
      </c>
      <c r="C6056" t="s">
        <v>6771</v>
      </c>
      <c r="D6056">
        <v>202</v>
      </c>
      <c r="E6056" t="s">
        <v>6785</v>
      </c>
    </row>
    <row r="6057" spans="1:5">
      <c r="A6057">
        <v>748</v>
      </c>
      <c r="B6057" t="s">
        <v>6770</v>
      </c>
      <c r="C6057" t="s">
        <v>6771</v>
      </c>
      <c r="D6057">
        <v>203</v>
      </c>
      <c r="E6057" t="s">
        <v>6786</v>
      </c>
    </row>
    <row r="6058" spans="1:5">
      <c r="A6058">
        <v>748</v>
      </c>
      <c r="B6058" t="s">
        <v>6770</v>
      </c>
      <c r="C6058" t="s">
        <v>6771</v>
      </c>
      <c r="D6058">
        <v>204</v>
      </c>
      <c r="E6058" t="s">
        <v>6787</v>
      </c>
    </row>
    <row r="6059" spans="1:5">
      <c r="A6059">
        <v>748</v>
      </c>
      <c r="B6059" t="s">
        <v>6770</v>
      </c>
      <c r="C6059" t="s">
        <v>6771</v>
      </c>
      <c r="D6059">
        <v>205</v>
      </c>
      <c r="E6059" t="s">
        <v>6788</v>
      </c>
    </row>
    <row r="6060" spans="1:5">
      <c r="A6060">
        <v>748</v>
      </c>
      <c r="B6060" t="s">
        <v>6770</v>
      </c>
      <c r="C6060" t="s">
        <v>6771</v>
      </c>
      <c r="D6060">
        <v>206</v>
      </c>
      <c r="E6060" t="s">
        <v>6789</v>
      </c>
    </row>
    <row r="6061" spans="1:5">
      <c r="A6061">
        <v>748</v>
      </c>
      <c r="B6061" t="s">
        <v>6770</v>
      </c>
      <c r="C6061" t="s">
        <v>6771</v>
      </c>
      <c r="D6061">
        <v>207</v>
      </c>
      <c r="E6061" t="s">
        <v>6790</v>
      </c>
    </row>
    <row r="6062" spans="1:5">
      <c r="A6062">
        <v>748</v>
      </c>
      <c r="B6062" t="s">
        <v>6770</v>
      </c>
      <c r="C6062" t="s">
        <v>6771</v>
      </c>
      <c r="D6062">
        <v>208</v>
      </c>
      <c r="E6062" t="s">
        <v>6791</v>
      </c>
    </row>
    <row r="6063" spans="1:5">
      <c r="A6063">
        <v>748</v>
      </c>
      <c r="B6063" t="s">
        <v>6770</v>
      </c>
      <c r="C6063" t="s">
        <v>6771</v>
      </c>
      <c r="D6063">
        <v>209</v>
      </c>
      <c r="E6063" t="s">
        <v>6792</v>
      </c>
    </row>
    <row r="6064" spans="1:5">
      <c r="A6064">
        <v>748</v>
      </c>
      <c r="B6064" t="s">
        <v>6770</v>
      </c>
      <c r="C6064" t="s">
        <v>6771</v>
      </c>
      <c r="D6064">
        <v>210</v>
      </c>
      <c r="E6064" t="s">
        <v>6793</v>
      </c>
    </row>
    <row r="6065" spans="1:5">
      <c r="A6065">
        <v>748</v>
      </c>
      <c r="B6065" t="s">
        <v>6770</v>
      </c>
      <c r="C6065" t="s">
        <v>6771</v>
      </c>
      <c r="D6065">
        <v>301</v>
      </c>
      <c r="E6065" t="s">
        <v>6794</v>
      </c>
    </row>
    <row r="6066" spans="1:5">
      <c r="A6066">
        <v>748</v>
      </c>
      <c r="B6066" t="s">
        <v>6770</v>
      </c>
      <c r="C6066" t="s">
        <v>6771</v>
      </c>
      <c r="D6066">
        <v>302</v>
      </c>
      <c r="E6066" t="s">
        <v>6795</v>
      </c>
    </row>
    <row r="6067" spans="1:5">
      <c r="A6067">
        <v>748</v>
      </c>
      <c r="B6067" t="s">
        <v>6770</v>
      </c>
      <c r="C6067" t="s">
        <v>6771</v>
      </c>
      <c r="D6067">
        <v>303</v>
      </c>
      <c r="E6067" t="s">
        <v>6796</v>
      </c>
    </row>
    <row r="6068" spans="1:5">
      <c r="A6068">
        <v>748</v>
      </c>
      <c r="B6068" t="s">
        <v>6770</v>
      </c>
      <c r="C6068" t="s">
        <v>6771</v>
      </c>
      <c r="D6068">
        <v>304</v>
      </c>
      <c r="E6068" t="s">
        <v>6797</v>
      </c>
    </row>
    <row r="6069" spans="1:5">
      <c r="A6069">
        <v>748</v>
      </c>
      <c r="B6069" t="s">
        <v>6770</v>
      </c>
      <c r="C6069" t="s">
        <v>6771</v>
      </c>
      <c r="D6069">
        <v>305</v>
      </c>
      <c r="E6069" t="s">
        <v>6798</v>
      </c>
    </row>
    <row r="6070" spans="1:5">
      <c r="A6070">
        <v>748</v>
      </c>
      <c r="B6070" t="s">
        <v>6770</v>
      </c>
      <c r="C6070" t="s">
        <v>6771</v>
      </c>
      <c r="D6070">
        <v>306</v>
      </c>
      <c r="E6070" t="s">
        <v>6799</v>
      </c>
    </row>
    <row r="6071" spans="1:5">
      <c r="A6071">
        <v>748</v>
      </c>
      <c r="B6071" t="s">
        <v>6770</v>
      </c>
      <c r="C6071" t="s">
        <v>6771</v>
      </c>
      <c r="D6071">
        <v>307</v>
      </c>
      <c r="E6071" t="s">
        <v>6800</v>
      </c>
    </row>
    <row r="6072" spans="1:5">
      <c r="A6072">
        <v>748</v>
      </c>
      <c r="B6072" t="s">
        <v>6770</v>
      </c>
      <c r="C6072" t="s">
        <v>6771</v>
      </c>
      <c r="D6072">
        <v>308</v>
      </c>
      <c r="E6072" t="s">
        <v>6801</v>
      </c>
    </row>
    <row r="6073" spans="1:5">
      <c r="A6073">
        <v>748</v>
      </c>
      <c r="B6073" t="s">
        <v>6770</v>
      </c>
      <c r="C6073" t="s">
        <v>6771</v>
      </c>
      <c r="D6073">
        <v>309</v>
      </c>
      <c r="E6073" t="s">
        <v>6802</v>
      </c>
    </row>
    <row r="6074" spans="1:5">
      <c r="A6074">
        <v>748</v>
      </c>
      <c r="B6074" t="s">
        <v>6770</v>
      </c>
      <c r="C6074" t="s">
        <v>6771</v>
      </c>
      <c r="D6074">
        <v>310</v>
      </c>
      <c r="E6074" t="s">
        <v>6803</v>
      </c>
    </row>
    <row r="6075" spans="1:5">
      <c r="A6075">
        <v>748</v>
      </c>
      <c r="B6075" t="s">
        <v>6770</v>
      </c>
      <c r="C6075" t="s">
        <v>6771</v>
      </c>
      <c r="D6075">
        <v>311</v>
      </c>
      <c r="E6075" t="s">
        <v>6804</v>
      </c>
    </row>
    <row r="6076" spans="1:5">
      <c r="A6076">
        <v>748</v>
      </c>
      <c r="B6076" t="s">
        <v>6770</v>
      </c>
      <c r="C6076" t="s">
        <v>6771</v>
      </c>
      <c r="D6076">
        <v>312</v>
      </c>
      <c r="E6076" t="s">
        <v>6805</v>
      </c>
    </row>
    <row r="6077" spans="1:5">
      <c r="A6077">
        <v>748</v>
      </c>
      <c r="B6077" t="s">
        <v>6770</v>
      </c>
      <c r="C6077" t="s">
        <v>6771</v>
      </c>
      <c r="D6077">
        <v>313</v>
      </c>
      <c r="E6077" t="s">
        <v>6806</v>
      </c>
    </row>
    <row r="6078" spans="1:5">
      <c r="A6078">
        <v>748</v>
      </c>
      <c r="B6078" t="s">
        <v>6770</v>
      </c>
      <c r="C6078" t="s">
        <v>6771</v>
      </c>
      <c r="D6078">
        <v>314</v>
      </c>
      <c r="E6078" t="s">
        <v>6807</v>
      </c>
    </row>
    <row r="6079" spans="1:5">
      <c r="A6079">
        <v>748</v>
      </c>
      <c r="B6079" t="s">
        <v>6770</v>
      </c>
      <c r="C6079" t="s">
        <v>6771</v>
      </c>
      <c r="D6079">
        <v>401</v>
      </c>
      <c r="E6079" t="s">
        <v>6796</v>
      </c>
    </row>
    <row r="6080" spans="1:5">
      <c r="A6080">
        <v>748</v>
      </c>
      <c r="B6080" t="s">
        <v>6770</v>
      </c>
      <c r="C6080" t="s">
        <v>6771</v>
      </c>
      <c r="D6080">
        <v>402</v>
      </c>
      <c r="E6080" t="s">
        <v>6808</v>
      </c>
    </row>
    <row r="6081" spans="1:5">
      <c r="A6081">
        <v>748</v>
      </c>
      <c r="B6081" t="s">
        <v>6770</v>
      </c>
      <c r="C6081" t="s">
        <v>6771</v>
      </c>
      <c r="D6081">
        <v>403</v>
      </c>
      <c r="E6081" t="s">
        <v>6809</v>
      </c>
    </row>
    <row r="6082" spans="1:5">
      <c r="A6082">
        <v>748</v>
      </c>
      <c r="B6082" t="s">
        <v>6770</v>
      </c>
      <c r="C6082" t="s">
        <v>6771</v>
      </c>
      <c r="D6082">
        <v>404</v>
      </c>
      <c r="E6082" t="s">
        <v>6810</v>
      </c>
    </row>
    <row r="6083" spans="1:5">
      <c r="A6083">
        <v>748</v>
      </c>
      <c r="B6083" t="s">
        <v>6770</v>
      </c>
      <c r="C6083" t="s">
        <v>6771</v>
      </c>
      <c r="D6083">
        <v>405</v>
      </c>
      <c r="E6083" t="s">
        <v>6811</v>
      </c>
    </row>
    <row r="6084" spans="1:5">
      <c r="A6084">
        <v>748</v>
      </c>
      <c r="B6084" t="s">
        <v>6770</v>
      </c>
      <c r="C6084" t="s">
        <v>6771</v>
      </c>
      <c r="D6084">
        <v>501</v>
      </c>
      <c r="E6084" t="s">
        <v>6812</v>
      </c>
    </row>
    <row r="6085" spans="1:5">
      <c r="A6085">
        <v>748</v>
      </c>
      <c r="B6085" t="s">
        <v>6770</v>
      </c>
      <c r="C6085" t="s">
        <v>6771</v>
      </c>
      <c r="D6085">
        <v>502</v>
      </c>
      <c r="E6085" t="s">
        <v>6813</v>
      </c>
    </row>
    <row r="6086" spans="1:5">
      <c r="A6086">
        <v>748</v>
      </c>
      <c r="B6086" t="s">
        <v>6770</v>
      </c>
      <c r="C6086" t="s">
        <v>6771</v>
      </c>
      <c r="D6086">
        <v>503</v>
      </c>
      <c r="E6086" t="s">
        <v>6814</v>
      </c>
    </row>
    <row r="6087" spans="1:5">
      <c r="A6087">
        <v>748</v>
      </c>
      <c r="B6087" t="s">
        <v>6770</v>
      </c>
      <c r="C6087" t="s">
        <v>6771</v>
      </c>
      <c r="D6087">
        <v>504</v>
      </c>
      <c r="E6087" t="s">
        <v>6815</v>
      </c>
    </row>
    <row r="6088" spans="1:5">
      <c r="A6088">
        <v>748</v>
      </c>
      <c r="B6088" t="s">
        <v>6770</v>
      </c>
      <c r="C6088" t="s">
        <v>6771</v>
      </c>
      <c r="D6088">
        <v>505</v>
      </c>
      <c r="E6088" t="s">
        <v>6816</v>
      </c>
    </row>
    <row r="6089" spans="1:5">
      <c r="A6089">
        <v>748</v>
      </c>
      <c r="B6089" t="s">
        <v>6770</v>
      </c>
      <c r="C6089" t="s">
        <v>6771</v>
      </c>
      <c r="D6089">
        <v>506</v>
      </c>
      <c r="E6089" t="s">
        <v>6817</v>
      </c>
    </row>
    <row r="6090" spans="1:5">
      <c r="A6090">
        <v>748</v>
      </c>
      <c r="B6090" t="s">
        <v>6770</v>
      </c>
      <c r="C6090" t="s">
        <v>6771</v>
      </c>
      <c r="D6090">
        <v>507</v>
      </c>
      <c r="E6090" t="s">
        <v>6818</v>
      </c>
    </row>
    <row r="6091" spans="1:5">
      <c r="A6091">
        <v>748</v>
      </c>
      <c r="B6091" t="s">
        <v>6770</v>
      </c>
      <c r="C6091" t="s">
        <v>6771</v>
      </c>
      <c r="D6091">
        <v>508</v>
      </c>
      <c r="E6091" t="s">
        <v>6819</v>
      </c>
    </row>
    <row r="6092" spans="1:5">
      <c r="A6092">
        <v>748</v>
      </c>
      <c r="B6092" t="s">
        <v>6770</v>
      </c>
      <c r="C6092" t="s">
        <v>6771</v>
      </c>
      <c r="D6092">
        <v>509</v>
      </c>
      <c r="E6092" t="s">
        <v>6820</v>
      </c>
    </row>
    <row r="6093" spans="1:5">
      <c r="A6093">
        <v>748</v>
      </c>
      <c r="B6093" t="s">
        <v>6770</v>
      </c>
      <c r="C6093" t="s">
        <v>6771</v>
      </c>
      <c r="D6093">
        <v>510</v>
      </c>
      <c r="E6093" t="s">
        <v>6821</v>
      </c>
    </row>
    <row r="6094" spans="1:5">
      <c r="A6094">
        <v>748</v>
      </c>
      <c r="B6094" t="s">
        <v>6770</v>
      </c>
      <c r="C6094" t="s">
        <v>6771</v>
      </c>
      <c r="D6094">
        <v>511</v>
      </c>
      <c r="E6094" t="s">
        <v>6822</v>
      </c>
    </row>
    <row r="6095" spans="1:5">
      <c r="A6095">
        <v>748</v>
      </c>
      <c r="B6095" t="s">
        <v>6770</v>
      </c>
      <c r="C6095" t="s">
        <v>6771</v>
      </c>
      <c r="D6095">
        <v>512</v>
      </c>
      <c r="E6095" t="s">
        <v>6823</v>
      </c>
    </row>
    <row r="6096" spans="1:5">
      <c r="A6096">
        <v>748</v>
      </c>
      <c r="B6096" t="s">
        <v>6770</v>
      </c>
      <c r="C6096" t="s">
        <v>6771</v>
      </c>
      <c r="D6096">
        <v>513</v>
      </c>
      <c r="E6096" t="s">
        <v>6824</v>
      </c>
    </row>
    <row r="6097" spans="1:5">
      <c r="A6097">
        <v>748</v>
      </c>
      <c r="B6097" t="s">
        <v>6770</v>
      </c>
      <c r="C6097" t="s">
        <v>6771</v>
      </c>
      <c r="D6097">
        <v>514</v>
      </c>
      <c r="E6097" t="s">
        <v>6825</v>
      </c>
    </row>
    <row r="6098" spans="1:5">
      <c r="A6098">
        <v>748</v>
      </c>
      <c r="B6098" t="s">
        <v>6770</v>
      </c>
      <c r="C6098" t="s">
        <v>6771</v>
      </c>
      <c r="D6098">
        <v>601</v>
      </c>
      <c r="E6098" t="s">
        <v>6826</v>
      </c>
    </row>
    <row r="6099" spans="1:5">
      <c r="A6099">
        <v>748</v>
      </c>
      <c r="B6099" t="s">
        <v>6770</v>
      </c>
      <c r="C6099" t="s">
        <v>6771</v>
      </c>
      <c r="D6099">
        <v>602</v>
      </c>
      <c r="E6099" t="s">
        <v>6827</v>
      </c>
    </row>
    <row r="6100" spans="1:5">
      <c r="A6100">
        <v>748</v>
      </c>
      <c r="B6100" t="s">
        <v>6770</v>
      </c>
      <c r="C6100" t="s">
        <v>6771</v>
      </c>
      <c r="D6100">
        <v>603</v>
      </c>
      <c r="E6100" t="s">
        <v>6828</v>
      </c>
    </row>
    <row r="6101" spans="1:5">
      <c r="A6101">
        <v>748</v>
      </c>
      <c r="B6101" t="s">
        <v>6770</v>
      </c>
      <c r="C6101" t="s">
        <v>6771</v>
      </c>
      <c r="D6101">
        <v>604</v>
      </c>
      <c r="E6101" t="s">
        <v>6829</v>
      </c>
    </row>
    <row r="6102" spans="1:5">
      <c r="A6102">
        <v>748</v>
      </c>
      <c r="B6102" t="s">
        <v>6770</v>
      </c>
      <c r="C6102" t="s">
        <v>6771</v>
      </c>
      <c r="D6102">
        <v>605</v>
      </c>
      <c r="E6102" t="s">
        <v>6830</v>
      </c>
    </row>
    <row r="6103" spans="1:5">
      <c r="A6103">
        <v>748</v>
      </c>
      <c r="B6103" t="s">
        <v>6770</v>
      </c>
      <c r="C6103" t="s">
        <v>6771</v>
      </c>
      <c r="D6103">
        <v>606</v>
      </c>
      <c r="E6103" t="s">
        <v>6831</v>
      </c>
    </row>
    <row r="6104" spans="1:5">
      <c r="A6104">
        <v>748</v>
      </c>
      <c r="B6104" t="s">
        <v>6770</v>
      </c>
      <c r="C6104" t="s">
        <v>6771</v>
      </c>
      <c r="D6104">
        <v>607</v>
      </c>
      <c r="E6104" t="s">
        <v>6832</v>
      </c>
    </row>
    <row r="6105" spans="1:5">
      <c r="A6105">
        <v>748</v>
      </c>
      <c r="B6105" t="s">
        <v>6770</v>
      </c>
      <c r="C6105" t="s">
        <v>6771</v>
      </c>
      <c r="D6105">
        <v>608</v>
      </c>
      <c r="E6105" t="s">
        <v>6833</v>
      </c>
    </row>
    <row r="6106" spans="1:5">
      <c r="A6106">
        <v>748</v>
      </c>
      <c r="B6106" t="s">
        <v>6770</v>
      </c>
      <c r="C6106" t="s">
        <v>6771</v>
      </c>
      <c r="D6106">
        <v>609</v>
      </c>
      <c r="E6106" t="s">
        <v>6834</v>
      </c>
    </row>
    <row r="6107" spans="1:5">
      <c r="A6107">
        <v>748</v>
      </c>
      <c r="B6107" t="s">
        <v>6770</v>
      </c>
      <c r="C6107" t="s">
        <v>6771</v>
      </c>
      <c r="D6107">
        <v>701</v>
      </c>
      <c r="E6107" t="s">
        <v>6835</v>
      </c>
    </row>
    <row r="6108" spans="1:5">
      <c r="A6108">
        <v>748</v>
      </c>
      <c r="B6108" t="s">
        <v>6770</v>
      </c>
      <c r="C6108" t="s">
        <v>6771</v>
      </c>
      <c r="D6108">
        <v>702</v>
      </c>
      <c r="E6108" t="s">
        <v>6836</v>
      </c>
    </row>
    <row r="6109" spans="1:5">
      <c r="A6109">
        <v>748</v>
      </c>
      <c r="B6109" t="s">
        <v>6770</v>
      </c>
      <c r="C6109" t="s">
        <v>6771</v>
      </c>
      <c r="D6109">
        <v>703</v>
      </c>
      <c r="E6109" t="s">
        <v>6837</v>
      </c>
    </row>
    <row r="6110" spans="1:5">
      <c r="A6110">
        <v>748</v>
      </c>
      <c r="B6110" t="s">
        <v>6770</v>
      </c>
      <c r="C6110" t="s">
        <v>6771</v>
      </c>
      <c r="D6110">
        <v>704</v>
      </c>
      <c r="E6110" t="s">
        <v>6838</v>
      </c>
    </row>
    <row r="6111" spans="1:5">
      <c r="A6111">
        <v>748</v>
      </c>
      <c r="B6111" t="s">
        <v>6770</v>
      </c>
      <c r="C6111" t="s">
        <v>6771</v>
      </c>
      <c r="D6111">
        <v>705</v>
      </c>
      <c r="E6111" t="s">
        <v>6839</v>
      </c>
    </row>
    <row r="6112" spans="1:5">
      <c r="A6112">
        <v>748</v>
      </c>
      <c r="B6112" t="s">
        <v>6770</v>
      </c>
      <c r="C6112" t="s">
        <v>6771</v>
      </c>
      <c r="D6112">
        <v>706</v>
      </c>
      <c r="E6112" t="s">
        <v>6840</v>
      </c>
    </row>
    <row r="6113" spans="1:5">
      <c r="A6113">
        <v>748</v>
      </c>
      <c r="B6113" t="s">
        <v>6770</v>
      </c>
      <c r="C6113" t="s">
        <v>6771</v>
      </c>
      <c r="D6113">
        <v>707</v>
      </c>
      <c r="E6113" t="s">
        <v>6841</v>
      </c>
    </row>
    <row r="6114" spans="1:5">
      <c r="A6114">
        <v>748</v>
      </c>
      <c r="B6114" t="s">
        <v>6770</v>
      </c>
      <c r="C6114" t="s">
        <v>6771</v>
      </c>
      <c r="D6114">
        <v>708</v>
      </c>
      <c r="E6114" t="s">
        <v>6842</v>
      </c>
    </row>
    <row r="6115" spans="1:5">
      <c r="A6115">
        <v>748</v>
      </c>
      <c r="B6115" t="s">
        <v>6770</v>
      </c>
      <c r="C6115" t="s">
        <v>6771</v>
      </c>
      <c r="D6115">
        <v>709</v>
      </c>
      <c r="E6115" t="s">
        <v>6843</v>
      </c>
    </row>
    <row r="6116" spans="1:5">
      <c r="A6116">
        <v>748</v>
      </c>
      <c r="B6116" t="s">
        <v>6770</v>
      </c>
      <c r="C6116" t="s">
        <v>6771</v>
      </c>
      <c r="D6116">
        <v>710</v>
      </c>
      <c r="E6116" t="s">
        <v>6844</v>
      </c>
    </row>
    <row r="6117" spans="1:5">
      <c r="A6117">
        <v>748</v>
      </c>
      <c r="B6117" t="s">
        <v>6770</v>
      </c>
      <c r="C6117" t="s">
        <v>6771</v>
      </c>
      <c r="D6117">
        <v>711</v>
      </c>
      <c r="E6117" t="s">
        <v>6845</v>
      </c>
    </row>
    <row r="6118" spans="1:5">
      <c r="A6118">
        <v>748</v>
      </c>
      <c r="B6118" t="s">
        <v>6770</v>
      </c>
      <c r="C6118" t="s">
        <v>6771</v>
      </c>
      <c r="D6118">
        <v>712</v>
      </c>
      <c r="E6118" t="s">
        <v>6846</v>
      </c>
    </row>
    <row r="6119" spans="1:5">
      <c r="A6119">
        <v>748</v>
      </c>
      <c r="B6119" t="s">
        <v>6770</v>
      </c>
      <c r="C6119" t="s">
        <v>6771</v>
      </c>
      <c r="D6119">
        <v>713</v>
      </c>
      <c r="E6119" t="s">
        <v>6847</v>
      </c>
    </row>
    <row r="6120" spans="1:5">
      <c r="A6120">
        <v>748</v>
      </c>
      <c r="B6120" t="s">
        <v>6770</v>
      </c>
      <c r="C6120" t="s">
        <v>6771</v>
      </c>
      <c r="D6120">
        <v>714</v>
      </c>
      <c r="E6120" t="s">
        <v>6848</v>
      </c>
    </row>
    <row r="6121" spans="1:5">
      <c r="A6121">
        <v>748</v>
      </c>
      <c r="B6121" t="s">
        <v>6770</v>
      </c>
      <c r="C6121" t="s">
        <v>6771</v>
      </c>
      <c r="D6121">
        <v>715</v>
      </c>
      <c r="E6121" t="s">
        <v>6849</v>
      </c>
    </row>
    <row r="6122" spans="1:5">
      <c r="A6122">
        <v>748</v>
      </c>
      <c r="B6122" t="s">
        <v>6770</v>
      </c>
      <c r="C6122" t="s">
        <v>6771</v>
      </c>
      <c r="D6122">
        <v>716</v>
      </c>
      <c r="E6122" t="s">
        <v>6850</v>
      </c>
    </row>
    <row r="6123" spans="1:5">
      <c r="A6123">
        <v>748</v>
      </c>
      <c r="B6123" t="s">
        <v>6770</v>
      </c>
      <c r="C6123" t="s">
        <v>6771</v>
      </c>
      <c r="D6123">
        <v>717</v>
      </c>
      <c r="E6123" t="s">
        <v>6851</v>
      </c>
    </row>
    <row r="6124" spans="1:5">
      <c r="A6124">
        <v>748</v>
      </c>
      <c r="B6124" t="s">
        <v>6770</v>
      </c>
      <c r="C6124" t="s">
        <v>6771</v>
      </c>
      <c r="D6124">
        <v>718</v>
      </c>
      <c r="E6124" t="s">
        <v>6852</v>
      </c>
    </row>
    <row r="6125" spans="1:5">
      <c r="A6125">
        <v>748</v>
      </c>
      <c r="B6125" t="s">
        <v>6770</v>
      </c>
      <c r="C6125" t="s">
        <v>6771</v>
      </c>
      <c r="D6125">
        <v>719</v>
      </c>
      <c r="E6125" t="s">
        <v>6853</v>
      </c>
    </row>
    <row r="6126" spans="1:5">
      <c r="A6126">
        <v>748</v>
      </c>
      <c r="B6126" t="s">
        <v>6770</v>
      </c>
      <c r="C6126" t="s">
        <v>6771</v>
      </c>
      <c r="D6126">
        <v>720</v>
      </c>
      <c r="E6126" t="s">
        <v>6854</v>
      </c>
    </row>
    <row r="6127" spans="1:5">
      <c r="A6127">
        <v>748</v>
      </c>
      <c r="B6127" t="s">
        <v>6770</v>
      </c>
      <c r="C6127" t="s">
        <v>6771</v>
      </c>
      <c r="D6127">
        <v>721</v>
      </c>
      <c r="E6127" t="s">
        <v>6855</v>
      </c>
    </row>
    <row r="6128" spans="1:5">
      <c r="A6128">
        <v>748</v>
      </c>
      <c r="B6128" t="s">
        <v>6770</v>
      </c>
      <c r="C6128" t="s">
        <v>6771</v>
      </c>
      <c r="D6128">
        <v>723</v>
      </c>
      <c r="E6128" t="s">
        <v>6856</v>
      </c>
    </row>
    <row r="6129" spans="1:5">
      <c r="A6129">
        <v>748</v>
      </c>
      <c r="B6129" t="s">
        <v>6770</v>
      </c>
      <c r="C6129" t="s">
        <v>6771</v>
      </c>
      <c r="D6129">
        <v>724</v>
      </c>
      <c r="E6129" t="s">
        <v>6857</v>
      </c>
    </row>
    <row r="6130" spans="1:5">
      <c r="A6130">
        <v>748</v>
      </c>
      <c r="B6130" t="s">
        <v>6770</v>
      </c>
      <c r="C6130" t="s">
        <v>6771</v>
      </c>
      <c r="D6130">
        <v>750</v>
      </c>
      <c r="E6130" t="s">
        <v>6858</v>
      </c>
    </row>
    <row r="6131" spans="1:5">
      <c r="A6131">
        <v>748</v>
      </c>
      <c r="B6131" t="s">
        <v>6770</v>
      </c>
      <c r="C6131" t="s">
        <v>6771</v>
      </c>
      <c r="D6131">
        <v>751</v>
      </c>
      <c r="E6131" t="s">
        <v>6859</v>
      </c>
    </row>
    <row r="6132" spans="1:5">
      <c r="A6132">
        <v>748</v>
      </c>
      <c r="B6132" t="s">
        <v>6770</v>
      </c>
      <c r="C6132" t="s">
        <v>6771</v>
      </c>
      <c r="D6132">
        <v>850</v>
      </c>
      <c r="E6132" t="s">
        <v>6860</v>
      </c>
    </row>
    <row r="6133" spans="1:5">
      <c r="A6133">
        <v>748</v>
      </c>
      <c r="B6133" t="s">
        <v>6770</v>
      </c>
      <c r="C6133" t="s">
        <v>6771</v>
      </c>
      <c r="D6133">
        <v>851</v>
      </c>
      <c r="E6133" t="s">
        <v>6861</v>
      </c>
    </row>
    <row r="6134" spans="1:5">
      <c r="A6134">
        <v>748</v>
      </c>
      <c r="B6134" t="s">
        <v>6770</v>
      </c>
      <c r="C6134" t="s">
        <v>6771</v>
      </c>
      <c r="D6134">
        <v>852</v>
      </c>
      <c r="E6134" t="s">
        <v>6862</v>
      </c>
    </row>
    <row r="6135" spans="1:5">
      <c r="A6135">
        <v>748</v>
      </c>
      <c r="B6135" t="s">
        <v>6770</v>
      </c>
      <c r="C6135" t="s">
        <v>6771</v>
      </c>
      <c r="D6135">
        <v>853</v>
      </c>
      <c r="E6135" t="s">
        <v>6863</v>
      </c>
    </row>
    <row r="6136" spans="1:5">
      <c r="A6136">
        <v>748</v>
      </c>
      <c r="B6136" t="s">
        <v>6770</v>
      </c>
      <c r="C6136" t="s">
        <v>6771</v>
      </c>
      <c r="D6136">
        <v>854</v>
      </c>
      <c r="E6136" t="s">
        <v>6864</v>
      </c>
    </row>
    <row r="6137" spans="1:5">
      <c r="A6137">
        <v>748</v>
      </c>
      <c r="B6137" t="s">
        <v>6770</v>
      </c>
      <c r="C6137" t="s">
        <v>6771</v>
      </c>
      <c r="D6137">
        <v>855</v>
      </c>
      <c r="E6137" t="s">
        <v>6865</v>
      </c>
    </row>
    <row r="6138" spans="1:5">
      <c r="A6138">
        <v>748</v>
      </c>
      <c r="B6138" t="s">
        <v>6770</v>
      </c>
      <c r="C6138" t="s">
        <v>6771</v>
      </c>
      <c r="D6138">
        <v>856</v>
      </c>
      <c r="E6138" t="s">
        <v>6866</v>
      </c>
    </row>
    <row r="6139" spans="1:5">
      <c r="A6139">
        <v>748</v>
      </c>
      <c r="B6139" t="s">
        <v>6770</v>
      </c>
      <c r="C6139" t="s">
        <v>6771</v>
      </c>
      <c r="D6139">
        <v>857</v>
      </c>
      <c r="E6139" t="s">
        <v>6867</v>
      </c>
    </row>
    <row r="6140" spans="1:5">
      <c r="A6140">
        <v>748</v>
      </c>
      <c r="B6140" t="s">
        <v>6770</v>
      </c>
      <c r="C6140" t="s">
        <v>6771</v>
      </c>
      <c r="D6140">
        <v>858</v>
      </c>
      <c r="E6140" t="s">
        <v>6868</v>
      </c>
    </row>
    <row r="6141" spans="1:5">
      <c r="A6141">
        <v>748</v>
      </c>
      <c r="B6141" t="s">
        <v>6770</v>
      </c>
      <c r="C6141" t="s">
        <v>6771</v>
      </c>
      <c r="D6141">
        <v>859</v>
      </c>
      <c r="E6141" t="s">
        <v>6869</v>
      </c>
    </row>
    <row r="6142" spans="1:5">
      <c r="A6142">
        <v>748</v>
      </c>
      <c r="B6142" t="s">
        <v>6770</v>
      </c>
      <c r="C6142" t="s">
        <v>6771</v>
      </c>
      <c r="D6142">
        <v>860</v>
      </c>
      <c r="E6142" t="s">
        <v>6870</v>
      </c>
    </row>
    <row r="6143" spans="1:5">
      <c r="A6143">
        <v>748</v>
      </c>
      <c r="B6143" t="s">
        <v>6770</v>
      </c>
      <c r="C6143" t="s">
        <v>6771</v>
      </c>
      <c r="D6143">
        <v>861</v>
      </c>
      <c r="E6143" t="s">
        <v>6871</v>
      </c>
    </row>
    <row r="6144" spans="1:5">
      <c r="A6144">
        <v>748</v>
      </c>
      <c r="B6144" t="s">
        <v>6770</v>
      </c>
      <c r="C6144" t="s">
        <v>6771</v>
      </c>
      <c r="D6144">
        <v>862</v>
      </c>
      <c r="E6144" t="s">
        <v>6872</v>
      </c>
    </row>
    <row r="6145" spans="1:5">
      <c r="A6145">
        <v>748</v>
      </c>
      <c r="B6145" t="s">
        <v>6770</v>
      </c>
      <c r="C6145" t="s">
        <v>6771</v>
      </c>
      <c r="D6145">
        <v>863</v>
      </c>
      <c r="E6145" t="s">
        <v>6873</v>
      </c>
    </row>
    <row r="6146" spans="1:5">
      <c r="A6146">
        <v>748</v>
      </c>
      <c r="B6146" t="s">
        <v>6770</v>
      </c>
      <c r="C6146" t="s">
        <v>6771</v>
      </c>
      <c r="D6146">
        <v>864</v>
      </c>
      <c r="E6146" t="s">
        <v>6874</v>
      </c>
    </row>
    <row r="6147" spans="1:5">
      <c r="A6147">
        <v>748</v>
      </c>
      <c r="B6147" t="s">
        <v>6770</v>
      </c>
      <c r="C6147" t="s">
        <v>6771</v>
      </c>
      <c r="D6147">
        <v>865</v>
      </c>
      <c r="E6147" t="s">
        <v>6875</v>
      </c>
    </row>
    <row r="6148" spans="1:5">
      <c r="A6148">
        <v>748</v>
      </c>
      <c r="B6148" t="s">
        <v>6770</v>
      </c>
      <c r="C6148" t="s">
        <v>6771</v>
      </c>
      <c r="D6148">
        <v>866</v>
      </c>
      <c r="E6148" t="s">
        <v>6876</v>
      </c>
    </row>
    <row r="6149" spans="1:5">
      <c r="A6149">
        <v>748</v>
      </c>
      <c r="B6149" t="s">
        <v>6770</v>
      </c>
      <c r="C6149" t="s">
        <v>6771</v>
      </c>
      <c r="D6149">
        <v>901</v>
      </c>
      <c r="E6149" t="s">
        <v>6877</v>
      </c>
    </row>
    <row r="6150" spans="1:5">
      <c r="A6150">
        <v>748</v>
      </c>
      <c r="B6150" t="s">
        <v>6770</v>
      </c>
      <c r="C6150" t="s">
        <v>6771</v>
      </c>
      <c r="D6150">
        <v>902</v>
      </c>
      <c r="E6150" t="s">
        <v>6878</v>
      </c>
    </row>
    <row r="6151" spans="1:5">
      <c r="A6151">
        <v>748</v>
      </c>
      <c r="B6151" t="s">
        <v>6770</v>
      </c>
      <c r="C6151" t="s">
        <v>6771</v>
      </c>
      <c r="D6151">
        <v>903</v>
      </c>
      <c r="E6151" t="s">
        <v>6879</v>
      </c>
    </row>
    <row r="6152" spans="1:5">
      <c r="A6152">
        <v>748</v>
      </c>
      <c r="B6152" t="s">
        <v>6770</v>
      </c>
      <c r="C6152" t="s">
        <v>6771</v>
      </c>
      <c r="D6152">
        <v>904</v>
      </c>
      <c r="E6152" t="s">
        <v>6880</v>
      </c>
    </row>
    <row r="6153" spans="1:5">
      <c r="A6153">
        <v>748</v>
      </c>
      <c r="B6153" t="s">
        <v>6770</v>
      </c>
      <c r="C6153" t="s">
        <v>6771</v>
      </c>
      <c r="D6153">
        <v>905</v>
      </c>
      <c r="E6153" t="s">
        <v>6881</v>
      </c>
    </row>
    <row r="6154" spans="1:5">
      <c r="A6154">
        <v>748</v>
      </c>
      <c r="B6154" t="s">
        <v>6770</v>
      </c>
      <c r="C6154" t="s">
        <v>6771</v>
      </c>
      <c r="D6154">
        <v>906</v>
      </c>
      <c r="E6154" t="s">
        <v>6882</v>
      </c>
    </row>
    <row r="6155" spans="1:5">
      <c r="A6155">
        <v>748</v>
      </c>
      <c r="B6155" t="s">
        <v>6770</v>
      </c>
      <c r="C6155" t="s">
        <v>6771</v>
      </c>
      <c r="D6155">
        <v>907</v>
      </c>
      <c r="E6155" t="s">
        <v>6883</v>
      </c>
    </row>
    <row r="6156" spans="1:5">
      <c r="A6156">
        <v>748</v>
      </c>
      <c r="B6156" t="s">
        <v>6770</v>
      </c>
      <c r="C6156" t="s">
        <v>6771</v>
      </c>
      <c r="D6156">
        <v>908</v>
      </c>
      <c r="E6156" t="s">
        <v>6884</v>
      </c>
    </row>
    <row r="6157" spans="1:5">
      <c r="A6157">
        <v>748</v>
      </c>
      <c r="B6157" t="s">
        <v>6770</v>
      </c>
      <c r="C6157" t="s">
        <v>6771</v>
      </c>
      <c r="D6157">
        <v>909</v>
      </c>
      <c r="E6157" t="s">
        <v>6885</v>
      </c>
    </row>
    <row r="6158" spans="1:5">
      <c r="A6158">
        <v>748</v>
      </c>
      <c r="B6158" t="s">
        <v>6770</v>
      </c>
      <c r="C6158" t="s">
        <v>6771</v>
      </c>
      <c r="D6158">
        <v>910</v>
      </c>
      <c r="E6158" t="s">
        <v>6886</v>
      </c>
    </row>
    <row r="6159" spans="1:5">
      <c r="A6159">
        <v>748</v>
      </c>
      <c r="B6159" t="s">
        <v>6770</v>
      </c>
      <c r="C6159" t="s">
        <v>6771</v>
      </c>
      <c r="D6159">
        <v>911</v>
      </c>
      <c r="E6159" t="s">
        <v>6887</v>
      </c>
    </row>
    <row r="6160" spans="1:5">
      <c r="A6160">
        <v>748</v>
      </c>
      <c r="B6160" t="s">
        <v>6770</v>
      </c>
      <c r="C6160" t="s">
        <v>6771</v>
      </c>
      <c r="D6160">
        <v>912</v>
      </c>
      <c r="E6160" t="s">
        <v>6888</v>
      </c>
    </row>
    <row r="6161" spans="1:5">
      <c r="A6161">
        <v>748</v>
      </c>
      <c r="B6161" t="s">
        <v>6770</v>
      </c>
      <c r="C6161" t="s">
        <v>6771</v>
      </c>
      <c r="D6161">
        <v>913</v>
      </c>
      <c r="E6161" t="s">
        <v>6889</v>
      </c>
    </row>
    <row r="6162" spans="1:5">
      <c r="A6162">
        <v>748</v>
      </c>
      <c r="B6162" t="s">
        <v>6770</v>
      </c>
      <c r="C6162" t="s">
        <v>6771</v>
      </c>
      <c r="D6162">
        <v>914</v>
      </c>
      <c r="E6162" t="s">
        <v>6890</v>
      </c>
    </row>
    <row r="6163" spans="1:5">
      <c r="A6163">
        <v>748</v>
      </c>
      <c r="B6163" t="s">
        <v>6770</v>
      </c>
      <c r="C6163" t="s">
        <v>6771</v>
      </c>
      <c r="D6163">
        <v>915</v>
      </c>
      <c r="E6163" t="s">
        <v>6891</v>
      </c>
    </row>
    <row r="6164" spans="1:5">
      <c r="A6164">
        <v>748</v>
      </c>
      <c r="B6164" t="s">
        <v>6770</v>
      </c>
      <c r="C6164" t="s">
        <v>6771</v>
      </c>
      <c r="D6164">
        <v>916</v>
      </c>
      <c r="E6164" t="s">
        <v>6892</v>
      </c>
    </row>
    <row r="6165" spans="1:5">
      <c r="A6165">
        <v>748</v>
      </c>
      <c r="B6165" t="s">
        <v>6770</v>
      </c>
      <c r="C6165" t="s">
        <v>6771</v>
      </c>
      <c r="D6165">
        <v>917</v>
      </c>
      <c r="E6165" t="s">
        <v>6893</v>
      </c>
    </row>
    <row r="6166" spans="1:5">
      <c r="A6166">
        <v>748</v>
      </c>
      <c r="B6166" t="s">
        <v>6770</v>
      </c>
      <c r="C6166" t="s">
        <v>6771</v>
      </c>
      <c r="D6166">
        <v>918</v>
      </c>
      <c r="E6166" t="s">
        <v>6894</v>
      </c>
    </row>
    <row r="6167" spans="1:5">
      <c r="A6167">
        <v>748</v>
      </c>
      <c r="B6167" t="s">
        <v>6770</v>
      </c>
      <c r="C6167" t="s">
        <v>6771</v>
      </c>
      <c r="D6167">
        <v>919</v>
      </c>
      <c r="E6167" t="s">
        <v>6895</v>
      </c>
    </row>
    <row r="6168" spans="1:5">
      <c r="A6168">
        <v>748</v>
      </c>
      <c r="B6168" t="s">
        <v>6770</v>
      </c>
      <c r="C6168" t="s">
        <v>6771</v>
      </c>
      <c r="D6168">
        <v>920</v>
      </c>
      <c r="E6168" t="s">
        <v>6896</v>
      </c>
    </row>
    <row r="6169" spans="1:5">
      <c r="A6169">
        <v>748</v>
      </c>
      <c r="B6169" t="s">
        <v>6770</v>
      </c>
      <c r="C6169" t="s">
        <v>6771</v>
      </c>
      <c r="D6169">
        <v>921</v>
      </c>
      <c r="E6169" t="s">
        <v>6897</v>
      </c>
    </row>
    <row r="6170" spans="1:5">
      <c r="A6170">
        <v>748</v>
      </c>
      <c r="B6170" t="s">
        <v>6770</v>
      </c>
      <c r="C6170" t="s">
        <v>6771</v>
      </c>
      <c r="D6170">
        <v>922</v>
      </c>
      <c r="E6170" t="s">
        <v>6898</v>
      </c>
    </row>
    <row r="6171" spans="1:5">
      <c r="A6171">
        <v>748</v>
      </c>
      <c r="B6171" t="s">
        <v>6770</v>
      </c>
      <c r="C6171" t="s">
        <v>6771</v>
      </c>
      <c r="D6171">
        <v>923</v>
      </c>
      <c r="E6171" t="s">
        <v>6899</v>
      </c>
    </row>
    <row r="6172" spans="1:5">
      <c r="A6172">
        <v>748</v>
      </c>
      <c r="B6172" t="s">
        <v>6770</v>
      </c>
      <c r="C6172" t="s">
        <v>6771</v>
      </c>
      <c r="D6172">
        <v>924</v>
      </c>
      <c r="E6172" t="s">
        <v>6900</v>
      </c>
    </row>
    <row r="6173" spans="1:5">
      <c r="A6173">
        <v>748</v>
      </c>
      <c r="B6173" t="s">
        <v>6770</v>
      </c>
      <c r="C6173" t="s">
        <v>6771</v>
      </c>
      <c r="D6173">
        <v>925</v>
      </c>
      <c r="E6173" t="s">
        <v>6901</v>
      </c>
    </row>
    <row r="6174" spans="1:5">
      <c r="A6174">
        <v>748</v>
      </c>
      <c r="B6174" t="s">
        <v>6770</v>
      </c>
      <c r="C6174" t="s">
        <v>6771</v>
      </c>
      <c r="D6174">
        <v>926</v>
      </c>
      <c r="E6174" t="s">
        <v>6902</v>
      </c>
    </row>
    <row r="6175" spans="1:5">
      <c r="A6175">
        <v>748</v>
      </c>
      <c r="B6175" t="s">
        <v>6770</v>
      </c>
      <c r="C6175" t="s">
        <v>6771</v>
      </c>
      <c r="D6175">
        <v>927</v>
      </c>
      <c r="E6175" t="s">
        <v>6903</v>
      </c>
    </row>
    <row r="6176" spans="1:5">
      <c r="A6176">
        <v>748</v>
      </c>
      <c r="B6176" t="s">
        <v>6770</v>
      </c>
      <c r="C6176" t="s">
        <v>6771</v>
      </c>
      <c r="D6176">
        <v>928</v>
      </c>
      <c r="E6176" t="s">
        <v>6904</v>
      </c>
    </row>
    <row r="6177" spans="1:5">
      <c r="A6177">
        <v>748</v>
      </c>
      <c r="B6177" t="s">
        <v>6770</v>
      </c>
      <c r="C6177" t="s">
        <v>6771</v>
      </c>
      <c r="D6177">
        <v>929</v>
      </c>
      <c r="E6177" t="s">
        <v>6905</v>
      </c>
    </row>
    <row r="6178" spans="1:5">
      <c r="A6178">
        <v>748</v>
      </c>
      <c r="B6178" t="s">
        <v>6770</v>
      </c>
      <c r="C6178" t="s">
        <v>6771</v>
      </c>
      <c r="D6178">
        <v>930</v>
      </c>
      <c r="E6178" t="s">
        <v>6906</v>
      </c>
    </row>
    <row r="6179" spans="1:5">
      <c r="A6179">
        <v>748</v>
      </c>
      <c r="B6179" t="s">
        <v>6770</v>
      </c>
      <c r="C6179" t="s">
        <v>6771</v>
      </c>
      <c r="D6179">
        <v>931</v>
      </c>
      <c r="E6179" t="s">
        <v>6907</v>
      </c>
    </row>
    <row r="6180" spans="1:5">
      <c r="A6180">
        <v>748</v>
      </c>
      <c r="B6180" t="s">
        <v>6770</v>
      </c>
      <c r="C6180" t="s">
        <v>6771</v>
      </c>
      <c r="D6180">
        <v>932</v>
      </c>
      <c r="E6180" t="s">
        <v>6908</v>
      </c>
    </row>
    <row r="6181" spans="1:5">
      <c r="A6181">
        <v>748</v>
      </c>
      <c r="B6181" t="s">
        <v>6770</v>
      </c>
      <c r="C6181" t="s">
        <v>6771</v>
      </c>
      <c r="D6181">
        <v>933</v>
      </c>
      <c r="E6181" t="s">
        <v>6909</v>
      </c>
    </row>
    <row r="6182" spans="1:5">
      <c r="A6182">
        <v>748</v>
      </c>
      <c r="B6182" t="s">
        <v>6770</v>
      </c>
      <c r="C6182" t="s">
        <v>6771</v>
      </c>
      <c r="D6182">
        <v>951</v>
      </c>
      <c r="E6182" t="s">
        <v>6910</v>
      </c>
    </row>
    <row r="6183" spans="1:5">
      <c r="A6183">
        <v>748</v>
      </c>
      <c r="B6183" t="s">
        <v>6770</v>
      </c>
      <c r="C6183" t="s">
        <v>6771</v>
      </c>
      <c r="D6183">
        <v>952</v>
      </c>
      <c r="E6183" t="s">
        <v>6911</v>
      </c>
    </row>
    <row r="6184" spans="1:5">
      <c r="A6184">
        <v>748</v>
      </c>
      <c r="B6184" t="s">
        <v>6770</v>
      </c>
      <c r="C6184" t="s">
        <v>6771</v>
      </c>
      <c r="D6184">
        <v>953</v>
      </c>
      <c r="E6184" t="s">
        <v>6912</v>
      </c>
    </row>
    <row r="6185" spans="1:5">
      <c r="A6185">
        <v>748</v>
      </c>
      <c r="B6185" t="s">
        <v>6770</v>
      </c>
      <c r="C6185" t="s">
        <v>6771</v>
      </c>
      <c r="D6185">
        <v>954</v>
      </c>
      <c r="E6185" t="s">
        <v>6913</v>
      </c>
    </row>
    <row r="6186" spans="1:5">
      <c r="A6186">
        <v>748</v>
      </c>
      <c r="B6186" t="s">
        <v>6770</v>
      </c>
      <c r="C6186" t="s">
        <v>6771</v>
      </c>
      <c r="D6186">
        <v>999</v>
      </c>
      <c r="E6186" t="s">
        <v>6914</v>
      </c>
    </row>
    <row r="6187" spans="1:5">
      <c r="A6187">
        <v>751</v>
      </c>
      <c r="B6187" t="s">
        <v>6915</v>
      </c>
      <c r="C6187" t="s">
        <v>6916</v>
      </c>
      <c r="D6187">
        <v>1</v>
      </c>
      <c r="E6187" t="s">
        <v>6917</v>
      </c>
    </row>
    <row r="6188" spans="1:5">
      <c r="A6188">
        <v>751</v>
      </c>
      <c r="B6188" t="s">
        <v>6915</v>
      </c>
      <c r="C6188" t="s">
        <v>6916</v>
      </c>
      <c r="D6188">
        <v>2</v>
      </c>
      <c r="E6188" t="s">
        <v>6918</v>
      </c>
    </row>
    <row r="6189" spans="1:5">
      <c r="A6189">
        <v>751</v>
      </c>
      <c r="B6189" t="s">
        <v>6915</v>
      </c>
      <c r="C6189" t="s">
        <v>6916</v>
      </c>
      <c r="D6189">
        <v>3</v>
      </c>
      <c r="E6189" t="s">
        <v>6919</v>
      </c>
    </row>
    <row r="6190" spans="1:5">
      <c r="A6190">
        <v>751</v>
      </c>
      <c r="B6190" t="s">
        <v>6915</v>
      </c>
      <c r="C6190" t="s">
        <v>6916</v>
      </c>
      <c r="D6190">
        <v>4</v>
      </c>
      <c r="E6190" t="s">
        <v>6920</v>
      </c>
    </row>
    <row r="6191" spans="1:5">
      <c r="A6191">
        <v>754</v>
      </c>
      <c r="B6191" t="s">
        <v>6921</v>
      </c>
      <c r="C6191" t="s">
        <v>6922</v>
      </c>
      <c r="D6191">
        <v>11</v>
      </c>
      <c r="E6191" t="s">
        <v>6923</v>
      </c>
    </row>
    <row r="6192" spans="1:5">
      <c r="A6192">
        <v>754</v>
      </c>
      <c r="B6192" t="s">
        <v>6921</v>
      </c>
      <c r="C6192" t="s">
        <v>6922</v>
      </c>
      <c r="D6192">
        <v>12</v>
      </c>
      <c r="E6192" t="s">
        <v>6924</v>
      </c>
    </row>
    <row r="6193" spans="1:6">
      <c r="A6193">
        <v>754</v>
      </c>
      <c r="B6193" t="s">
        <v>6921</v>
      </c>
      <c r="C6193" t="s">
        <v>6922</v>
      </c>
      <c r="D6193">
        <v>13</v>
      </c>
      <c r="E6193" t="s">
        <v>6925</v>
      </c>
    </row>
    <row r="6194" spans="1:6">
      <c r="A6194">
        <v>757</v>
      </c>
      <c r="B6194" t="s">
        <v>6926</v>
      </c>
      <c r="C6194" t="s">
        <v>5653</v>
      </c>
      <c r="D6194">
        <v>1</v>
      </c>
      <c r="E6194" t="s">
        <v>5657</v>
      </c>
    </row>
    <row r="6195" spans="1:6">
      <c r="A6195">
        <v>757</v>
      </c>
      <c r="B6195" t="s">
        <v>6926</v>
      </c>
      <c r="C6195" t="s">
        <v>5653</v>
      </c>
      <c r="D6195">
        <v>2</v>
      </c>
      <c r="E6195" t="s">
        <v>6927</v>
      </c>
    </row>
    <row r="6196" spans="1:6">
      <c r="A6196">
        <v>757</v>
      </c>
      <c r="B6196" t="s">
        <v>6926</v>
      </c>
      <c r="C6196" t="s">
        <v>5653</v>
      </c>
      <c r="D6196">
        <v>3</v>
      </c>
      <c r="E6196" t="s">
        <v>6928</v>
      </c>
    </row>
    <row r="6197" spans="1:6">
      <c r="A6197">
        <v>757</v>
      </c>
      <c r="B6197" t="s">
        <v>6926</v>
      </c>
      <c r="C6197" t="s">
        <v>5653</v>
      </c>
      <c r="D6197">
        <v>4</v>
      </c>
      <c r="E6197" t="s">
        <v>6929</v>
      </c>
    </row>
    <row r="6198" spans="1:6">
      <c r="A6198">
        <v>757</v>
      </c>
      <c r="B6198" t="s">
        <v>6926</v>
      </c>
      <c r="C6198" t="s">
        <v>5653</v>
      </c>
      <c r="D6198">
        <v>5</v>
      </c>
      <c r="E6198" t="s">
        <v>6930</v>
      </c>
    </row>
    <row r="6199" spans="1:6">
      <c r="A6199">
        <v>757</v>
      </c>
      <c r="B6199" t="s">
        <v>6926</v>
      </c>
      <c r="C6199" t="s">
        <v>5653</v>
      </c>
      <c r="D6199">
        <v>6</v>
      </c>
      <c r="E6199" t="s">
        <v>6931</v>
      </c>
    </row>
    <row r="6200" spans="1:6">
      <c r="A6200">
        <v>757</v>
      </c>
      <c r="B6200" t="s">
        <v>6926</v>
      </c>
      <c r="C6200" t="s">
        <v>5653</v>
      </c>
      <c r="D6200">
        <v>7</v>
      </c>
      <c r="E6200" t="s">
        <v>6932</v>
      </c>
    </row>
    <row r="6201" spans="1:6">
      <c r="A6201">
        <v>757</v>
      </c>
      <c r="B6201" t="s">
        <v>6926</v>
      </c>
      <c r="C6201" t="s">
        <v>5653</v>
      </c>
      <c r="D6201">
        <v>8</v>
      </c>
      <c r="E6201" t="s">
        <v>6933</v>
      </c>
    </row>
    <row r="6202" spans="1:6">
      <c r="A6202">
        <v>757</v>
      </c>
      <c r="B6202" t="s">
        <v>6926</v>
      </c>
      <c r="C6202" t="s">
        <v>5653</v>
      </c>
      <c r="D6202">
        <v>9</v>
      </c>
      <c r="E6202" t="s">
        <v>6934</v>
      </c>
    </row>
    <row r="6203" spans="1:6">
      <c r="A6203">
        <v>760</v>
      </c>
      <c r="B6203" t="s">
        <v>6935</v>
      </c>
      <c r="C6203" t="s">
        <v>6936</v>
      </c>
      <c r="D6203">
        <v>10</v>
      </c>
      <c r="E6203" t="s">
        <v>361</v>
      </c>
      <c r="F6203" t="s">
        <v>362</v>
      </c>
    </row>
    <row r="6204" spans="1:6">
      <c r="A6204">
        <v>760</v>
      </c>
      <c r="B6204" t="s">
        <v>6935</v>
      </c>
      <c r="C6204" t="s">
        <v>6936</v>
      </c>
      <c r="D6204">
        <v>11</v>
      </c>
      <c r="E6204" t="s">
        <v>370</v>
      </c>
      <c r="F6204" t="s">
        <v>371</v>
      </c>
    </row>
    <row r="6205" spans="1:6">
      <c r="A6205">
        <v>760</v>
      </c>
      <c r="B6205" t="s">
        <v>6935</v>
      </c>
      <c r="C6205" t="s">
        <v>6936</v>
      </c>
      <c r="D6205">
        <v>12</v>
      </c>
      <c r="E6205" t="s">
        <v>382</v>
      </c>
      <c r="F6205" t="s">
        <v>383</v>
      </c>
    </row>
    <row r="6206" spans="1:6">
      <c r="A6206">
        <v>760</v>
      </c>
      <c r="B6206" t="s">
        <v>6935</v>
      </c>
      <c r="C6206" t="s">
        <v>6936</v>
      </c>
      <c r="D6206">
        <v>13</v>
      </c>
      <c r="E6206" t="s">
        <v>6937</v>
      </c>
      <c r="F6206" t="s">
        <v>13143</v>
      </c>
    </row>
    <row r="6207" spans="1:6">
      <c r="A6207">
        <v>760</v>
      </c>
      <c r="B6207" t="s">
        <v>6935</v>
      </c>
      <c r="C6207" t="s">
        <v>6936</v>
      </c>
      <c r="D6207">
        <v>20</v>
      </c>
      <c r="E6207" t="s">
        <v>6938</v>
      </c>
      <c r="F6207" t="s">
        <v>13144</v>
      </c>
    </row>
    <row r="6208" spans="1:6">
      <c r="A6208">
        <v>760</v>
      </c>
      <c r="B6208" t="s">
        <v>6935</v>
      </c>
      <c r="C6208" t="s">
        <v>6936</v>
      </c>
      <c r="D6208">
        <v>21</v>
      </c>
      <c r="E6208" t="s">
        <v>6939</v>
      </c>
      <c r="F6208" t="s">
        <v>13145</v>
      </c>
    </row>
    <row r="6209" spans="1:6">
      <c r="A6209">
        <v>760</v>
      </c>
      <c r="B6209" t="s">
        <v>6935</v>
      </c>
      <c r="C6209" t="s">
        <v>6936</v>
      </c>
      <c r="D6209">
        <v>30</v>
      </c>
      <c r="E6209" t="s">
        <v>6940</v>
      </c>
      <c r="F6209" t="s">
        <v>8410</v>
      </c>
    </row>
    <row r="6210" spans="1:6">
      <c r="A6210">
        <v>760</v>
      </c>
      <c r="B6210" t="s">
        <v>6935</v>
      </c>
      <c r="C6210" t="s">
        <v>6936</v>
      </c>
      <c r="D6210">
        <v>31</v>
      </c>
      <c r="E6210" t="s">
        <v>6941</v>
      </c>
      <c r="F6210" t="s">
        <v>13146</v>
      </c>
    </row>
    <row r="6211" spans="1:6">
      <c r="A6211">
        <v>760</v>
      </c>
      <c r="B6211" t="s">
        <v>6935</v>
      </c>
      <c r="C6211" t="s">
        <v>6936</v>
      </c>
      <c r="D6211">
        <v>40</v>
      </c>
      <c r="E6211" t="s">
        <v>6942</v>
      </c>
      <c r="F6211" t="s">
        <v>13147</v>
      </c>
    </row>
    <row r="6212" spans="1:6">
      <c r="A6212">
        <v>760</v>
      </c>
      <c r="B6212" t="s">
        <v>6935</v>
      </c>
      <c r="C6212" t="s">
        <v>6936</v>
      </c>
      <c r="D6212">
        <v>50</v>
      </c>
      <c r="E6212" t="s">
        <v>6943</v>
      </c>
      <c r="F6212" t="s">
        <v>13148</v>
      </c>
    </row>
    <row r="6213" spans="1:6">
      <c r="A6213">
        <v>760</v>
      </c>
      <c r="B6213" t="s">
        <v>6935</v>
      </c>
      <c r="C6213" t="s">
        <v>6936</v>
      </c>
      <c r="D6213">
        <v>60</v>
      </c>
      <c r="E6213" t="s">
        <v>6944</v>
      </c>
      <c r="F6213" t="s">
        <v>13149</v>
      </c>
    </row>
    <row r="6214" spans="1:6">
      <c r="A6214">
        <v>760</v>
      </c>
      <c r="B6214" t="s">
        <v>6935</v>
      </c>
      <c r="C6214" t="s">
        <v>6936</v>
      </c>
      <c r="D6214">
        <v>70</v>
      </c>
      <c r="E6214" t="s">
        <v>6945</v>
      </c>
      <c r="F6214" t="s">
        <v>303</v>
      </c>
    </row>
    <row r="6215" spans="1:6">
      <c r="A6215">
        <v>760</v>
      </c>
      <c r="B6215" t="s">
        <v>6935</v>
      </c>
      <c r="C6215" t="s">
        <v>6936</v>
      </c>
      <c r="D6215">
        <v>71</v>
      </c>
      <c r="E6215" t="s">
        <v>6946</v>
      </c>
      <c r="F6215" t="s">
        <v>272</v>
      </c>
    </row>
    <row r="6216" spans="1:6">
      <c r="A6216">
        <v>760</v>
      </c>
      <c r="B6216" t="s">
        <v>6935</v>
      </c>
      <c r="C6216" t="s">
        <v>6936</v>
      </c>
      <c r="D6216">
        <v>72</v>
      </c>
      <c r="E6216" t="s">
        <v>6947</v>
      </c>
      <c r="F6216" t="s">
        <v>13150</v>
      </c>
    </row>
    <row r="6217" spans="1:6">
      <c r="A6217">
        <v>760</v>
      </c>
      <c r="B6217" t="s">
        <v>6935</v>
      </c>
      <c r="C6217" t="s">
        <v>6936</v>
      </c>
      <c r="D6217">
        <v>73</v>
      </c>
      <c r="E6217" t="s">
        <v>348</v>
      </c>
      <c r="F6217" t="s">
        <v>13151</v>
      </c>
    </row>
    <row r="6218" spans="1:6">
      <c r="A6218">
        <v>760</v>
      </c>
      <c r="B6218" t="s">
        <v>6935</v>
      </c>
      <c r="C6218" t="s">
        <v>6936</v>
      </c>
      <c r="D6218">
        <v>74</v>
      </c>
      <c r="E6218" t="s">
        <v>6948</v>
      </c>
      <c r="F6218" t="s">
        <v>13152</v>
      </c>
    </row>
    <row r="6219" spans="1:6">
      <c r="A6219">
        <v>760</v>
      </c>
      <c r="B6219" t="s">
        <v>6935</v>
      </c>
      <c r="C6219" t="s">
        <v>6936</v>
      </c>
      <c r="D6219">
        <v>80</v>
      </c>
      <c r="E6219" t="s">
        <v>6949</v>
      </c>
      <c r="F6219" t="s">
        <v>13153</v>
      </c>
    </row>
    <row r="6220" spans="1:6">
      <c r="A6220">
        <v>760</v>
      </c>
      <c r="B6220" t="s">
        <v>6935</v>
      </c>
      <c r="C6220" t="s">
        <v>6936</v>
      </c>
      <c r="D6220">
        <v>81</v>
      </c>
      <c r="E6220" t="s">
        <v>6950</v>
      </c>
      <c r="F6220" t="s">
        <v>13154</v>
      </c>
    </row>
    <row r="6221" spans="1:6">
      <c r="A6221">
        <v>760</v>
      </c>
      <c r="B6221" t="s">
        <v>6935</v>
      </c>
      <c r="C6221" t="s">
        <v>6936</v>
      </c>
      <c r="D6221">
        <v>82</v>
      </c>
      <c r="E6221" t="s">
        <v>6951</v>
      </c>
      <c r="F6221" t="s">
        <v>13155</v>
      </c>
    </row>
    <row r="6222" spans="1:6">
      <c r="A6222">
        <v>760</v>
      </c>
      <c r="B6222" t="s">
        <v>6935</v>
      </c>
      <c r="C6222" t="s">
        <v>6936</v>
      </c>
      <c r="D6222">
        <v>83</v>
      </c>
      <c r="E6222" t="s">
        <v>6952</v>
      </c>
      <c r="F6222" t="s">
        <v>13156</v>
      </c>
    </row>
    <row r="6223" spans="1:6">
      <c r="A6223">
        <v>760</v>
      </c>
      <c r="B6223" t="s">
        <v>6935</v>
      </c>
      <c r="C6223" t="s">
        <v>6936</v>
      </c>
      <c r="D6223">
        <v>84</v>
      </c>
      <c r="E6223" t="s">
        <v>6953</v>
      </c>
      <c r="F6223" t="s">
        <v>13157</v>
      </c>
    </row>
    <row r="6224" spans="1:6">
      <c r="A6224">
        <v>760</v>
      </c>
      <c r="B6224" t="s">
        <v>6935</v>
      </c>
      <c r="C6224" t="s">
        <v>6936</v>
      </c>
      <c r="D6224">
        <v>85</v>
      </c>
      <c r="E6224" t="s">
        <v>6954</v>
      </c>
      <c r="F6224" t="s">
        <v>13158</v>
      </c>
    </row>
    <row r="6225" spans="1:6">
      <c r="A6225">
        <v>760</v>
      </c>
      <c r="B6225" t="s">
        <v>6935</v>
      </c>
      <c r="C6225" t="s">
        <v>6936</v>
      </c>
      <c r="D6225">
        <v>86</v>
      </c>
      <c r="E6225" t="s">
        <v>6955</v>
      </c>
      <c r="F6225" t="s">
        <v>13159</v>
      </c>
    </row>
    <row r="6226" spans="1:6">
      <c r="A6226">
        <v>760</v>
      </c>
      <c r="B6226" t="s">
        <v>6935</v>
      </c>
      <c r="C6226" t="s">
        <v>6936</v>
      </c>
      <c r="D6226">
        <v>87</v>
      </c>
      <c r="E6226" t="s">
        <v>6956</v>
      </c>
      <c r="F6226" t="s">
        <v>13160</v>
      </c>
    </row>
    <row r="6227" spans="1:6">
      <c r="A6227">
        <v>760</v>
      </c>
      <c r="B6227" t="s">
        <v>6935</v>
      </c>
      <c r="C6227" t="s">
        <v>6936</v>
      </c>
      <c r="D6227">
        <v>88</v>
      </c>
      <c r="E6227" t="s">
        <v>6648</v>
      </c>
      <c r="F6227" t="s">
        <v>13161</v>
      </c>
    </row>
    <row r="6228" spans="1:6">
      <c r="A6228">
        <v>763</v>
      </c>
      <c r="B6228" t="s">
        <v>6957</v>
      </c>
      <c r="C6228" t="s">
        <v>6958</v>
      </c>
      <c r="D6228">
        <v>1</v>
      </c>
      <c r="E6228" t="s">
        <v>6959</v>
      </c>
    </row>
    <row r="6229" spans="1:6">
      <c r="A6229">
        <v>763</v>
      </c>
      <c r="B6229" t="s">
        <v>6957</v>
      </c>
      <c r="C6229" t="s">
        <v>6958</v>
      </c>
      <c r="D6229">
        <v>2</v>
      </c>
      <c r="E6229" t="s">
        <v>6670</v>
      </c>
    </row>
    <row r="6230" spans="1:6">
      <c r="A6230">
        <v>763</v>
      </c>
      <c r="B6230" t="s">
        <v>6957</v>
      </c>
      <c r="C6230" t="s">
        <v>6958</v>
      </c>
      <c r="D6230">
        <v>3</v>
      </c>
      <c r="E6230" t="s">
        <v>6960</v>
      </c>
    </row>
    <row r="6231" spans="1:6">
      <c r="A6231">
        <v>763</v>
      </c>
      <c r="B6231" t="s">
        <v>6957</v>
      </c>
      <c r="C6231" t="s">
        <v>6958</v>
      </c>
      <c r="D6231">
        <v>4</v>
      </c>
      <c r="E6231" t="s">
        <v>6961</v>
      </c>
    </row>
    <row r="6232" spans="1:6">
      <c r="A6232">
        <v>766</v>
      </c>
      <c r="B6232" t="s">
        <v>6962</v>
      </c>
      <c r="C6232" t="s">
        <v>6963</v>
      </c>
      <c r="D6232">
        <v>1</v>
      </c>
      <c r="E6232" t="s">
        <v>6964</v>
      </c>
    </row>
    <row r="6233" spans="1:6">
      <c r="A6233">
        <v>766</v>
      </c>
      <c r="B6233" t="s">
        <v>6962</v>
      </c>
      <c r="C6233" t="s">
        <v>6963</v>
      </c>
      <c r="D6233">
        <v>2</v>
      </c>
      <c r="E6233" t="s">
        <v>6965</v>
      </c>
    </row>
    <row r="6234" spans="1:6">
      <c r="A6234">
        <v>769</v>
      </c>
      <c r="B6234" t="s">
        <v>6966</v>
      </c>
      <c r="C6234" t="s">
        <v>6967</v>
      </c>
      <c r="D6234">
        <v>1</v>
      </c>
      <c r="E6234" t="s">
        <v>6968</v>
      </c>
    </row>
    <row r="6235" spans="1:6">
      <c r="A6235">
        <v>769</v>
      </c>
      <c r="B6235" t="s">
        <v>6966</v>
      </c>
      <c r="C6235" t="s">
        <v>6967</v>
      </c>
      <c r="D6235">
        <v>2</v>
      </c>
      <c r="E6235" t="s">
        <v>6969</v>
      </c>
    </row>
    <row r="6236" spans="1:6">
      <c r="A6236">
        <v>772</v>
      </c>
      <c r="B6236" t="s">
        <v>6970</v>
      </c>
      <c r="C6236" t="s">
        <v>6971</v>
      </c>
      <c r="D6236">
        <v>500</v>
      </c>
      <c r="E6236" t="s">
        <v>6972</v>
      </c>
    </row>
    <row r="6237" spans="1:6">
      <c r="A6237">
        <v>772</v>
      </c>
      <c r="B6237" t="s">
        <v>6970</v>
      </c>
      <c r="C6237" t="s">
        <v>6971</v>
      </c>
      <c r="D6237">
        <v>501</v>
      </c>
      <c r="E6237" t="s">
        <v>6973</v>
      </c>
    </row>
    <row r="6238" spans="1:6">
      <c r="A6238">
        <v>772</v>
      </c>
      <c r="B6238" t="s">
        <v>6970</v>
      </c>
      <c r="C6238" t="s">
        <v>6971</v>
      </c>
      <c r="D6238">
        <v>510</v>
      </c>
      <c r="E6238" t="s">
        <v>6182</v>
      </c>
    </row>
    <row r="6239" spans="1:6">
      <c r="A6239">
        <v>772</v>
      </c>
      <c r="B6239" t="s">
        <v>6970</v>
      </c>
      <c r="C6239" t="s">
        <v>6971</v>
      </c>
      <c r="D6239">
        <v>520</v>
      </c>
      <c r="E6239" t="s">
        <v>6194</v>
      </c>
    </row>
    <row r="6240" spans="1:6">
      <c r="A6240">
        <v>772</v>
      </c>
      <c r="B6240" t="s">
        <v>6970</v>
      </c>
      <c r="C6240" t="s">
        <v>6971</v>
      </c>
      <c r="D6240">
        <v>521</v>
      </c>
      <c r="E6240" t="s">
        <v>6190</v>
      </c>
    </row>
    <row r="6241" spans="1:5">
      <c r="A6241">
        <v>772</v>
      </c>
      <c r="B6241" t="s">
        <v>6970</v>
      </c>
      <c r="C6241" t="s">
        <v>6971</v>
      </c>
      <c r="D6241">
        <v>522</v>
      </c>
      <c r="E6241" t="s">
        <v>6192</v>
      </c>
    </row>
    <row r="6242" spans="1:5">
      <c r="A6242">
        <v>772</v>
      </c>
      <c r="B6242" t="s">
        <v>6970</v>
      </c>
      <c r="C6242" t="s">
        <v>6971</v>
      </c>
      <c r="D6242">
        <v>530</v>
      </c>
      <c r="E6242" t="s">
        <v>6196</v>
      </c>
    </row>
    <row r="6243" spans="1:5">
      <c r="A6243">
        <v>772</v>
      </c>
      <c r="B6243" t="s">
        <v>6970</v>
      </c>
      <c r="C6243" t="s">
        <v>6971</v>
      </c>
      <c r="D6243">
        <v>540</v>
      </c>
      <c r="E6243" t="s">
        <v>6974</v>
      </c>
    </row>
    <row r="6244" spans="1:5">
      <c r="A6244">
        <v>772</v>
      </c>
      <c r="B6244" t="s">
        <v>6970</v>
      </c>
      <c r="C6244" t="s">
        <v>6971</v>
      </c>
      <c r="D6244">
        <v>550</v>
      </c>
      <c r="E6244" t="s">
        <v>6202</v>
      </c>
    </row>
    <row r="6245" spans="1:5">
      <c r="A6245">
        <v>772</v>
      </c>
      <c r="B6245" t="s">
        <v>6970</v>
      </c>
      <c r="C6245" t="s">
        <v>6971</v>
      </c>
      <c r="D6245">
        <v>560</v>
      </c>
      <c r="E6245" t="s">
        <v>6204</v>
      </c>
    </row>
    <row r="6246" spans="1:5">
      <c r="A6246">
        <v>772</v>
      </c>
      <c r="B6246" t="s">
        <v>6970</v>
      </c>
      <c r="C6246" t="s">
        <v>6971</v>
      </c>
      <c r="D6246">
        <v>570</v>
      </c>
      <c r="E6246" t="s">
        <v>6300</v>
      </c>
    </row>
    <row r="6247" spans="1:5">
      <c r="A6247">
        <v>772</v>
      </c>
      <c r="B6247" t="s">
        <v>6970</v>
      </c>
      <c r="C6247" t="s">
        <v>6971</v>
      </c>
      <c r="D6247">
        <v>580</v>
      </c>
      <c r="E6247" t="s">
        <v>6184</v>
      </c>
    </row>
    <row r="6248" spans="1:5">
      <c r="A6248">
        <v>772</v>
      </c>
      <c r="B6248" t="s">
        <v>6970</v>
      </c>
      <c r="C6248" t="s">
        <v>6971</v>
      </c>
      <c r="D6248">
        <v>585</v>
      </c>
      <c r="E6248" t="s">
        <v>6975</v>
      </c>
    </row>
    <row r="6249" spans="1:5">
      <c r="A6249">
        <v>772</v>
      </c>
      <c r="B6249" t="s">
        <v>6970</v>
      </c>
      <c r="C6249" t="s">
        <v>6971</v>
      </c>
      <c r="D6249">
        <v>590</v>
      </c>
      <c r="E6249" t="s">
        <v>6198</v>
      </c>
    </row>
    <row r="6250" spans="1:5">
      <c r="A6250">
        <v>775</v>
      </c>
      <c r="B6250" t="s">
        <v>6976</v>
      </c>
      <c r="C6250" t="s">
        <v>6977</v>
      </c>
      <c r="D6250">
        <v>11</v>
      </c>
      <c r="E6250" t="s">
        <v>6978</v>
      </c>
    </row>
    <row r="6251" spans="1:5">
      <c r="A6251">
        <v>775</v>
      </c>
      <c r="B6251" t="s">
        <v>6976</v>
      </c>
      <c r="C6251" t="s">
        <v>6977</v>
      </c>
      <c r="D6251">
        <v>12</v>
      </c>
      <c r="E6251" t="s">
        <v>6979</v>
      </c>
    </row>
    <row r="6252" spans="1:5">
      <c r="A6252">
        <v>775</v>
      </c>
      <c r="B6252" t="s">
        <v>6976</v>
      </c>
      <c r="C6252" t="s">
        <v>6977</v>
      </c>
      <c r="D6252">
        <v>13</v>
      </c>
      <c r="E6252" t="s">
        <v>6980</v>
      </c>
    </row>
    <row r="6253" spans="1:5">
      <c r="A6253">
        <v>775</v>
      </c>
      <c r="B6253" t="s">
        <v>6976</v>
      </c>
      <c r="C6253" t="s">
        <v>6977</v>
      </c>
      <c r="D6253">
        <v>14</v>
      </c>
      <c r="E6253" t="s">
        <v>6981</v>
      </c>
    </row>
    <row r="6254" spans="1:5">
      <c r="A6254">
        <v>775</v>
      </c>
      <c r="B6254" t="s">
        <v>6976</v>
      </c>
      <c r="C6254" t="s">
        <v>6977</v>
      </c>
      <c r="D6254">
        <v>21</v>
      </c>
      <c r="E6254" t="s">
        <v>6982</v>
      </c>
    </row>
    <row r="6255" spans="1:5">
      <c r="A6255">
        <v>775</v>
      </c>
      <c r="B6255" t="s">
        <v>6976</v>
      </c>
      <c r="C6255" t="s">
        <v>6977</v>
      </c>
      <c r="D6255">
        <v>22</v>
      </c>
      <c r="E6255" t="s">
        <v>6983</v>
      </c>
    </row>
    <row r="6256" spans="1:5">
      <c r="A6256">
        <v>775</v>
      </c>
      <c r="B6256" t="s">
        <v>6976</v>
      </c>
      <c r="C6256" t="s">
        <v>6977</v>
      </c>
      <c r="D6256">
        <v>23</v>
      </c>
      <c r="E6256" t="s">
        <v>6984</v>
      </c>
    </row>
    <row r="6257" spans="1:5">
      <c r="A6257">
        <v>775</v>
      </c>
      <c r="B6257" t="s">
        <v>6976</v>
      </c>
      <c r="C6257" t="s">
        <v>6977</v>
      </c>
      <c r="D6257">
        <v>24</v>
      </c>
      <c r="E6257" t="s">
        <v>6985</v>
      </c>
    </row>
    <row r="6258" spans="1:5">
      <c r="A6258">
        <v>775</v>
      </c>
      <c r="B6258" t="s">
        <v>6976</v>
      </c>
      <c r="C6258" t="s">
        <v>6977</v>
      </c>
      <c r="D6258">
        <v>31</v>
      </c>
      <c r="E6258" t="s">
        <v>6986</v>
      </c>
    </row>
    <row r="6259" spans="1:5">
      <c r="A6259">
        <v>775</v>
      </c>
      <c r="B6259" t="s">
        <v>6976</v>
      </c>
      <c r="C6259" t="s">
        <v>6977</v>
      </c>
      <c r="D6259">
        <v>32</v>
      </c>
      <c r="E6259" t="s">
        <v>6987</v>
      </c>
    </row>
    <row r="6260" spans="1:5">
      <c r="A6260">
        <v>775</v>
      </c>
      <c r="B6260" t="s">
        <v>6976</v>
      </c>
      <c r="C6260" t="s">
        <v>6977</v>
      </c>
      <c r="D6260">
        <v>33</v>
      </c>
      <c r="E6260" t="s">
        <v>6988</v>
      </c>
    </row>
    <row r="6261" spans="1:5">
      <c r="A6261">
        <v>775</v>
      </c>
      <c r="B6261" t="s">
        <v>6976</v>
      </c>
      <c r="C6261" t="s">
        <v>6977</v>
      </c>
      <c r="D6261">
        <v>34</v>
      </c>
      <c r="E6261" t="s">
        <v>6989</v>
      </c>
    </row>
    <row r="6262" spans="1:5">
      <c r="A6262">
        <v>778</v>
      </c>
      <c r="B6262" t="s">
        <v>6990</v>
      </c>
      <c r="C6262" t="s">
        <v>6991</v>
      </c>
      <c r="D6262">
        <v>1</v>
      </c>
      <c r="E6262" t="s">
        <v>5655</v>
      </c>
    </row>
    <row r="6263" spans="1:5">
      <c r="A6263">
        <v>778</v>
      </c>
      <c r="B6263" t="s">
        <v>6990</v>
      </c>
      <c r="C6263" t="s">
        <v>6991</v>
      </c>
      <c r="D6263">
        <v>2</v>
      </c>
      <c r="E6263" t="s">
        <v>6743</v>
      </c>
    </row>
    <row r="6264" spans="1:5">
      <c r="A6264">
        <v>778</v>
      </c>
      <c r="B6264" t="s">
        <v>6990</v>
      </c>
      <c r="C6264" t="s">
        <v>6991</v>
      </c>
      <c r="D6264">
        <v>3</v>
      </c>
      <c r="E6264" t="s">
        <v>6744</v>
      </c>
    </row>
    <row r="6265" spans="1:5">
      <c r="A6265">
        <v>781</v>
      </c>
      <c r="B6265" t="s">
        <v>6992</v>
      </c>
      <c r="C6265" t="s">
        <v>6993</v>
      </c>
      <c r="D6265">
        <v>1</v>
      </c>
      <c r="E6265" t="s">
        <v>6994</v>
      </c>
    </row>
    <row r="6266" spans="1:5">
      <c r="A6266">
        <v>781</v>
      </c>
      <c r="B6266" t="s">
        <v>6992</v>
      </c>
      <c r="C6266" t="s">
        <v>6993</v>
      </c>
      <c r="D6266">
        <v>2</v>
      </c>
      <c r="E6266" t="s">
        <v>6995</v>
      </c>
    </row>
    <row r="6267" spans="1:5">
      <c r="A6267">
        <v>781</v>
      </c>
      <c r="B6267" t="s">
        <v>6992</v>
      </c>
      <c r="C6267" t="s">
        <v>6993</v>
      </c>
      <c r="D6267">
        <v>3</v>
      </c>
      <c r="E6267" t="s">
        <v>6996</v>
      </c>
    </row>
    <row r="6268" spans="1:5">
      <c r="A6268">
        <v>784</v>
      </c>
      <c r="B6268" t="s">
        <v>6997</v>
      </c>
      <c r="C6268" t="s">
        <v>6998</v>
      </c>
      <c r="D6268">
        <v>1</v>
      </c>
      <c r="E6268" t="s">
        <v>6999</v>
      </c>
    </row>
    <row r="6269" spans="1:5">
      <c r="A6269">
        <v>784</v>
      </c>
      <c r="B6269" t="s">
        <v>6997</v>
      </c>
      <c r="C6269" t="s">
        <v>6998</v>
      </c>
      <c r="D6269">
        <v>2</v>
      </c>
      <c r="E6269" t="s">
        <v>7000</v>
      </c>
    </row>
    <row r="6270" spans="1:5">
      <c r="A6270">
        <v>784</v>
      </c>
      <c r="B6270" t="s">
        <v>6997</v>
      </c>
      <c r="C6270" t="s">
        <v>6998</v>
      </c>
      <c r="D6270">
        <v>3</v>
      </c>
      <c r="E6270" t="s">
        <v>7001</v>
      </c>
    </row>
    <row r="6271" spans="1:5">
      <c r="A6271">
        <v>787</v>
      </c>
      <c r="B6271" t="s">
        <v>7002</v>
      </c>
      <c r="C6271" t="s">
        <v>7003</v>
      </c>
      <c r="D6271">
        <v>1</v>
      </c>
      <c r="E6271" t="s">
        <v>5655</v>
      </c>
    </row>
    <row r="6272" spans="1:5">
      <c r="A6272">
        <v>787</v>
      </c>
      <c r="B6272" t="s">
        <v>7002</v>
      </c>
      <c r="C6272" t="s">
        <v>7003</v>
      </c>
      <c r="D6272">
        <v>2</v>
      </c>
      <c r="E6272" t="s">
        <v>6743</v>
      </c>
    </row>
    <row r="6273" spans="1:7">
      <c r="A6273">
        <v>787</v>
      </c>
      <c r="B6273" t="s">
        <v>7002</v>
      </c>
      <c r="C6273" t="s">
        <v>7003</v>
      </c>
      <c r="D6273">
        <v>3</v>
      </c>
      <c r="E6273" t="s">
        <v>6744</v>
      </c>
    </row>
    <row r="6274" spans="1:7">
      <c r="A6274">
        <v>790</v>
      </c>
      <c r="B6274" t="s">
        <v>7004</v>
      </c>
      <c r="C6274" t="s">
        <v>7005</v>
      </c>
      <c r="D6274">
        <v>1</v>
      </c>
      <c r="E6274" t="s">
        <v>7006</v>
      </c>
    </row>
    <row r="6275" spans="1:7">
      <c r="A6275">
        <v>790</v>
      </c>
      <c r="B6275" t="s">
        <v>7004</v>
      </c>
      <c r="C6275" t="s">
        <v>7005</v>
      </c>
      <c r="D6275">
        <v>2</v>
      </c>
      <c r="E6275" t="s">
        <v>7007</v>
      </c>
    </row>
    <row r="6276" spans="1:7">
      <c r="A6276">
        <v>793</v>
      </c>
      <c r="B6276" t="s">
        <v>7008</v>
      </c>
      <c r="C6276" t="s">
        <v>7009</v>
      </c>
      <c r="D6276">
        <v>1</v>
      </c>
      <c r="E6276" t="s">
        <v>7010</v>
      </c>
    </row>
    <row r="6277" spans="1:7">
      <c r="A6277">
        <v>793</v>
      </c>
      <c r="B6277" t="s">
        <v>7008</v>
      </c>
      <c r="C6277" t="s">
        <v>7009</v>
      </c>
      <c r="D6277">
        <v>2</v>
      </c>
      <c r="E6277" t="s">
        <v>7011</v>
      </c>
    </row>
    <row r="6278" spans="1:7">
      <c r="A6278">
        <v>796</v>
      </c>
      <c r="B6278" t="s">
        <v>7012</v>
      </c>
      <c r="C6278" t="s">
        <v>7013</v>
      </c>
      <c r="D6278" t="s">
        <v>7014</v>
      </c>
      <c r="E6278" t="s">
        <v>7015</v>
      </c>
      <c r="F6278" t="s">
        <v>7016</v>
      </c>
      <c r="G6278" t="s">
        <v>7017</v>
      </c>
    </row>
    <row r="6279" spans="1:7">
      <c r="A6279">
        <v>796</v>
      </c>
      <c r="B6279" t="s">
        <v>7012</v>
      </c>
      <c r="C6279" t="s">
        <v>7013</v>
      </c>
      <c r="D6279" t="s">
        <v>7018</v>
      </c>
      <c r="E6279" t="s">
        <v>7019</v>
      </c>
      <c r="F6279" t="s">
        <v>7020</v>
      </c>
      <c r="G6279" t="s">
        <v>7021</v>
      </c>
    </row>
    <row r="6280" spans="1:7">
      <c r="A6280">
        <v>796</v>
      </c>
      <c r="B6280" t="s">
        <v>7012</v>
      </c>
      <c r="C6280" t="s">
        <v>7013</v>
      </c>
      <c r="D6280" t="s">
        <v>7022</v>
      </c>
      <c r="E6280" t="s">
        <v>7023</v>
      </c>
      <c r="G6280" t="s">
        <v>7024</v>
      </c>
    </row>
    <row r="6281" spans="1:7">
      <c r="A6281">
        <v>796</v>
      </c>
      <c r="B6281" t="s">
        <v>7012</v>
      </c>
      <c r="C6281" t="s">
        <v>7013</v>
      </c>
      <c r="D6281" t="s">
        <v>7025</v>
      </c>
      <c r="E6281" t="s">
        <v>7026</v>
      </c>
      <c r="G6281" t="s">
        <v>7027</v>
      </c>
    </row>
    <row r="6282" spans="1:7">
      <c r="A6282">
        <v>796</v>
      </c>
      <c r="B6282" t="s">
        <v>7012</v>
      </c>
      <c r="C6282" t="s">
        <v>7013</v>
      </c>
      <c r="D6282" t="s">
        <v>7028</v>
      </c>
      <c r="E6282" t="s">
        <v>7029</v>
      </c>
      <c r="G6282" t="s">
        <v>7030</v>
      </c>
    </row>
    <row r="6283" spans="1:7">
      <c r="A6283">
        <v>796</v>
      </c>
      <c r="B6283" t="s">
        <v>7012</v>
      </c>
      <c r="C6283" t="s">
        <v>7013</v>
      </c>
      <c r="D6283" t="s">
        <v>7031</v>
      </c>
      <c r="E6283" t="s">
        <v>7032</v>
      </c>
      <c r="G6283" t="s">
        <v>7033</v>
      </c>
    </row>
    <row r="6284" spans="1:7">
      <c r="A6284">
        <v>796</v>
      </c>
      <c r="B6284" t="s">
        <v>7012</v>
      </c>
      <c r="C6284" t="s">
        <v>7013</v>
      </c>
      <c r="D6284" t="s">
        <v>7034</v>
      </c>
      <c r="E6284" t="s">
        <v>7035</v>
      </c>
      <c r="G6284" t="s">
        <v>7036</v>
      </c>
    </row>
    <row r="6285" spans="1:7">
      <c r="A6285">
        <v>796</v>
      </c>
      <c r="B6285" t="s">
        <v>7012</v>
      </c>
      <c r="C6285" t="s">
        <v>7013</v>
      </c>
      <c r="D6285" t="s">
        <v>7037</v>
      </c>
      <c r="E6285" t="s">
        <v>7038</v>
      </c>
      <c r="G6285" t="s">
        <v>7039</v>
      </c>
    </row>
    <row r="6286" spans="1:7">
      <c r="A6286">
        <v>796</v>
      </c>
      <c r="B6286" t="s">
        <v>7012</v>
      </c>
      <c r="C6286" t="s">
        <v>7013</v>
      </c>
      <c r="D6286" t="s">
        <v>7040</v>
      </c>
      <c r="E6286" t="s">
        <v>7041</v>
      </c>
      <c r="G6286" t="s">
        <v>7042</v>
      </c>
    </row>
    <row r="6287" spans="1:7">
      <c r="A6287">
        <v>796</v>
      </c>
      <c r="B6287" t="s">
        <v>7012</v>
      </c>
      <c r="C6287" t="s">
        <v>7013</v>
      </c>
      <c r="D6287" t="s">
        <v>7043</v>
      </c>
      <c r="E6287" t="s">
        <v>7044</v>
      </c>
      <c r="G6287" t="s">
        <v>7045</v>
      </c>
    </row>
    <row r="6288" spans="1:7">
      <c r="A6288">
        <v>796</v>
      </c>
      <c r="B6288" t="s">
        <v>7012</v>
      </c>
      <c r="C6288" t="s">
        <v>7013</v>
      </c>
      <c r="D6288" t="s">
        <v>7046</v>
      </c>
      <c r="E6288" t="s">
        <v>7047</v>
      </c>
      <c r="G6288" t="s">
        <v>7048</v>
      </c>
    </row>
    <row r="6289" spans="1:7">
      <c r="A6289">
        <v>796</v>
      </c>
      <c r="B6289" t="s">
        <v>7012</v>
      </c>
      <c r="C6289" t="s">
        <v>7013</v>
      </c>
      <c r="D6289" t="s">
        <v>7049</v>
      </c>
      <c r="E6289" t="s">
        <v>7050</v>
      </c>
      <c r="G6289" t="s">
        <v>7051</v>
      </c>
    </row>
    <row r="6290" spans="1:7">
      <c r="A6290">
        <v>796</v>
      </c>
      <c r="B6290" t="s">
        <v>7012</v>
      </c>
      <c r="C6290" t="s">
        <v>7013</v>
      </c>
      <c r="D6290" t="s">
        <v>7052</v>
      </c>
      <c r="E6290" t="s">
        <v>7053</v>
      </c>
      <c r="F6290" t="s">
        <v>7054</v>
      </c>
      <c r="G6290" t="s">
        <v>7055</v>
      </c>
    </row>
    <row r="6291" spans="1:7">
      <c r="A6291">
        <v>796</v>
      </c>
      <c r="B6291" t="s">
        <v>7012</v>
      </c>
      <c r="C6291" t="s">
        <v>7013</v>
      </c>
      <c r="D6291" t="s">
        <v>15256</v>
      </c>
      <c r="E6291" t="s">
        <v>23353</v>
      </c>
      <c r="F6291" t="s">
        <v>15257</v>
      </c>
      <c r="G6291" t="s">
        <v>15258</v>
      </c>
    </row>
    <row r="6292" spans="1:7">
      <c r="A6292">
        <v>796</v>
      </c>
      <c r="B6292" t="s">
        <v>7012</v>
      </c>
      <c r="C6292" t="s">
        <v>7013</v>
      </c>
      <c r="D6292" t="s">
        <v>15277</v>
      </c>
      <c r="E6292" t="s">
        <v>15278</v>
      </c>
      <c r="F6292" t="s">
        <v>15279</v>
      </c>
      <c r="G6292" t="s">
        <v>15280</v>
      </c>
    </row>
    <row r="6293" spans="1:7">
      <c r="A6293">
        <v>796</v>
      </c>
      <c r="B6293" t="s">
        <v>7012</v>
      </c>
      <c r="C6293" t="s">
        <v>7013</v>
      </c>
      <c r="D6293" t="s">
        <v>15281</v>
      </c>
      <c r="E6293" t="s">
        <v>23354</v>
      </c>
      <c r="F6293" t="s">
        <v>15283</v>
      </c>
      <c r="G6293" t="s">
        <v>15284</v>
      </c>
    </row>
    <row r="6294" spans="1:7">
      <c r="A6294">
        <v>796</v>
      </c>
      <c r="B6294" t="s">
        <v>7012</v>
      </c>
      <c r="C6294" t="s">
        <v>7013</v>
      </c>
      <c r="D6294" t="s">
        <v>10049</v>
      </c>
      <c r="E6294" t="s">
        <v>23355</v>
      </c>
      <c r="G6294" t="s">
        <v>10050</v>
      </c>
    </row>
    <row r="6295" spans="1:7">
      <c r="A6295">
        <v>796</v>
      </c>
      <c r="B6295" t="s">
        <v>7012</v>
      </c>
      <c r="C6295" t="s">
        <v>7013</v>
      </c>
      <c r="D6295" t="s">
        <v>10051</v>
      </c>
      <c r="E6295" t="s">
        <v>23356</v>
      </c>
      <c r="G6295" t="s">
        <v>10053</v>
      </c>
    </row>
    <row r="6296" spans="1:7">
      <c r="A6296">
        <v>799</v>
      </c>
      <c r="B6296" t="s">
        <v>7056</v>
      </c>
      <c r="C6296" t="s">
        <v>7057</v>
      </c>
      <c r="D6296">
        <v>0</v>
      </c>
      <c r="E6296" t="s">
        <v>6648</v>
      </c>
      <c r="F6296" t="s">
        <v>7058</v>
      </c>
    </row>
    <row r="6297" spans="1:7">
      <c r="A6297">
        <v>799</v>
      </c>
      <c r="B6297" t="s">
        <v>7056</v>
      </c>
      <c r="C6297" t="s">
        <v>7057</v>
      </c>
      <c r="D6297">
        <v>1</v>
      </c>
      <c r="E6297" t="s">
        <v>7059</v>
      </c>
      <c r="F6297" t="s">
        <v>7060</v>
      </c>
    </row>
    <row r="6298" spans="1:7">
      <c r="A6298">
        <v>799</v>
      </c>
      <c r="B6298" t="s">
        <v>7056</v>
      </c>
      <c r="C6298" t="s">
        <v>7057</v>
      </c>
      <c r="D6298">
        <v>2</v>
      </c>
      <c r="E6298" t="s">
        <v>5959</v>
      </c>
      <c r="F6298" t="s">
        <v>5960</v>
      </c>
    </row>
    <row r="6299" spans="1:7">
      <c r="A6299">
        <v>799</v>
      </c>
      <c r="B6299" t="s">
        <v>7056</v>
      </c>
      <c r="C6299" t="s">
        <v>7057</v>
      </c>
      <c r="D6299">
        <v>3</v>
      </c>
      <c r="E6299" t="s">
        <v>5956</v>
      </c>
      <c r="F6299" t="s">
        <v>5957</v>
      </c>
    </row>
    <row r="6300" spans="1:7">
      <c r="A6300">
        <v>799</v>
      </c>
      <c r="B6300" t="s">
        <v>7056</v>
      </c>
      <c r="C6300" t="s">
        <v>7057</v>
      </c>
      <c r="D6300">
        <v>4</v>
      </c>
      <c r="E6300" t="s">
        <v>5811</v>
      </c>
      <c r="F6300" t="s">
        <v>5812</v>
      </c>
    </row>
    <row r="6301" spans="1:7">
      <c r="A6301">
        <v>799</v>
      </c>
      <c r="B6301" t="s">
        <v>7056</v>
      </c>
      <c r="C6301" t="s">
        <v>7057</v>
      </c>
      <c r="D6301">
        <v>5</v>
      </c>
      <c r="E6301" t="s">
        <v>23197</v>
      </c>
      <c r="F6301" t="s">
        <v>23198</v>
      </c>
    </row>
    <row r="6302" spans="1:7">
      <c r="A6302">
        <v>802</v>
      </c>
      <c r="B6302" t="s">
        <v>7061</v>
      </c>
      <c r="C6302" t="s">
        <v>7062</v>
      </c>
      <c r="D6302">
        <v>1</v>
      </c>
      <c r="E6302" t="s">
        <v>7063</v>
      </c>
      <c r="F6302" t="s">
        <v>7064</v>
      </c>
    </row>
    <row r="6303" spans="1:7">
      <c r="A6303">
        <v>802</v>
      </c>
      <c r="B6303" t="s">
        <v>7061</v>
      </c>
      <c r="C6303" t="s">
        <v>7062</v>
      </c>
      <c r="D6303">
        <v>2</v>
      </c>
      <c r="E6303" t="s">
        <v>7065</v>
      </c>
      <c r="F6303" t="s">
        <v>7066</v>
      </c>
    </row>
    <row r="6304" spans="1:7">
      <c r="A6304">
        <v>808</v>
      </c>
      <c r="B6304" t="s">
        <v>7073</v>
      </c>
      <c r="C6304" t="s">
        <v>7074</v>
      </c>
      <c r="D6304">
        <v>1</v>
      </c>
      <c r="E6304" t="s">
        <v>7075</v>
      </c>
      <c r="F6304" t="s">
        <v>7076</v>
      </c>
    </row>
    <row r="6305" spans="1:7">
      <c r="A6305">
        <v>808</v>
      </c>
      <c r="B6305" t="s">
        <v>7073</v>
      </c>
      <c r="C6305" t="s">
        <v>7074</v>
      </c>
      <c r="D6305">
        <v>2</v>
      </c>
      <c r="E6305" t="s">
        <v>7077</v>
      </c>
      <c r="F6305" t="s">
        <v>7078</v>
      </c>
    </row>
    <row r="6306" spans="1:7">
      <c r="A6306">
        <v>808</v>
      </c>
      <c r="B6306" t="s">
        <v>7073</v>
      </c>
      <c r="C6306" t="s">
        <v>7074</v>
      </c>
      <c r="D6306">
        <v>3</v>
      </c>
      <c r="E6306" t="s">
        <v>7079</v>
      </c>
      <c r="F6306" t="s">
        <v>7080</v>
      </c>
    </row>
    <row r="6307" spans="1:7">
      <c r="A6307">
        <v>808</v>
      </c>
      <c r="B6307" t="s">
        <v>7073</v>
      </c>
      <c r="C6307" t="s">
        <v>7074</v>
      </c>
      <c r="D6307">
        <v>4</v>
      </c>
      <c r="E6307" t="s">
        <v>7081</v>
      </c>
      <c r="F6307" t="s">
        <v>7082</v>
      </c>
    </row>
    <row r="6308" spans="1:7">
      <c r="A6308">
        <v>808</v>
      </c>
      <c r="B6308" t="s">
        <v>7073</v>
      </c>
      <c r="C6308" t="s">
        <v>7074</v>
      </c>
      <c r="D6308">
        <v>5</v>
      </c>
      <c r="E6308" t="s">
        <v>7083</v>
      </c>
      <c r="F6308" t="s">
        <v>7084</v>
      </c>
    </row>
    <row r="6309" spans="1:7">
      <c r="A6309">
        <v>811</v>
      </c>
      <c r="B6309" t="s">
        <v>7085</v>
      </c>
      <c r="C6309" t="s">
        <v>7086</v>
      </c>
      <c r="D6309">
        <v>1</v>
      </c>
      <c r="E6309" t="s">
        <v>7087</v>
      </c>
      <c r="F6309" t="s">
        <v>7088</v>
      </c>
    </row>
    <row r="6310" spans="1:7">
      <c r="A6310">
        <v>811</v>
      </c>
      <c r="B6310" t="s">
        <v>7085</v>
      </c>
      <c r="C6310" t="s">
        <v>7086</v>
      </c>
      <c r="D6310">
        <v>2</v>
      </c>
      <c r="E6310" t="s">
        <v>7089</v>
      </c>
      <c r="F6310" t="s">
        <v>7090</v>
      </c>
    </row>
    <row r="6311" spans="1:7">
      <c r="A6311">
        <v>811</v>
      </c>
      <c r="B6311" t="s">
        <v>7085</v>
      </c>
      <c r="C6311" t="s">
        <v>7086</v>
      </c>
      <c r="D6311">
        <v>3</v>
      </c>
      <c r="E6311" t="s">
        <v>7091</v>
      </c>
      <c r="F6311" t="s">
        <v>7092</v>
      </c>
    </row>
    <row r="6312" spans="1:7">
      <c r="A6312">
        <v>811</v>
      </c>
      <c r="B6312" t="s">
        <v>7085</v>
      </c>
      <c r="C6312" t="s">
        <v>7086</v>
      </c>
      <c r="D6312">
        <v>4</v>
      </c>
      <c r="E6312" t="s">
        <v>7093</v>
      </c>
      <c r="F6312" t="s">
        <v>7090</v>
      </c>
    </row>
    <row r="6313" spans="1:7">
      <c r="A6313">
        <v>814</v>
      </c>
      <c r="B6313" t="s">
        <v>7094</v>
      </c>
      <c r="C6313" t="s">
        <v>7095</v>
      </c>
      <c r="D6313">
        <v>1</v>
      </c>
      <c r="E6313" t="s">
        <v>7096</v>
      </c>
      <c r="F6313" t="s">
        <v>7097</v>
      </c>
      <c r="G6313" t="s">
        <v>7098</v>
      </c>
    </row>
    <row r="6314" spans="1:7">
      <c r="A6314">
        <v>814</v>
      </c>
      <c r="B6314" t="s">
        <v>7094</v>
      </c>
      <c r="C6314" t="s">
        <v>7095</v>
      </c>
      <c r="D6314">
        <v>2</v>
      </c>
      <c r="E6314" t="s">
        <v>7099</v>
      </c>
      <c r="F6314" t="s">
        <v>7100</v>
      </c>
      <c r="G6314" t="s">
        <v>7101</v>
      </c>
    </row>
    <row r="6315" spans="1:7">
      <c r="A6315">
        <v>814</v>
      </c>
      <c r="B6315" t="s">
        <v>7094</v>
      </c>
      <c r="C6315" t="s">
        <v>7095</v>
      </c>
      <c r="D6315">
        <v>3</v>
      </c>
      <c r="E6315" t="s">
        <v>7102</v>
      </c>
      <c r="G6315" t="s">
        <v>7103</v>
      </c>
    </row>
    <row r="6316" spans="1:7">
      <c r="A6316">
        <v>814</v>
      </c>
      <c r="B6316" t="s">
        <v>7094</v>
      </c>
      <c r="C6316" t="s">
        <v>7095</v>
      </c>
      <c r="D6316">
        <v>4</v>
      </c>
      <c r="E6316" t="s">
        <v>7104</v>
      </c>
      <c r="G6316" t="s">
        <v>7105</v>
      </c>
    </row>
    <row r="6317" spans="1:7">
      <c r="A6317">
        <v>814</v>
      </c>
      <c r="B6317" t="s">
        <v>7094</v>
      </c>
      <c r="C6317" t="s">
        <v>7095</v>
      </c>
      <c r="D6317">
        <v>5</v>
      </c>
      <c r="E6317" t="s">
        <v>15259</v>
      </c>
      <c r="F6317" t="s">
        <v>15260</v>
      </c>
      <c r="G6317" t="s">
        <v>14952</v>
      </c>
    </row>
    <row r="6318" spans="1:7">
      <c r="A6318">
        <v>817</v>
      </c>
      <c r="B6318" t="s">
        <v>7106</v>
      </c>
      <c r="C6318" t="s">
        <v>7107</v>
      </c>
      <c r="D6318">
        <v>0</v>
      </c>
      <c r="E6318" t="s">
        <v>7108</v>
      </c>
      <c r="F6318" t="s">
        <v>7109</v>
      </c>
    </row>
    <row r="6319" spans="1:7">
      <c r="A6319">
        <v>817</v>
      </c>
      <c r="B6319" t="s">
        <v>7106</v>
      </c>
      <c r="C6319" t="s">
        <v>7107</v>
      </c>
      <c r="D6319">
        <v>1</v>
      </c>
      <c r="E6319" t="s">
        <v>7110</v>
      </c>
      <c r="F6319" t="s">
        <v>7111</v>
      </c>
    </row>
    <row r="6320" spans="1:7">
      <c r="A6320">
        <v>817</v>
      </c>
      <c r="B6320" t="s">
        <v>7106</v>
      </c>
      <c r="C6320" t="s">
        <v>7107</v>
      </c>
      <c r="D6320">
        <v>2</v>
      </c>
      <c r="E6320" t="s">
        <v>7112</v>
      </c>
      <c r="F6320" t="s">
        <v>7113</v>
      </c>
    </row>
    <row r="6321" spans="1:7">
      <c r="A6321">
        <v>817</v>
      </c>
      <c r="B6321" t="s">
        <v>7106</v>
      </c>
      <c r="C6321" t="s">
        <v>7107</v>
      </c>
      <c r="D6321">
        <v>3</v>
      </c>
      <c r="E6321" t="s">
        <v>7114</v>
      </c>
      <c r="F6321" t="s">
        <v>7115</v>
      </c>
    </row>
    <row r="6322" spans="1:7">
      <c r="A6322">
        <v>817</v>
      </c>
      <c r="B6322" t="s">
        <v>7106</v>
      </c>
      <c r="C6322" t="s">
        <v>7107</v>
      </c>
      <c r="D6322">
        <v>4</v>
      </c>
      <c r="E6322" t="s">
        <v>7116</v>
      </c>
      <c r="F6322" t="s">
        <v>7117</v>
      </c>
    </row>
    <row r="6323" spans="1:7">
      <c r="A6323">
        <v>817</v>
      </c>
      <c r="B6323" t="s">
        <v>7106</v>
      </c>
      <c r="C6323" t="s">
        <v>7107</v>
      </c>
      <c r="D6323">
        <v>5</v>
      </c>
      <c r="E6323" t="s">
        <v>7118</v>
      </c>
      <c r="F6323" t="s">
        <v>7119</v>
      </c>
    </row>
    <row r="6324" spans="1:7">
      <c r="A6324">
        <v>817</v>
      </c>
      <c r="B6324" t="s">
        <v>7106</v>
      </c>
      <c r="C6324" t="s">
        <v>7107</v>
      </c>
      <c r="D6324">
        <v>6</v>
      </c>
      <c r="E6324" t="s">
        <v>7120</v>
      </c>
      <c r="F6324" t="s">
        <v>7121</v>
      </c>
    </row>
    <row r="6325" spans="1:7">
      <c r="A6325">
        <v>817</v>
      </c>
      <c r="B6325" t="s">
        <v>7106</v>
      </c>
      <c r="C6325" t="s">
        <v>7107</v>
      </c>
      <c r="D6325">
        <v>7</v>
      </c>
      <c r="E6325" t="s">
        <v>7122</v>
      </c>
      <c r="F6325" t="s">
        <v>7123</v>
      </c>
    </row>
    <row r="6326" spans="1:7">
      <c r="A6326">
        <v>817</v>
      </c>
      <c r="B6326" t="s">
        <v>7106</v>
      </c>
      <c r="C6326" t="s">
        <v>7107</v>
      </c>
      <c r="D6326">
        <v>8</v>
      </c>
      <c r="E6326" t="s">
        <v>11150</v>
      </c>
      <c r="F6326" t="s">
        <v>11151</v>
      </c>
      <c r="G6326" t="s">
        <v>11152</v>
      </c>
    </row>
    <row r="6327" spans="1:7">
      <c r="A6327">
        <v>820</v>
      </c>
      <c r="B6327" t="s">
        <v>7124</v>
      </c>
      <c r="C6327" t="s">
        <v>7125</v>
      </c>
      <c r="D6327">
        <v>1</v>
      </c>
      <c r="E6327" t="s">
        <v>7126</v>
      </c>
      <c r="F6327" t="s">
        <v>7127</v>
      </c>
    </row>
    <row r="6328" spans="1:7">
      <c r="A6328">
        <v>820</v>
      </c>
      <c r="B6328" t="s">
        <v>7124</v>
      </c>
      <c r="C6328" t="s">
        <v>7125</v>
      </c>
      <c r="D6328">
        <v>2</v>
      </c>
      <c r="E6328" t="s">
        <v>7128</v>
      </c>
      <c r="F6328" t="s">
        <v>7129</v>
      </c>
    </row>
    <row r="6329" spans="1:7">
      <c r="A6329">
        <v>820</v>
      </c>
      <c r="B6329" t="s">
        <v>7124</v>
      </c>
      <c r="C6329" t="s">
        <v>7125</v>
      </c>
      <c r="D6329">
        <v>3</v>
      </c>
      <c r="E6329" t="s">
        <v>7130</v>
      </c>
      <c r="F6329" t="s">
        <v>7131</v>
      </c>
    </row>
    <row r="6330" spans="1:7">
      <c r="A6330">
        <v>823</v>
      </c>
      <c r="B6330" t="s">
        <v>7132</v>
      </c>
      <c r="C6330" t="s">
        <v>7133</v>
      </c>
      <c r="D6330">
        <v>1</v>
      </c>
      <c r="E6330" t="s">
        <v>7134</v>
      </c>
    </row>
    <row r="6331" spans="1:7">
      <c r="A6331">
        <v>823</v>
      </c>
      <c r="B6331" t="s">
        <v>7132</v>
      </c>
      <c r="C6331" t="s">
        <v>7133</v>
      </c>
      <c r="D6331">
        <v>2</v>
      </c>
      <c r="E6331" t="s">
        <v>7135</v>
      </c>
    </row>
    <row r="6332" spans="1:7">
      <c r="A6332">
        <v>823</v>
      </c>
      <c r="B6332" t="s">
        <v>7132</v>
      </c>
      <c r="C6332" t="s">
        <v>7133</v>
      </c>
      <c r="D6332">
        <v>3</v>
      </c>
      <c r="E6332" t="s">
        <v>7136</v>
      </c>
    </row>
    <row r="6333" spans="1:7">
      <c r="A6333">
        <v>823</v>
      </c>
      <c r="B6333" t="s">
        <v>7132</v>
      </c>
      <c r="C6333" t="s">
        <v>7133</v>
      </c>
      <c r="D6333">
        <v>4</v>
      </c>
      <c r="E6333" t="s">
        <v>7137</v>
      </c>
    </row>
    <row r="6334" spans="1:7">
      <c r="A6334">
        <v>823</v>
      </c>
      <c r="B6334" t="s">
        <v>7132</v>
      </c>
      <c r="C6334" t="s">
        <v>7133</v>
      </c>
      <c r="D6334">
        <v>5</v>
      </c>
      <c r="E6334" t="s">
        <v>7083</v>
      </c>
    </row>
    <row r="6335" spans="1:7">
      <c r="A6335">
        <v>823</v>
      </c>
      <c r="B6335" t="s">
        <v>7132</v>
      </c>
      <c r="C6335" t="s">
        <v>7133</v>
      </c>
      <c r="D6335">
        <v>6</v>
      </c>
      <c r="E6335" t="s">
        <v>7075</v>
      </c>
    </row>
    <row r="6336" spans="1:7">
      <c r="A6336">
        <v>826</v>
      </c>
      <c r="B6336" t="s">
        <v>7138</v>
      </c>
      <c r="C6336" t="s">
        <v>7139</v>
      </c>
      <c r="D6336">
        <v>0</v>
      </c>
      <c r="E6336" t="s">
        <v>4910</v>
      </c>
      <c r="F6336" t="s">
        <v>7140</v>
      </c>
      <c r="G6336" t="s">
        <v>5743</v>
      </c>
    </row>
    <row r="6337" spans="1:7">
      <c r="A6337">
        <v>826</v>
      </c>
      <c r="B6337" t="s">
        <v>7138</v>
      </c>
      <c r="C6337" t="s">
        <v>7139</v>
      </c>
      <c r="D6337">
        <v>1</v>
      </c>
      <c r="E6337" t="s">
        <v>7141</v>
      </c>
      <c r="F6337" t="s">
        <v>7142</v>
      </c>
    </row>
    <row r="6338" spans="1:7">
      <c r="A6338">
        <v>826</v>
      </c>
      <c r="B6338" t="s">
        <v>7138</v>
      </c>
      <c r="C6338" t="s">
        <v>7139</v>
      </c>
      <c r="D6338">
        <v>2</v>
      </c>
      <c r="E6338" t="s">
        <v>7143</v>
      </c>
      <c r="F6338" t="s">
        <v>7144</v>
      </c>
    </row>
    <row r="6339" spans="1:7">
      <c r="A6339">
        <v>826</v>
      </c>
      <c r="B6339" t="s">
        <v>7138</v>
      </c>
      <c r="C6339" t="s">
        <v>7139</v>
      </c>
      <c r="D6339">
        <v>3</v>
      </c>
      <c r="E6339" t="s">
        <v>6648</v>
      </c>
      <c r="F6339" t="s">
        <v>7058</v>
      </c>
    </row>
    <row r="6340" spans="1:7">
      <c r="A6340">
        <v>829</v>
      </c>
      <c r="B6340" t="s">
        <v>7145</v>
      </c>
      <c r="C6340" t="s">
        <v>7146</v>
      </c>
      <c r="D6340">
        <v>0</v>
      </c>
      <c r="E6340" t="s">
        <v>7147</v>
      </c>
      <c r="F6340" t="s">
        <v>7148</v>
      </c>
      <c r="G6340" t="s">
        <v>7149</v>
      </c>
    </row>
    <row r="6341" spans="1:7">
      <c r="A6341">
        <v>829</v>
      </c>
      <c r="B6341" t="s">
        <v>7145</v>
      </c>
      <c r="C6341" t="s">
        <v>7146</v>
      </c>
      <c r="D6341">
        <v>1</v>
      </c>
      <c r="E6341" t="s">
        <v>7150</v>
      </c>
      <c r="F6341" t="s">
        <v>7150</v>
      </c>
      <c r="G6341" t="s">
        <v>7150</v>
      </c>
    </row>
    <row r="6342" spans="1:7">
      <c r="A6342">
        <v>829</v>
      </c>
      <c r="B6342" t="s">
        <v>7145</v>
      </c>
      <c r="C6342" t="s">
        <v>7146</v>
      </c>
      <c r="D6342">
        <v>2</v>
      </c>
      <c r="E6342" t="s">
        <v>7151</v>
      </c>
      <c r="F6342" t="s">
        <v>7151</v>
      </c>
      <c r="G6342" t="s">
        <v>7151</v>
      </c>
    </row>
    <row r="6343" spans="1:7">
      <c r="A6343">
        <v>829</v>
      </c>
      <c r="B6343" t="s">
        <v>7145</v>
      </c>
      <c r="C6343" t="s">
        <v>7146</v>
      </c>
      <c r="D6343">
        <v>3</v>
      </c>
      <c r="E6343" t="s">
        <v>7152</v>
      </c>
      <c r="F6343" t="s">
        <v>7153</v>
      </c>
      <c r="G6343" t="s">
        <v>7154</v>
      </c>
    </row>
    <row r="6344" spans="1:7">
      <c r="A6344">
        <v>829</v>
      </c>
      <c r="B6344" t="s">
        <v>7145</v>
      </c>
      <c r="C6344" t="s">
        <v>7146</v>
      </c>
      <c r="D6344">
        <v>4</v>
      </c>
      <c r="E6344" t="s">
        <v>23357</v>
      </c>
      <c r="F6344" t="s">
        <v>23357</v>
      </c>
      <c r="G6344" t="s">
        <v>23357</v>
      </c>
    </row>
    <row r="6345" spans="1:7">
      <c r="A6345">
        <v>832</v>
      </c>
      <c r="B6345" t="s">
        <v>7155</v>
      </c>
      <c r="C6345" t="s">
        <v>7156</v>
      </c>
      <c r="D6345">
        <v>0</v>
      </c>
      <c r="E6345" t="s">
        <v>7157</v>
      </c>
      <c r="F6345" t="s">
        <v>7158</v>
      </c>
    </row>
    <row r="6346" spans="1:7">
      <c r="A6346">
        <v>832</v>
      </c>
      <c r="B6346" t="s">
        <v>7155</v>
      </c>
      <c r="C6346" t="s">
        <v>7156</v>
      </c>
      <c r="D6346">
        <v>1</v>
      </c>
      <c r="E6346" t="s">
        <v>7159</v>
      </c>
      <c r="F6346" t="s">
        <v>7160</v>
      </c>
    </row>
    <row r="6347" spans="1:7">
      <c r="A6347">
        <v>832</v>
      </c>
      <c r="B6347" t="s">
        <v>7155</v>
      </c>
      <c r="C6347" t="s">
        <v>7156</v>
      </c>
      <c r="D6347">
        <v>2</v>
      </c>
      <c r="E6347" t="s">
        <v>7161</v>
      </c>
      <c r="F6347" t="s">
        <v>7162</v>
      </c>
    </row>
    <row r="6348" spans="1:7">
      <c r="A6348">
        <v>835</v>
      </c>
      <c r="B6348" t="s">
        <v>7163</v>
      </c>
      <c r="C6348" t="s">
        <v>7164</v>
      </c>
      <c r="D6348">
        <v>0</v>
      </c>
      <c r="E6348" t="s">
        <v>7152</v>
      </c>
      <c r="F6348" t="s">
        <v>7153</v>
      </c>
    </row>
    <row r="6349" spans="1:7">
      <c r="A6349">
        <v>835</v>
      </c>
      <c r="B6349" t="s">
        <v>7163</v>
      </c>
      <c r="C6349" t="s">
        <v>7164</v>
      </c>
      <c r="D6349">
        <v>1</v>
      </c>
      <c r="E6349" t="s">
        <v>7165</v>
      </c>
      <c r="F6349" t="s">
        <v>7166</v>
      </c>
    </row>
    <row r="6350" spans="1:7">
      <c r="A6350">
        <v>835</v>
      </c>
      <c r="B6350" t="s">
        <v>7163</v>
      </c>
      <c r="C6350" t="s">
        <v>7164</v>
      </c>
      <c r="D6350">
        <v>2</v>
      </c>
      <c r="E6350" t="s">
        <v>7167</v>
      </c>
      <c r="F6350" t="s">
        <v>7168</v>
      </c>
    </row>
    <row r="6351" spans="1:7">
      <c r="A6351">
        <v>835</v>
      </c>
      <c r="B6351" t="s">
        <v>7163</v>
      </c>
      <c r="C6351" t="s">
        <v>7164</v>
      </c>
      <c r="D6351">
        <v>3</v>
      </c>
      <c r="E6351" t="s">
        <v>7169</v>
      </c>
      <c r="F6351" t="s">
        <v>7170</v>
      </c>
    </row>
    <row r="6352" spans="1:7">
      <c r="A6352">
        <v>835</v>
      </c>
      <c r="B6352" t="s">
        <v>7163</v>
      </c>
      <c r="C6352" t="s">
        <v>7164</v>
      </c>
      <c r="D6352">
        <v>4</v>
      </c>
      <c r="E6352" t="s">
        <v>7171</v>
      </c>
      <c r="F6352" t="s">
        <v>7172</v>
      </c>
    </row>
    <row r="6353" spans="1:7">
      <c r="A6353">
        <v>835</v>
      </c>
      <c r="B6353" t="s">
        <v>7163</v>
      </c>
      <c r="C6353" t="s">
        <v>7164</v>
      </c>
      <c r="D6353">
        <v>5</v>
      </c>
      <c r="E6353" t="s">
        <v>7173</v>
      </c>
      <c r="F6353" t="s">
        <v>7174</v>
      </c>
    </row>
    <row r="6354" spans="1:7">
      <c r="A6354">
        <v>835</v>
      </c>
      <c r="B6354" t="s">
        <v>7163</v>
      </c>
      <c r="C6354" t="s">
        <v>7164</v>
      </c>
      <c r="D6354">
        <v>6</v>
      </c>
      <c r="E6354" t="s">
        <v>7175</v>
      </c>
      <c r="F6354" t="s">
        <v>7176</v>
      </c>
    </row>
    <row r="6355" spans="1:7">
      <c r="A6355">
        <v>835</v>
      </c>
      <c r="B6355" t="s">
        <v>7163</v>
      </c>
      <c r="C6355" t="s">
        <v>7164</v>
      </c>
      <c r="D6355">
        <v>7</v>
      </c>
      <c r="E6355" t="s">
        <v>7177</v>
      </c>
      <c r="F6355" t="s">
        <v>7178</v>
      </c>
    </row>
    <row r="6356" spans="1:7">
      <c r="A6356">
        <v>835</v>
      </c>
      <c r="B6356" t="s">
        <v>7163</v>
      </c>
      <c r="C6356" t="s">
        <v>7164</v>
      </c>
      <c r="D6356">
        <v>8</v>
      </c>
      <c r="E6356" t="s">
        <v>7179</v>
      </c>
      <c r="F6356" t="s">
        <v>7180</v>
      </c>
    </row>
    <row r="6357" spans="1:7">
      <c r="A6357">
        <v>838</v>
      </c>
      <c r="B6357" t="s">
        <v>7181</v>
      </c>
      <c r="C6357" t="s">
        <v>7182</v>
      </c>
      <c r="D6357">
        <v>1</v>
      </c>
      <c r="E6357" t="s">
        <v>7183</v>
      </c>
      <c r="F6357" t="s">
        <v>7184</v>
      </c>
      <c r="G6357" t="s">
        <v>7185</v>
      </c>
    </row>
    <row r="6358" spans="1:7">
      <c r="A6358">
        <v>838</v>
      </c>
      <c r="B6358" t="s">
        <v>7181</v>
      </c>
      <c r="C6358" t="s">
        <v>7182</v>
      </c>
      <c r="D6358">
        <v>2</v>
      </c>
      <c r="E6358" t="s">
        <v>7186</v>
      </c>
      <c r="F6358" t="s">
        <v>7187</v>
      </c>
      <c r="G6358" t="s">
        <v>7188</v>
      </c>
    </row>
    <row r="6359" spans="1:7">
      <c r="A6359">
        <v>838</v>
      </c>
      <c r="B6359" t="s">
        <v>7181</v>
      </c>
      <c r="C6359" t="s">
        <v>7182</v>
      </c>
      <c r="D6359">
        <v>3</v>
      </c>
      <c r="E6359" t="s">
        <v>7189</v>
      </c>
      <c r="F6359" t="s">
        <v>7190</v>
      </c>
      <c r="G6359" t="s">
        <v>7191</v>
      </c>
    </row>
    <row r="6360" spans="1:7">
      <c r="A6360">
        <v>838</v>
      </c>
      <c r="B6360" t="s">
        <v>7181</v>
      </c>
      <c r="C6360" t="s">
        <v>7182</v>
      </c>
      <c r="D6360">
        <v>4</v>
      </c>
      <c r="E6360" t="s">
        <v>7192</v>
      </c>
      <c r="F6360" t="s">
        <v>7193</v>
      </c>
      <c r="G6360" t="s">
        <v>7194</v>
      </c>
    </row>
    <row r="6361" spans="1:7">
      <c r="A6361">
        <v>841</v>
      </c>
      <c r="B6361" t="s">
        <v>7195</v>
      </c>
      <c r="C6361" t="s">
        <v>7196</v>
      </c>
      <c r="D6361">
        <v>0</v>
      </c>
      <c r="E6361" t="s">
        <v>7197</v>
      </c>
      <c r="F6361" t="s">
        <v>7198</v>
      </c>
      <c r="G6361" t="s">
        <v>7199</v>
      </c>
    </row>
    <row r="6362" spans="1:7">
      <c r="A6362">
        <v>841</v>
      </c>
      <c r="B6362" t="s">
        <v>7195</v>
      </c>
      <c r="C6362" t="s">
        <v>7196</v>
      </c>
      <c r="D6362">
        <v>1</v>
      </c>
      <c r="E6362" t="s">
        <v>7200</v>
      </c>
      <c r="F6362" t="s">
        <v>7201</v>
      </c>
      <c r="G6362" t="s">
        <v>7202</v>
      </c>
    </row>
    <row r="6363" spans="1:7">
      <c r="A6363">
        <v>841</v>
      </c>
      <c r="B6363" t="s">
        <v>7195</v>
      </c>
      <c r="C6363" t="s">
        <v>7196</v>
      </c>
      <c r="D6363">
        <v>2</v>
      </c>
      <c r="E6363" t="s">
        <v>7203</v>
      </c>
      <c r="F6363" t="s">
        <v>7204</v>
      </c>
      <c r="G6363" t="s">
        <v>7205</v>
      </c>
    </row>
    <row r="6364" spans="1:7">
      <c r="A6364">
        <v>841</v>
      </c>
      <c r="B6364" t="s">
        <v>7195</v>
      </c>
      <c r="C6364" t="s">
        <v>7196</v>
      </c>
      <c r="D6364">
        <v>3</v>
      </c>
      <c r="E6364" t="s">
        <v>7206</v>
      </c>
      <c r="F6364" t="s">
        <v>7207</v>
      </c>
      <c r="G6364" t="s">
        <v>7208</v>
      </c>
    </row>
    <row r="6365" spans="1:7">
      <c r="A6365">
        <v>841</v>
      </c>
      <c r="B6365" t="s">
        <v>7195</v>
      </c>
      <c r="C6365" t="s">
        <v>7196</v>
      </c>
      <c r="D6365">
        <v>4</v>
      </c>
      <c r="E6365" t="s">
        <v>7209</v>
      </c>
      <c r="F6365" t="s">
        <v>7210</v>
      </c>
      <c r="G6365" t="s">
        <v>7211</v>
      </c>
    </row>
    <row r="6366" spans="1:7">
      <c r="A6366">
        <v>841</v>
      </c>
      <c r="B6366" t="s">
        <v>7195</v>
      </c>
      <c r="C6366" t="s">
        <v>7196</v>
      </c>
      <c r="D6366">
        <v>5</v>
      </c>
      <c r="E6366" t="s">
        <v>7212</v>
      </c>
      <c r="F6366" t="s">
        <v>7213</v>
      </c>
      <c r="G6366" t="s">
        <v>7214</v>
      </c>
    </row>
    <row r="6367" spans="1:7">
      <c r="A6367">
        <v>844</v>
      </c>
      <c r="B6367" t="s">
        <v>7215</v>
      </c>
      <c r="C6367" t="s">
        <v>7216</v>
      </c>
      <c r="D6367">
        <v>0</v>
      </c>
      <c r="E6367" t="s">
        <v>10054</v>
      </c>
      <c r="F6367" t="s">
        <v>7140</v>
      </c>
      <c r="G6367" t="s">
        <v>10055</v>
      </c>
    </row>
    <row r="6368" spans="1:7">
      <c r="A6368">
        <v>844</v>
      </c>
      <c r="B6368" t="s">
        <v>7215</v>
      </c>
      <c r="C6368" t="s">
        <v>7216</v>
      </c>
      <c r="D6368">
        <v>1</v>
      </c>
      <c r="E6368" t="s">
        <v>7217</v>
      </c>
      <c r="F6368" t="s">
        <v>7218</v>
      </c>
    </row>
    <row r="6369" spans="1:6">
      <c r="A6369">
        <v>844</v>
      </c>
      <c r="B6369" t="s">
        <v>7215</v>
      </c>
      <c r="C6369" t="s">
        <v>7216</v>
      </c>
      <c r="D6369">
        <v>2</v>
      </c>
      <c r="E6369" t="s">
        <v>7219</v>
      </c>
      <c r="F6369" t="s">
        <v>7220</v>
      </c>
    </row>
    <row r="6370" spans="1:6">
      <c r="A6370">
        <v>844</v>
      </c>
      <c r="B6370" t="s">
        <v>7215</v>
      </c>
      <c r="C6370" t="s">
        <v>7216</v>
      </c>
      <c r="D6370">
        <v>3</v>
      </c>
      <c r="E6370" t="s">
        <v>7221</v>
      </c>
      <c r="F6370" t="s">
        <v>7222</v>
      </c>
    </row>
    <row r="6371" spans="1:6">
      <c r="A6371">
        <v>844</v>
      </c>
      <c r="B6371" t="s">
        <v>7215</v>
      </c>
      <c r="C6371" t="s">
        <v>7216</v>
      </c>
      <c r="D6371">
        <v>5</v>
      </c>
      <c r="E6371" t="s">
        <v>7223</v>
      </c>
      <c r="F6371" t="s">
        <v>7224</v>
      </c>
    </row>
    <row r="6372" spans="1:6">
      <c r="A6372">
        <v>844</v>
      </c>
      <c r="B6372" t="s">
        <v>7215</v>
      </c>
      <c r="C6372" t="s">
        <v>7216</v>
      </c>
      <c r="D6372">
        <v>6</v>
      </c>
      <c r="E6372" t="s">
        <v>7225</v>
      </c>
      <c r="F6372" t="s">
        <v>7226</v>
      </c>
    </row>
    <row r="6373" spans="1:6">
      <c r="A6373">
        <v>844</v>
      </c>
      <c r="B6373" t="s">
        <v>7215</v>
      </c>
      <c r="C6373" t="s">
        <v>7216</v>
      </c>
      <c r="D6373">
        <v>101</v>
      </c>
      <c r="E6373" t="s">
        <v>7227</v>
      </c>
      <c r="F6373" t="s">
        <v>7228</v>
      </c>
    </row>
    <row r="6374" spans="1:6">
      <c r="A6374">
        <v>844</v>
      </c>
      <c r="B6374" t="s">
        <v>7215</v>
      </c>
      <c r="C6374" t="s">
        <v>7216</v>
      </c>
      <c r="D6374">
        <v>102</v>
      </c>
      <c r="E6374" t="s">
        <v>7229</v>
      </c>
      <c r="F6374" t="s">
        <v>7230</v>
      </c>
    </row>
    <row r="6375" spans="1:6">
      <c r="A6375">
        <v>844</v>
      </c>
      <c r="B6375" t="s">
        <v>7215</v>
      </c>
      <c r="C6375" t="s">
        <v>7216</v>
      </c>
      <c r="D6375">
        <v>103</v>
      </c>
      <c r="E6375" t="s">
        <v>7231</v>
      </c>
      <c r="F6375" t="s">
        <v>7232</v>
      </c>
    </row>
    <row r="6376" spans="1:6">
      <c r="A6376">
        <v>844</v>
      </c>
      <c r="B6376" t="s">
        <v>7215</v>
      </c>
      <c r="C6376" t="s">
        <v>7216</v>
      </c>
      <c r="D6376">
        <v>104</v>
      </c>
      <c r="E6376" t="s">
        <v>7233</v>
      </c>
      <c r="F6376" t="s">
        <v>7234</v>
      </c>
    </row>
    <row r="6377" spans="1:6">
      <c r="A6377">
        <v>844</v>
      </c>
      <c r="B6377" t="s">
        <v>7215</v>
      </c>
      <c r="C6377" t="s">
        <v>7216</v>
      </c>
      <c r="D6377">
        <v>105</v>
      </c>
      <c r="E6377" t="s">
        <v>7235</v>
      </c>
      <c r="F6377" t="s">
        <v>7236</v>
      </c>
    </row>
    <row r="6378" spans="1:6">
      <c r="A6378">
        <v>844</v>
      </c>
      <c r="B6378" t="s">
        <v>7215</v>
      </c>
      <c r="C6378" t="s">
        <v>7216</v>
      </c>
      <c r="D6378">
        <v>106</v>
      </c>
      <c r="E6378" t="s">
        <v>7237</v>
      </c>
      <c r="F6378" t="s">
        <v>7238</v>
      </c>
    </row>
    <row r="6379" spans="1:6">
      <c r="A6379">
        <v>844</v>
      </c>
      <c r="B6379" t="s">
        <v>7215</v>
      </c>
      <c r="C6379" t="s">
        <v>7216</v>
      </c>
      <c r="D6379">
        <v>107</v>
      </c>
      <c r="E6379" t="s">
        <v>7239</v>
      </c>
      <c r="F6379" t="s">
        <v>7240</v>
      </c>
    </row>
    <row r="6380" spans="1:6">
      <c r="A6380">
        <v>844</v>
      </c>
      <c r="B6380" t="s">
        <v>7215</v>
      </c>
      <c r="C6380" t="s">
        <v>7216</v>
      </c>
      <c r="D6380">
        <v>108</v>
      </c>
      <c r="E6380" t="s">
        <v>7241</v>
      </c>
      <c r="F6380" t="s">
        <v>7242</v>
      </c>
    </row>
    <row r="6381" spans="1:6">
      <c r="A6381">
        <v>844</v>
      </c>
      <c r="B6381" t="s">
        <v>7215</v>
      </c>
      <c r="C6381" t="s">
        <v>7216</v>
      </c>
      <c r="D6381">
        <v>109</v>
      </c>
      <c r="E6381" t="s">
        <v>7243</v>
      </c>
      <c r="F6381" t="s">
        <v>7244</v>
      </c>
    </row>
    <row r="6382" spans="1:6">
      <c r="A6382">
        <v>844</v>
      </c>
      <c r="B6382" t="s">
        <v>7215</v>
      </c>
      <c r="C6382" t="s">
        <v>7216</v>
      </c>
      <c r="D6382">
        <v>110</v>
      </c>
      <c r="E6382" t="s">
        <v>7245</v>
      </c>
      <c r="F6382" t="s">
        <v>7246</v>
      </c>
    </row>
    <row r="6383" spans="1:6">
      <c r="A6383">
        <v>847</v>
      </c>
      <c r="B6383" t="s">
        <v>7247</v>
      </c>
      <c r="C6383" t="s">
        <v>7248</v>
      </c>
      <c r="D6383">
        <v>1</v>
      </c>
      <c r="E6383" t="s">
        <v>5655</v>
      </c>
      <c r="F6383" t="s">
        <v>5656</v>
      </c>
    </row>
    <row r="6384" spans="1:6">
      <c r="A6384">
        <v>847</v>
      </c>
      <c r="B6384" t="s">
        <v>7247</v>
      </c>
      <c r="C6384" t="s">
        <v>7248</v>
      </c>
      <c r="D6384">
        <v>2</v>
      </c>
      <c r="E6384" t="s">
        <v>7249</v>
      </c>
    </row>
    <row r="6385" spans="1:7">
      <c r="A6385">
        <v>850</v>
      </c>
      <c r="B6385" t="s">
        <v>7250</v>
      </c>
      <c r="C6385" t="s">
        <v>7251</v>
      </c>
      <c r="D6385">
        <v>1</v>
      </c>
      <c r="E6385" t="s">
        <v>7252</v>
      </c>
      <c r="F6385" t="s">
        <v>7252</v>
      </c>
      <c r="G6385" t="s">
        <v>7252</v>
      </c>
    </row>
    <row r="6386" spans="1:7">
      <c r="A6386">
        <v>850</v>
      </c>
      <c r="B6386" t="s">
        <v>7250</v>
      </c>
      <c r="C6386" t="s">
        <v>7251</v>
      </c>
      <c r="D6386">
        <v>2</v>
      </c>
      <c r="E6386" t="s">
        <v>7253</v>
      </c>
      <c r="F6386" t="s">
        <v>7253</v>
      </c>
      <c r="G6386" t="s">
        <v>7253</v>
      </c>
    </row>
    <row r="6387" spans="1:7">
      <c r="A6387">
        <v>850</v>
      </c>
      <c r="B6387" t="s">
        <v>7250</v>
      </c>
      <c r="C6387" t="s">
        <v>7251</v>
      </c>
      <c r="D6387">
        <v>3</v>
      </c>
      <c r="E6387" t="s">
        <v>7254</v>
      </c>
      <c r="F6387" t="s">
        <v>7254</v>
      </c>
      <c r="G6387" t="s">
        <v>7254</v>
      </c>
    </row>
    <row r="6388" spans="1:7">
      <c r="A6388">
        <v>850</v>
      </c>
      <c r="B6388" t="s">
        <v>7250</v>
      </c>
      <c r="C6388" t="s">
        <v>7251</v>
      </c>
      <c r="D6388">
        <v>4</v>
      </c>
      <c r="E6388" t="s">
        <v>7255</v>
      </c>
      <c r="F6388" t="s">
        <v>7255</v>
      </c>
      <c r="G6388" t="s">
        <v>7255</v>
      </c>
    </row>
    <row r="6389" spans="1:7">
      <c r="A6389">
        <v>850</v>
      </c>
      <c r="B6389" t="s">
        <v>7250</v>
      </c>
      <c r="C6389" t="s">
        <v>7251</v>
      </c>
      <c r="D6389">
        <v>5</v>
      </c>
      <c r="E6389" t="s">
        <v>7256</v>
      </c>
    </row>
    <row r="6390" spans="1:7">
      <c r="A6390">
        <v>850</v>
      </c>
      <c r="B6390" t="s">
        <v>7250</v>
      </c>
      <c r="C6390" t="s">
        <v>7251</v>
      </c>
      <c r="D6390">
        <v>6</v>
      </c>
      <c r="E6390" t="s">
        <v>7257</v>
      </c>
    </row>
    <row r="6391" spans="1:7">
      <c r="A6391">
        <v>853</v>
      </c>
      <c r="B6391" t="s">
        <v>7258</v>
      </c>
      <c r="C6391" t="s">
        <v>7259</v>
      </c>
      <c r="D6391">
        <v>0</v>
      </c>
      <c r="E6391" t="s">
        <v>7260</v>
      </c>
      <c r="F6391" t="s">
        <v>7261</v>
      </c>
      <c r="G6391" t="s">
        <v>7262</v>
      </c>
    </row>
    <row r="6392" spans="1:7">
      <c r="A6392">
        <v>853</v>
      </c>
      <c r="B6392" t="s">
        <v>7258</v>
      </c>
      <c r="C6392" t="s">
        <v>7259</v>
      </c>
      <c r="D6392">
        <v>1</v>
      </c>
      <c r="E6392" t="s">
        <v>7263</v>
      </c>
      <c r="F6392" t="s">
        <v>7264</v>
      </c>
      <c r="G6392" t="s">
        <v>7265</v>
      </c>
    </row>
    <row r="6393" spans="1:7">
      <c r="A6393">
        <v>853</v>
      </c>
      <c r="B6393" t="s">
        <v>7258</v>
      </c>
      <c r="C6393" t="s">
        <v>7259</v>
      </c>
      <c r="D6393">
        <v>2</v>
      </c>
      <c r="E6393" t="s">
        <v>7266</v>
      </c>
      <c r="F6393" t="s">
        <v>7267</v>
      </c>
      <c r="G6393" t="s">
        <v>7268</v>
      </c>
    </row>
    <row r="6394" spans="1:7">
      <c r="A6394">
        <v>853</v>
      </c>
      <c r="B6394" t="s">
        <v>7258</v>
      </c>
      <c r="C6394" t="s">
        <v>7259</v>
      </c>
      <c r="D6394">
        <v>3</v>
      </c>
      <c r="E6394" t="s">
        <v>7269</v>
      </c>
      <c r="F6394" t="s">
        <v>7270</v>
      </c>
      <c r="G6394" t="s">
        <v>7271</v>
      </c>
    </row>
    <row r="6395" spans="1:7">
      <c r="A6395">
        <v>853</v>
      </c>
      <c r="B6395" t="s">
        <v>7258</v>
      </c>
      <c r="C6395" t="s">
        <v>7259</v>
      </c>
      <c r="D6395">
        <v>4</v>
      </c>
      <c r="E6395" t="s">
        <v>7212</v>
      </c>
      <c r="F6395" t="s">
        <v>7272</v>
      </c>
      <c r="G6395" t="s">
        <v>7273</v>
      </c>
    </row>
    <row r="6396" spans="1:7">
      <c r="A6396">
        <v>856</v>
      </c>
      <c r="B6396" t="s">
        <v>7274</v>
      </c>
      <c r="C6396" t="s">
        <v>7275</v>
      </c>
      <c r="D6396">
        <v>1</v>
      </c>
      <c r="E6396" t="s">
        <v>7276</v>
      </c>
      <c r="F6396" t="s">
        <v>7277</v>
      </c>
    </row>
    <row r="6397" spans="1:7">
      <c r="A6397">
        <v>856</v>
      </c>
      <c r="B6397" t="s">
        <v>7274</v>
      </c>
      <c r="C6397" t="s">
        <v>7275</v>
      </c>
      <c r="D6397">
        <v>2</v>
      </c>
      <c r="E6397" t="s">
        <v>7278</v>
      </c>
      <c r="F6397" t="s">
        <v>7279</v>
      </c>
    </row>
    <row r="6398" spans="1:7">
      <c r="A6398">
        <v>856</v>
      </c>
      <c r="B6398" t="s">
        <v>7274</v>
      </c>
      <c r="C6398" t="s">
        <v>7275</v>
      </c>
      <c r="D6398">
        <v>3</v>
      </c>
      <c r="E6398" t="s">
        <v>7280</v>
      </c>
      <c r="F6398" t="s">
        <v>7281</v>
      </c>
    </row>
    <row r="6399" spans="1:7">
      <c r="A6399">
        <v>856</v>
      </c>
      <c r="B6399" t="s">
        <v>7274</v>
      </c>
      <c r="C6399" t="s">
        <v>7275</v>
      </c>
      <c r="D6399">
        <v>4</v>
      </c>
      <c r="E6399" t="s">
        <v>7282</v>
      </c>
      <c r="F6399" t="s">
        <v>7283</v>
      </c>
    </row>
    <row r="6400" spans="1:7">
      <c r="A6400">
        <v>856</v>
      </c>
      <c r="B6400" t="s">
        <v>7274</v>
      </c>
      <c r="C6400" t="s">
        <v>7275</v>
      </c>
      <c r="D6400">
        <v>5</v>
      </c>
      <c r="E6400" t="s">
        <v>7284</v>
      </c>
      <c r="F6400" t="s">
        <v>7285</v>
      </c>
    </row>
    <row r="6401" spans="1:7">
      <c r="A6401">
        <v>859</v>
      </c>
      <c r="B6401" t="s">
        <v>7286</v>
      </c>
      <c r="C6401" t="s">
        <v>7287</v>
      </c>
      <c r="D6401" t="s">
        <v>7288</v>
      </c>
      <c r="E6401" t="s">
        <v>7289</v>
      </c>
    </row>
    <row r="6402" spans="1:7">
      <c r="A6402">
        <v>859</v>
      </c>
      <c r="B6402" t="s">
        <v>7286</v>
      </c>
      <c r="C6402" t="s">
        <v>7287</v>
      </c>
      <c r="D6402" t="s">
        <v>7290</v>
      </c>
      <c r="E6402" t="s">
        <v>7291</v>
      </c>
    </row>
    <row r="6403" spans="1:7">
      <c r="A6403">
        <v>865</v>
      </c>
      <c r="B6403" t="s">
        <v>7292</v>
      </c>
      <c r="C6403" t="s">
        <v>7293</v>
      </c>
      <c r="D6403">
        <v>0</v>
      </c>
      <c r="E6403" t="s">
        <v>6648</v>
      </c>
      <c r="F6403" t="s">
        <v>7058</v>
      </c>
      <c r="G6403" t="s">
        <v>7381</v>
      </c>
    </row>
    <row r="6404" spans="1:7">
      <c r="A6404">
        <v>865</v>
      </c>
      <c r="B6404" t="s">
        <v>7292</v>
      </c>
      <c r="C6404" t="s">
        <v>7293</v>
      </c>
      <c r="D6404">
        <v>1</v>
      </c>
      <c r="E6404" t="s">
        <v>7294</v>
      </c>
      <c r="G6404" t="s">
        <v>7295</v>
      </c>
    </row>
    <row r="6405" spans="1:7">
      <c r="A6405">
        <v>865</v>
      </c>
      <c r="B6405" t="s">
        <v>7292</v>
      </c>
      <c r="C6405" t="s">
        <v>7293</v>
      </c>
      <c r="D6405">
        <v>2</v>
      </c>
      <c r="E6405" t="s">
        <v>7296</v>
      </c>
      <c r="G6405" t="s">
        <v>7297</v>
      </c>
    </row>
    <row r="6406" spans="1:7">
      <c r="A6406">
        <v>865</v>
      </c>
      <c r="B6406" t="s">
        <v>7292</v>
      </c>
      <c r="C6406" t="s">
        <v>7293</v>
      </c>
      <c r="D6406">
        <v>3</v>
      </c>
      <c r="E6406" t="s">
        <v>7298</v>
      </c>
      <c r="G6406" t="s">
        <v>7299</v>
      </c>
    </row>
    <row r="6407" spans="1:7">
      <c r="A6407">
        <v>865</v>
      </c>
      <c r="B6407" t="s">
        <v>7292</v>
      </c>
      <c r="C6407" t="s">
        <v>7293</v>
      </c>
      <c r="D6407">
        <v>4</v>
      </c>
      <c r="E6407" t="s">
        <v>12784</v>
      </c>
      <c r="F6407" t="s">
        <v>7140</v>
      </c>
      <c r="G6407" t="s">
        <v>7300</v>
      </c>
    </row>
    <row r="6408" spans="1:7">
      <c r="A6408">
        <v>865</v>
      </c>
      <c r="B6408" t="s">
        <v>7292</v>
      </c>
      <c r="C6408" t="s">
        <v>7293</v>
      </c>
      <c r="D6408">
        <v>5</v>
      </c>
      <c r="E6408" t="s">
        <v>12785</v>
      </c>
      <c r="F6408" t="s">
        <v>7140</v>
      </c>
      <c r="G6408" t="s">
        <v>7301</v>
      </c>
    </row>
    <row r="6409" spans="1:7">
      <c r="A6409">
        <v>865</v>
      </c>
      <c r="B6409" t="s">
        <v>7292</v>
      </c>
      <c r="C6409" t="s">
        <v>7293</v>
      </c>
      <c r="D6409">
        <v>6</v>
      </c>
      <c r="E6409" t="s">
        <v>7302</v>
      </c>
      <c r="G6409" t="s">
        <v>7303</v>
      </c>
    </row>
    <row r="6410" spans="1:7">
      <c r="A6410">
        <v>865</v>
      </c>
      <c r="B6410" t="s">
        <v>7292</v>
      </c>
      <c r="C6410" t="s">
        <v>7293</v>
      </c>
      <c r="D6410">
        <v>7</v>
      </c>
      <c r="E6410" t="s">
        <v>13064</v>
      </c>
      <c r="F6410" t="s">
        <v>7140</v>
      </c>
      <c r="G6410" t="s">
        <v>13065</v>
      </c>
    </row>
    <row r="6411" spans="1:7">
      <c r="A6411">
        <v>865</v>
      </c>
      <c r="B6411" t="s">
        <v>7292</v>
      </c>
      <c r="C6411" t="s">
        <v>7293</v>
      </c>
      <c r="D6411">
        <v>8</v>
      </c>
      <c r="E6411" t="s">
        <v>13066</v>
      </c>
      <c r="F6411" t="s">
        <v>7140</v>
      </c>
      <c r="G6411" t="s">
        <v>13067</v>
      </c>
    </row>
    <row r="6412" spans="1:7">
      <c r="A6412">
        <v>865</v>
      </c>
      <c r="B6412" t="s">
        <v>7292</v>
      </c>
      <c r="C6412" t="s">
        <v>7293</v>
      </c>
      <c r="D6412">
        <v>9</v>
      </c>
      <c r="E6412" t="s">
        <v>13399</v>
      </c>
      <c r="F6412" t="s">
        <v>7140</v>
      </c>
      <c r="G6412" t="s">
        <v>7140</v>
      </c>
    </row>
    <row r="6413" spans="1:7">
      <c r="A6413">
        <v>865</v>
      </c>
      <c r="B6413" t="s">
        <v>7292</v>
      </c>
      <c r="C6413" t="s">
        <v>7293</v>
      </c>
      <c r="D6413">
        <v>10</v>
      </c>
      <c r="E6413" t="s">
        <v>13754</v>
      </c>
      <c r="F6413" t="s">
        <v>7140</v>
      </c>
      <c r="G6413" t="s">
        <v>13755</v>
      </c>
    </row>
    <row r="6414" spans="1:7">
      <c r="A6414">
        <v>865</v>
      </c>
      <c r="B6414" t="s">
        <v>7292</v>
      </c>
      <c r="C6414" t="s">
        <v>7293</v>
      </c>
      <c r="D6414">
        <v>11</v>
      </c>
      <c r="E6414" t="s">
        <v>13774</v>
      </c>
      <c r="F6414" t="s">
        <v>7140</v>
      </c>
      <c r="G6414" t="s">
        <v>13775</v>
      </c>
    </row>
    <row r="6415" spans="1:7">
      <c r="A6415">
        <v>868</v>
      </c>
      <c r="B6415" t="s">
        <v>7304</v>
      </c>
      <c r="C6415" t="s">
        <v>7305</v>
      </c>
      <c r="D6415">
        <v>0</v>
      </c>
      <c r="E6415" t="s">
        <v>6969</v>
      </c>
      <c r="G6415" t="s">
        <v>7306</v>
      </c>
    </row>
    <row r="6416" spans="1:7">
      <c r="A6416">
        <v>868</v>
      </c>
      <c r="B6416" t="s">
        <v>7304</v>
      </c>
      <c r="C6416" t="s">
        <v>7305</v>
      </c>
      <c r="D6416">
        <v>1</v>
      </c>
      <c r="E6416" t="s">
        <v>7307</v>
      </c>
      <c r="G6416" t="s">
        <v>7308</v>
      </c>
    </row>
    <row r="6417" spans="1:7">
      <c r="A6417">
        <v>871</v>
      </c>
      <c r="B6417" t="s">
        <v>7309</v>
      </c>
      <c r="C6417" t="s">
        <v>7310</v>
      </c>
      <c r="D6417">
        <v>1</v>
      </c>
      <c r="E6417" t="s">
        <v>7311</v>
      </c>
      <c r="G6417" t="s">
        <v>7312</v>
      </c>
    </row>
    <row r="6418" spans="1:7">
      <c r="A6418">
        <v>871</v>
      </c>
      <c r="B6418" t="s">
        <v>7309</v>
      </c>
      <c r="C6418" t="s">
        <v>7310</v>
      </c>
      <c r="D6418">
        <v>2</v>
      </c>
      <c r="E6418" t="s">
        <v>7313</v>
      </c>
      <c r="G6418" t="s">
        <v>7314</v>
      </c>
    </row>
    <row r="6419" spans="1:7">
      <c r="A6419">
        <v>871</v>
      </c>
      <c r="B6419" t="s">
        <v>7309</v>
      </c>
      <c r="C6419" t="s">
        <v>7310</v>
      </c>
      <c r="D6419">
        <v>3</v>
      </c>
      <c r="E6419" t="s">
        <v>7315</v>
      </c>
      <c r="G6419" t="s">
        <v>7316</v>
      </c>
    </row>
    <row r="6420" spans="1:7">
      <c r="A6420">
        <v>874</v>
      </c>
      <c r="B6420" t="s">
        <v>7317</v>
      </c>
      <c r="C6420" t="s">
        <v>7305</v>
      </c>
      <c r="D6420">
        <v>0</v>
      </c>
      <c r="E6420" t="s">
        <v>7318</v>
      </c>
      <c r="G6420" t="s">
        <v>7312</v>
      </c>
    </row>
    <row r="6421" spans="1:7">
      <c r="A6421">
        <v>874</v>
      </c>
      <c r="B6421" t="s">
        <v>7317</v>
      </c>
      <c r="C6421" t="s">
        <v>7305</v>
      </c>
      <c r="D6421">
        <v>1</v>
      </c>
      <c r="E6421" t="s">
        <v>7319</v>
      </c>
      <c r="G6421" t="s">
        <v>7314</v>
      </c>
    </row>
    <row r="6422" spans="1:7">
      <c r="A6422">
        <v>874</v>
      </c>
      <c r="B6422" t="s">
        <v>7317</v>
      </c>
      <c r="C6422" t="s">
        <v>7305</v>
      </c>
      <c r="D6422">
        <v>2</v>
      </c>
      <c r="E6422" t="s">
        <v>7320</v>
      </c>
      <c r="G6422" t="s">
        <v>7316</v>
      </c>
    </row>
    <row r="6423" spans="1:7">
      <c r="A6423">
        <v>877</v>
      </c>
      <c r="B6423" t="s">
        <v>7321</v>
      </c>
      <c r="C6423" t="s">
        <v>7322</v>
      </c>
      <c r="D6423">
        <v>2</v>
      </c>
      <c r="E6423" t="s">
        <v>7152</v>
      </c>
      <c r="G6423" t="s">
        <v>7323</v>
      </c>
    </row>
    <row r="6424" spans="1:7">
      <c r="A6424">
        <v>880</v>
      </c>
      <c r="B6424" t="s">
        <v>7324</v>
      </c>
      <c r="C6424" t="s">
        <v>7325</v>
      </c>
      <c r="D6424">
        <v>1</v>
      </c>
      <c r="E6424" t="s">
        <v>7307</v>
      </c>
      <c r="G6424" t="s">
        <v>7308</v>
      </c>
    </row>
    <row r="6425" spans="1:7">
      <c r="A6425">
        <v>880</v>
      </c>
      <c r="B6425" t="s">
        <v>7324</v>
      </c>
      <c r="C6425" t="s">
        <v>7325</v>
      </c>
      <c r="D6425">
        <v>2</v>
      </c>
      <c r="E6425" t="s">
        <v>6969</v>
      </c>
      <c r="G6425" t="s">
        <v>7306</v>
      </c>
    </row>
    <row r="6426" spans="1:7">
      <c r="A6426">
        <v>883</v>
      </c>
      <c r="B6426" t="s">
        <v>7326</v>
      </c>
      <c r="C6426" t="s">
        <v>7327</v>
      </c>
      <c r="D6426">
        <v>2</v>
      </c>
      <c r="E6426" t="s">
        <v>7328</v>
      </c>
      <c r="G6426" t="s">
        <v>7329</v>
      </c>
    </row>
    <row r="6427" spans="1:7">
      <c r="A6427">
        <v>886</v>
      </c>
      <c r="B6427" t="s">
        <v>7330</v>
      </c>
      <c r="C6427" t="s">
        <v>7331</v>
      </c>
    </row>
    <row r="6428" spans="1:7">
      <c r="A6428">
        <v>889</v>
      </c>
      <c r="B6428" t="s">
        <v>7332</v>
      </c>
      <c r="C6428" t="s">
        <v>7333</v>
      </c>
      <c r="D6428">
        <v>6</v>
      </c>
      <c r="E6428" t="s">
        <v>7334</v>
      </c>
    </row>
    <row r="6429" spans="1:7">
      <c r="A6429">
        <v>895</v>
      </c>
      <c r="B6429" t="s">
        <v>7335</v>
      </c>
      <c r="C6429" t="s">
        <v>7336</v>
      </c>
      <c r="D6429">
        <v>99</v>
      </c>
      <c r="E6429" t="s">
        <v>7337</v>
      </c>
      <c r="F6429" t="s">
        <v>7338</v>
      </c>
      <c r="G6429" t="s">
        <v>7338</v>
      </c>
    </row>
    <row r="6430" spans="1:7">
      <c r="A6430">
        <v>898</v>
      </c>
      <c r="B6430" t="s">
        <v>7339</v>
      </c>
      <c r="C6430" t="s">
        <v>7340</v>
      </c>
      <c r="D6430">
        <v>1</v>
      </c>
      <c r="E6430" t="s">
        <v>7341</v>
      </c>
      <c r="F6430" t="s">
        <v>7342</v>
      </c>
      <c r="G6430" t="s">
        <v>7343</v>
      </c>
    </row>
    <row r="6431" spans="1:7">
      <c r="A6431">
        <v>898</v>
      </c>
      <c r="B6431" t="s">
        <v>7339</v>
      </c>
      <c r="C6431" t="s">
        <v>7340</v>
      </c>
      <c r="D6431">
        <v>2</v>
      </c>
      <c r="E6431" t="s">
        <v>7344</v>
      </c>
      <c r="F6431" t="s">
        <v>7345</v>
      </c>
      <c r="G6431" t="s">
        <v>7346</v>
      </c>
    </row>
    <row r="6432" spans="1:7">
      <c r="A6432">
        <v>898</v>
      </c>
      <c r="B6432" t="s">
        <v>7339</v>
      </c>
      <c r="C6432" t="s">
        <v>7340</v>
      </c>
      <c r="D6432">
        <v>3</v>
      </c>
      <c r="E6432" t="s">
        <v>7347</v>
      </c>
      <c r="F6432" t="s">
        <v>7348</v>
      </c>
      <c r="G6432" t="s">
        <v>7349</v>
      </c>
    </row>
    <row r="6433" spans="1:7">
      <c r="A6433">
        <v>898</v>
      </c>
      <c r="B6433" t="s">
        <v>7339</v>
      </c>
      <c r="C6433" t="s">
        <v>7340</v>
      </c>
      <c r="D6433">
        <v>4</v>
      </c>
      <c r="E6433" t="s">
        <v>7350</v>
      </c>
      <c r="F6433" t="s">
        <v>7351</v>
      </c>
      <c r="G6433" t="s">
        <v>7352</v>
      </c>
    </row>
    <row r="6434" spans="1:7">
      <c r="A6434">
        <v>898</v>
      </c>
      <c r="B6434" t="s">
        <v>7339</v>
      </c>
      <c r="C6434" t="s">
        <v>7340</v>
      </c>
      <c r="D6434">
        <v>5</v>
      </c>
      <c r="E6434" t="s">
        <v>7353</v>
      </c>
      <c r="F6434" t="s">
        <v>7354</v>
      </c>
      <c r="G6434" t="s">
        <v>7355</v>
      </c>
    </row>
    <row r="6435" spans="1:7">
      <c r="A6435">
        <v>898</v>
      </c>
      <c r="B6435" t="s">
        <v>7339</v>
      </c>
      <c r="C6435" t="s">
        <v>7340</v>
      </c>
      <c r="D6435">
        <v>6</v>
      </c>
      <c r="E6435" t="s">
        <v>7356</v>
      </c>
      <c r="F6435" t="s">
        <v>7357</v>
      </c>
      <c r="G6435" t="s">
        <v>12786</v>
      </c>
    </row>
    <row r="6436" spans="1:7">
      <c r="A6436">
        <v>898</v>
      </c>
      <c r="B6436" t="s">
        <v>7339</v>
      </c>
      <c r="C6436" t="s">
        <v>7340</v>
      </c>
      <c r="D6436">
        <v>7</v>
      </c>
      <c r="E6436" t="s">
        <v>7358</v>
      </c>
      <c r="F6436" t="s">
        <v>7359</v>
      </c>
      <c r="G6436" t="s">
        <v>12787</v>
      </c>
    </row>
    <row r="6437" spans="1:7">
      <c r="A6437">
        <v>898</v>
      </c>
      <c r="B6437" t="s">
        <v>7339</v>
      </c>
      <c r="C6437" t="s">
        <v>7340</v>
      </c>
      <c r="D6437">
        <v>8</v>
      </c>
      <c r="E6437" t="s">
        <v>7360</v>
      </c>
      <c r="F6437" t="s">
        <v>7361</v>
      </c>
      <c r="G6437" t="s">
        <v>12788</v>
      </c>
    </row>
    <row r="6438" spans="1:7">
      <c r="A6438">
        <v>898</v>
      </c>
      <c r="B6438" t="s">
        <v>7339</v>
      </c>
      <c r="C6438" t="s">
        <v>7340</v>
      </c>
      <c r="D6438">
        <v>9</v>
      </c>
      <c r="E6438" t="s">
        <v>7362</v>
      </c>
      <c r="F6438" t="s">
        <v>7363</v>
      </c>
      <c r="G6438" t="s">
        <v>12789</v>
      </c>
    </row>
    <row r="6439" spans="1:7">
      <c r="A6439">
        <v>898</v>
      </c>
      <c r="B6439" t="s">
        <v>7339</v>
      </c>
      <c r="C6439" t="s">
        <v>7340</v>
      </c>
      <c r="D6439">
        <v>10</v>
      </c>
      <c r="E6439" t="s">
        <v>7364</v>
      </c>
      <c r="F6439" t="s">
        <v>7365</v>
      </c>
      <c r="G6439" t="s">
        <v>7366</v>
      </c>
    </row>
    <row r="6440" spans="1:7">
      <c r="A6440">
        <v>898</v>
      </c>
      <c r="B6440" t="s">
        <v>7339</v>
      </c>
      <c r="C6440" t="s">
        <v>7340</v>
      </c>
      <c r="D6440">
        <v>11</v>
      </c>
      <c r="E6440" t="s">
        <v>7367</v>
      </c>
      <c r="F6440" t="s">
        <v>7368</v>
      </c>
      <c r="G6440" t="s">
        <v>12790</v>
      </c>
    </row>
    <row r="6441" spans="1:7">
      <c r="A6441">
        <v>898</v>
      </c>
      <c r="B6441" t="s">
        <v>7339</v>
      </c>
      <c r="C6441" t="s">
        <v>7340</v>
      </c>
      <c r="D6441">
        <v>12</v>
      </c>
      <c r="E6441" t="s">
        <v>7369</v>
      </c>
      <c r="F6441" t="s">
        <v>7370</v>
      </c>
      <c r="G6441" t="s">
        <v>7371</v>
      </c>
    </row>
    <row r="6442" spans="1:7">
      <c r="A6442">
        <v>898</v>
      </c>
      <c r="B6442" t="s">
        <v>7339</v>
      </c>
      <c r="C6442" t="s">
        <v>7340</v>
      </c>
      <c r="D6442">
        <v>13</v>
      </c>
      <c r="E6442" t="s">
        <v>7372</v>
      </c>
      <c r="F6442" t="s">
        <v>7373</v>
      </c>
      <c r="G6442" t="s">
        <v>7374</v>
      </c>
    </row>
    <row r="6443" spans="1:7">
      <c r="A6443">
        <v>898</v>
      </c>
      <c r="B6443" t="s">
        <v>7339</v>
      </c>
      <c r="C6443" t="s">
        <v>7340</v>
      </c>
      <c r="D6443">
        <v>14</v>
      </c>
      <c r="E6443" t="s">
        <v>7375</v>
      </c>
      <c r="F6443" t="s">
        <v>7376</v>
      </c>
      <c r="G6443" t="s">
        <v>7377</v>
      </c>
    </row>
    <row r="6444" spans="1:7">
      <c r="A6444">
        <v>898</v>
      </c>
      <c r="B6444" t="s">
        <v>7339</v>
      </c>
      <c r="C6444" t="s">
        <v>7340</v>
      </c>
      <c r="D6444">
        <v>15</v>
      </c>
      <c r="E6444" t="s">
        <v>7378</v>
      </c>
      <c r="F6444" t="s">
        <v>7379</v>
      </c>
      <c r="G6444" t="s">
        <v>12791</v>
      </c>
    </row>
    <row r="6445" spans="1:7">
      <c r="A6445">
        <v>898</v>
      </c>
      <c r="B6445" t="s">
        <v>7339</v>
      </c>
      <c r="C6445" t="s">
        <v>7340</v>
      </c>
      <c r="D6445">
        <v>16</v>
      </c>
      <c r="E6445" t="s">
        <v>7380</v>
      </c>
      <c r="F6445" t="s">
        <v>12792</v>
      </c>
      <c r="G6445" t="s">
        <v>12793</v>
      </c>
    </row>
    <row r="6446" spans="1:7">
      <c r="A6446">
        <v>898</v>
      </c>
      <c r="B6446" t="s">
        <v>7339</v>
      </c>
      <c r="C6446" t="s">
        <v>7340</v>
      </c>
      <c r="D6446">
        <v>20</v>
      </c>
      <c r="E6446" t="s">
        <v>6648</v>
      </c>
      <c r="F6446" t="s">
        <v>7058</v>
      </c>
      <c r="G6446" t="s">
        <v>7381</v>
      </c>
    </row>
    <row r="6447" spans="1:7">
      <c r="A6447">
        <v>898</v>
      </c>
      <c r="B6447" t="s">
        <v>7339</v>
      </c>
      <c r="C6447" t="s">
        <v>7340</v>
      </c>
      <c r="D6447">
        <v>21</v>
      </c>
      <c r="E6447" t="s">
        <v>9908</v>
      </c>
      <c r="F6447" t="s">
        <v>12794</v>
      </c>
      <c r="G6447" t="s">
        <v>14992</v>
      </c>
    </row>
    <row r="6448" spans="1:7">
      <c r="A6448">
        <v>898</v>
      </c>
      <c r="B6448" t="s">
        <v>7339</v>
      </c>
      <c r="C6448" t="s">
        <v>7340</v>
      </c>
      <c r="D6448">
        <v>22</v>
      </c>
      <c r="E6448" t="s">
        <v>14993</v>
      </c>
      <c r="F6448" t="s">
        <v>14994</v>
      </c>
      <c r="G6448" t="s">
        <v>14995</v>
      </c>
    </row>
    <row r="6449" spans="1:7">
      <c r="A6449">
        <v>898</v>
      </c>
      <c r="B6449" t="s">
        <v>7339</v>
      </c>
      <c r="C6449" t="s">
        <v>7340</v>
      </c>
      <c r="D6449">
        <v>23</v>
      </c>
      <c r="E6449" t="s">
        <v>23358</v>
      </c>
      <c r="F6449" t="s">
        <v>23359</v>
      </c>
      <c r="G6449" t="s">
        <v>23360</v>
      </c>
    </row>
    <row r="6450" spans="1:7">
      <c r="A6450">
        <v>898</v>
      </c>
      <c r="B6450" t="s">
        <v>7339</v>
      </c>
      <c r="C6450" t="s">
        <v>7340</v>
      </c>
      <c r="D6450">
        <v>24</v>
      </c>
      <c r="E6450" t="s">
        <v>23361</v>
      </c>
      <c r="F6450" t="s">
        <v>23362</v>
      </c>
      <c r="G6450" t="s">
        <v>23363</v>
      </c>
    </row>
    <row r="6451" spans="1:7">
      <c r="A6451">
        <v>901</v>
      </c>
      <c r="B6451" t="s">
        <v>7382</v>
      </c>
      <c r="C6451" t="s">
        <v>7383</v>
      </c>
      <c r="D6451">
        <v>1</v>
      </c>
      <c r="E6451" t="s">
        <v>7384</v>
      </c>
      <c r="F6451" t="s">
        <v>7385</v>
      </c>
      <c r="G6451" t="s">
        <v>7386</v>
      </c>
    </row>
    <row r="6452" spans="1:7">
      <c r="A6452">
        <v>901</v>
      </c>
      <c r="B6452" t="s">
        <v>7382</v>
      </c>
      <c r="C6452" t="s">
        <v>7383</v>
      </c>
      <c r="D6452">
        <v>2</v>
      </c>
      <c r="E6452" t="s">
        <v>6551</v>
      </c>
      <c r="F6452" t="s">
        <v>7387</v>
      </c>
      <c r="G6452" t="s">
        <v>7388</v>
      </c>
    </row>
    <row r="6453" spans="1:7">
      <c r="A6453">
        <v>901</v>
      </c>
      <c r="B6453" t="s">
        <v>7382</v>
      </c>
      <c r="C6453" t="s">
        <v>7383</v>
      </c>
      <c r="D6453">
        <v>3</v>
      </c>
      <c r="E6453" t="s">
        <v>7389</v>
      </c>
      <c r="F6453" t="s">
        <v>7390</v>
      </c>
      <c r="G6453" t="s">
        <v>7391</v>
      </c>
    </row>
    <row r="6454" spans="1:7">
      <c r="A6454">
        <v>901</v>
      </c>
      <c r="B6454" t="s">
        <v>7382</v>
      </c>
      <c r="C6454" t="s">
        <v>7383</v>
      </c>
      <c r="D6454">
        <v>4</v>
      </c>
      <c r="E6454" t="s">
        <v>7392</v>
      </c>
      <c r="F6454" t="s">
        <v>7393</v>
      </c>
      <c r="G6454" t="s">
        <v>7394</v>
      </c>
    </row>
    <row r="6455" spans="1:7">
      <c r="A6455">
        <v>904</v>
      </c>
      <c r="B6455" t="s">
        <v>7395</v>
      </c>
      <c r="C6455" t="s">
        <v>7396</v>
      </c>
      <c r="D6455">
        <v>1</v>
      </c>
      <c r="E6455" t="s">
        <v>7397</v>
      </c>
      <c r="F6455" t="s">
        <v>7398</v>
      </c>
      <c r="G6455" t="s">
        <v>7399</v>
      </c>
    </row>
    <row r="6456" spans="1:7">
      <c r="A6456">
        <v>904</v>
      </c>
      <c r="B6456" t="s">
        <v>7395</v>
      </c>
      <c r="C6456" t="s">
        <v>7396</v>
      </c>
      <c r="D6456">
        <v>2</v>
      </c>
      <c r="E6456" t="s">
        <v>7400</v>
      </c>
      <c r="F6456" t="s">
        <v>7401</v>
      </c>
      <c r="G6456" t="s">
        <v>7402</v>
      </c>
    </row>
    <row r="6457" spans="1:7">
      <c r="A6457">
        <v>904</v>
      </c>
      <c r="B6457" t="s">
        <v>7395</v>
      </c>
      <c r="C6457" t="s">
        <v>7396</v>
      </c>
      <c r="D6457">
        <v>3</v>
      </c>
      <c r="E6457" t="s">
        <v>7403</v>
      </c>
      <c r="F6457" t="s">
        <v>7404</v>
      </c>
      <c r="G6457" t="s">
        <v>23154</v>
      </c>
    </row>
    <row r="6458" spans="1:7">
      <c r="A6458">
        <v>904</v>
      </c>
      <c r="B6458" t="s">
        <v>7395</v>
      </c>
      <c r="C6458" t="s">
        <v>7396</v>
      </c>
      <c r="D6458">
        <v>4</v>
      </c>
      <c r="E6458" t="s">
        <v>7405</v>
      </c>
      <c r="F6458" t="s">
        <v>7406</v>
      </c>
      <c r="G6458" t="s">
        <v>7407</v>
      </c>
    </row>
    <row r="6459" spans="1:7">
      <c r="A6459">
        <v>907</v>
      </c>
      <c r="B6459" t="s">
        <v>7408</v>
      </c>
      <c r="C6459" t="s">
        <v>7409</v>
      </c>
      <c r="D6459">
        <v>1</v>
      </c>
      <c r="E6459" t="s">
        <v>7410</v>
      </c>
      <c r="F6459" t="s">
        <v>7411</v>
      </c>
      <c r="G6459" t="s">
        <v>7412</v>
      </c>
    </row>
    <row r="6460" spans="1:7">
      <c r="A6460">
        <v>907</v>
      </c>
      <c r="B6460" t="s">
        <v>7408</v>
      </c>
      <c r="C6460" t="s">
        <v>7409</v>
      </c>
      <c r="D6460">
        <v>2</v>
      </c>
      <c r="E6460" t="s">
        <v>7384</v>
      </c>
      <c r="F6460" t="s">
        <v>7385</v>
      </c>
      <c r="G6460" t="s">
        <v>7413</v>
      </c>
    </row>
    <row r="6461" spans="1:7">
      <c r="A6461">
        <v>907</v>
      </c>
      <c r="B6461" t="s">
        <v>7408</v>
      </c>
      <c r="C6461" t="s">
        <v>7409</v>
      </c>
      <c r="D6461">
        <v>3</v>
      </c>
      <c r="E6461" t="s">
        <v>5897</v>
      </c>
      <c r="F6461" t="s">
        <v>7414</v>
      </c>
      <c r="G6461" t="s">
        <v>7415</v>
      </c>
    </row>
    <row r="6462" spans="1:7">
      <c r="A6462">
        <v>907</v>
      </c>
      <c r="B6462" t="s">
        <v>7408</v>
      </c>
      <c r="C6462" t="s">
        <v>7409</v>
      </c>
      <c r="D6462">
        <v>4</v>
      </c>
      <c r="E6462" t="s">
        <v>7389</v>
      </c>
      <c r="F6462" t="s">
        <v>7416</v>
      </c>
      <c r="G6462" t="s">
        <v>7417</v>
      </c>
    </row>
    <row r="6463" spans="1:7">
      <c r="A6463">
        <v>907</v>
      </c>
      <c r="B6463" t="s">
        <v>7408</v>
      </c>
      <c r="C6463" t="s">
        <v>7409</v>
      </c>
      <c r="D6463">
        <v>5</v>
      </c>
      <c r="E6463" t="s">
        <v>7392</v>
      </c>
      <c r="F6463" t="s">
        <v>7418</v>
      </c>
      <c r="G6463" t="s">
        <v>7419</v>
      </c>
    </row>
    <row r="6464" spans="1:7">
      <c r="A6464">
        <v>910</v>
      </c>
      <c r="B6464" t="s">
        <v>7420</v>
      </c>
      <c r="C6464" t="s">
        <v>7421</v>
      </c>
      <c r="D6464">
        <v>1</v>
      </c>
      <c r="E6464" t="s">
        <v>7422</v>
      </c>
      <c r="F6464" t="s">
        <v>7423</v>
      </c>
    </row>
    <row r="6465" spans="1:6">
      <c r="A6465">
        <v>910</v>
      </c>
      <c r="B6465" t="s">
        <v>7420</v>
      </c>
      <c r="C6465" t="s">
        <v>7421</v>
      </c>
      <c r="D6465">
        <v>2</v>
      </c>
      <c r="E6465" t="s">
        <v>7424</v>
      </c>
      <c r="F6465" t="s">
        <v>7425</v>
      </c>
    </row>
    <row r="6466" spans="1:6">
      <c r="A6466">
        <v>910</v>
      </c>
      <c r="B6466" t="s">
        <v>7420</v>
      </c>
      <c r="C6466" t="s">
        <v>7421</v>
      </c>
      <c r="D6466">
        <v>3</v>
      </c>
      <c r="E6466" t="s">
        <v>7059</v>
      </c>
      <c r="F6466" t="s">
        <v>7060</v>
      </c>
    </row>
    <row r="6467" spans="1:6">
      <c r="A6467">
        <v>910</v>
      </c>
      <c r="B6467" t="s">
        <v>7420</v>
      </c>
      <c r="C6467" t="s">
        <v>7421</v>
      </c>
      <c r="D6467">
        <v>4</v>
      </c>
      <c r="E6467" t="s">
        <v>7426</v>
      </c>
      <c r="F6467" t="s">
        <v>5976</v>
      </c>
    </row>
    <row r="6468" spans="1:6">
      <c r="A6468">
        <v>910</v>
      </c>
      <c r="B6468" t="s">
        <v>7420</v>
      </c>
      <c r="C6468" t="s">
        <v>7421</v>
      </c>
      <c r="D6468">
        <v>5</v>
      </c>
      <c r="E6468" t="s">
        <v>7427</v>
      </c>
      <c r="F6468" t="s">
        <v>7428</v>
      </c>
    </row>
    <row r="6469" spans="1:6">
      <c r="A6469">
        <v>910</v>
      </c>
      <c r="B6469" t="s">
        <v>7420</v>
      </c>
      <c r="C6469" t="s">
        <v>7421</v>
      </c>
      <c r="D6469">
        <v>6</v>
      </c>
      <c r="E6469" t="s">
        <v>7429</v>
      </c>
      <c r="F6469" t="s">
        <v>7430</v>
      </c>
    </row>
    <row r="6470" spans="1:6">
      <c r="A6470">
        <v>913</v>
      </c>
      <c r="B6470" t="s">
        <v>7431</v>
      </c>
      <c r="C6470" t="s">
        <v>7432</v>
      </c>
      <c r="D6470">
        <v>1</v>
      </c>
      <c r="E6470" t="s">
        <v>5953</v>
      </c>
      <c r="F6470" t="s">
        <v>5954</v>
      </c>
    </row>
    <row r="6471" spans="1:6">
      <c r="A6471">
        <v>913</v>
      </c>
      <c r="B6471" t="s">
        <v>7431</v>
      </c>
      <c r="C6471" t="s">
        <v>7432</v>
      </c>
      <c r="D6471">
        <v>2</v>
      </c>
      <c r="E6471" t="s">
        <v>5956</v>
      </c>
      <c r="F6471" t="s">
        <v>5957</v>
      </c>
    </row>
    <row r="6472" spans="1:6">
      <c r="A6472">
        <v>913</v>
      </c>
      <c r="B6472" t="s">
        <v>7431</v>
      </c>
      <c r="C6472" t="s">
        <v>7432</v>
      </c>
      <c r="D6472">
        <v>3</v>
      </c>
      <c r="E6472" t="s">
        <v>7433</v>
      </c>
      <c r="F6472" t="s">
        <v>5960</v>
      </c>
    </row>
    <row r="6473" spans="1:6">
      <c r="A6473">
        <v>913</v>
      </c>
      <c r="B6473" t="s">
        <v>7431</v>
      </c>
      <c r="C6473" t="s">
        <v>7432</v>
      </c>
      <c r="D6473">
        <v>4</v>
      </c>
      <c r="E6473" t="s">
        <v>5962</v>
      </c>
      <c r="F6473" t="s">
        <v>7434</v>
      </c>
    </row>
    <row r="6474" spans="1:6">
      <c r="A6474">
        <v>913</v>
      </c>
      <c r="B6474" t="s">
        <v>7431</v>
      </c>
      <c r="C6474" t="s">
        <v>7432</v>
      </c>
      <c r="D6474">
        <v>5</v>
      </c>
      <c r="E6474" t="s">
        <v>5964</v>
      </c>
      <c r="F6474" t="s">
        <v>5965</v>
      </c>
    </row>
    <row r="6475" spans="1:6">
      <c r="A6475">
        <v>913</v>
      </c>
      <c r="B6475" t="s">
        <v>7431</v>
      </c>
      <c r="C6475" t="s">
        <v>7432</v>
      </c>
      <c r="D6475">
        <v>6</v>
      </c>
      <c r="E6475" t="s">
        <v>5966</v>
      </c>
      <c r="F6475" t="s">
        <v>5967</v>
      </c>
    </row>
    <row r="6476" spans="1:6">
      <c r="A6476">
        <v>913</v>
      </c>
      <c r="B6476" t="s">
        <v>7431</v>
      </c>
      <c r="C6476" t="s">
        <v>7432</v>
      </c>
      <c r="D6476">
        <v>7</v>
      </c>
      <c r="E6476" t="s">
        <v>5969</v>
      </c>
      <c r="F6476" t="s">
        <v>5970</v>
      </c>
    </row>
    <row r="6477" spans="1:6">
      <c r="A6477">
        <v>913</v>
      </c>
      <c r="B6477" t="s">
        <v>7431</v>
      </c>
      <c r="C6477" t="s">
        <v>7432</v>
      </c>
      <c r="D6477">
        <v>8</v>
      </c>
      <c r="E6477" t="s">
        <v>5972</v>
      </c>
      <c r="F6477" t="s">
        <v>5973</v>
      </c>
    </row>
    <row r="6478" spans="1:6">
      <c r="A6478">
        <v>913</v>
      </c>
      <c r="B6478" t="s">
        <v>7431</v>
      </c>
      <c r="C6478" t="s">
        <v>7432</v>
      </c>
      <c r="D6478">
        <v>9</v>
      </c>
      <c r="E6478" t="s">
        <v>7435</v>
      </c>
      <c r="F6478" t="s">
        <v>7436</v>
      </c>
    </row>
    <row r="6479" spans="1:6">
      <c r="A6479">
        <v>913</v>
      </c>
      <c r="B6479" t="s">
        <v>7431</v>
      </c>
      <c r="C6479" t="s">
        <v>7432</v>
      </c>
      <c r="D6479">
        <v>11</v>
      </c>
      <c r="E6479" t="s">
        <v>7437</v>
      </c>
      <c r="F6479" t="s">
        <v>7438</v>
      </c>
    </row>
    <row r="6480" spans="1:6">
      <c r="A6480">
        <v>913</v>
      </c>
      <c r="B6480" t="s">
        <v>7431</v>
      </c>
      <c r="C6480" t="s">
        <v>7432</v>
      </c>
      <c r="D6480">
        <v>12</v>
      </c>
      <c r="E6480" t="s">
        <v>7439</v>
      </c>
      <c r="F6480" t="s">
        <v>7440</v>
      </c>
    </row>
    <row r="6481" spans="1:7">
      <c r="A6481">
        <v>913</v>
      </c>
      <c r="B6481" t="s">
        <v>7431</v>
      </c>
      <c r="C6481" t="s">
        <v>7432</v>
      </c>
      <c r="D6481">
        <v>14</v>
      </c>
      <c r="E6481" t="s">
        <v>7441</v>
      </c>
      <c r="F6481" t="s">
        <v>7442</v>
      </c>
    </row>
    <row r="6482" spans="1:7">
      <c r="A6482">
        <v>913</v>
      </c>
      <c r="B6482" t="s">
        <v>7431</v>
      </c>
      <c r="C6482" t="s">
        <v>7432</v>
      </c>
      <c r="D6482">
        <v>17</v>
      </c>
      <c r="E6482" t="s">
        <v>5985</v>
      </c>
      <c r="F6482" t="s">
        <v>7443</v>
      </c>
    </row>
    <row r="6483" spans="1:7">
      <c r="A6483">
        <v>913</v>
      </c>
      <c r="B6483" t="s">
        <v>7431</v>
      </c>
      <c r="C6483" t="s">
        <v>7432</v>
      </c>
      <c r="D6483">
        <v>20</v>
      </c>
      <c r="E6483" t="s">
        <v>7444</v>
      </c>
    </row>
    <row r="6484" spans="1:7">
      <c r="A6484">
        <v>913</v>
      </c>
      <c r="B6484" t="s">
        <v>7431</v>
      </c>
      <c r="C6484" t="s">
        <v>7432</v>
      </c>
      <c r="D6484">
        <v>21</v>
      </c>
      <c r="E6484" t="s">
        <v>7445</v>
      </c>
    </row>
    <row r="6485" spans="1:7">
      <c r="A6485">
        <v>913</v>
      </c>
      <c r="B6485" t="s">
        <v>7431</v>
      </c>
      <c r="C6485" t="s">
        <v>7432</v>
      </c>
      <c r="D6485">
        <v>22</v>
      </c>
      <c r="E6485" t="s">
        <v>7446</v>
      </c>
    </row>
    <row r="6486" spans="1:7">
      <c r="A6486">
        <v>913</v>
      </c>
      <c r="B6486" t="s">
        <v>7431</v>
      </c>
      <c r="C6486" t="s">
        <v>7432</v>
      </c>
      <c r="D6486">
        <v>23</v>
      </c>
      <c r="E6486" t="s">
        <v>7447</v>
      </c>
    </row>
    <row r="6487" spans="1:7">
      <c r="A6487">
        <v>916</v>
      </c>
      <c r="B6487" t="s">
        <v>7448</v>
      </c>
      <c r="C6487" t="s">
        <v>7449</v>
      </c>
      <c r="D6487">
        <v>1</v>
      </c>
      <c r="E6487" t="s">
        <v>5459</v>
      </c>
      <c r="F6487" t="s">
        <v>5460</v>
      </c>
      <c r="G6487" t="s">
        <v>7450</v>
      </c>
    </row>
    <row r="6488" spans="1:7">
      <c r="A6488">
        <v>916</v>
      </c>
      <c r="B6488" t="s">
        <v>7448</v>
      </c>
      <c r="C6488" t="s">
        <v>7449</v>
      </c>
      <c r="D6488">
        <v>2</v>
      </c>
      <c r="E6488" t="s">
        <v>7451</v>
      </c>
      <c r="F6488" t="s">
        <v>7452</v>
      </c>
      <c r="G6488" t="s">
        <v>7453</v>
      </c>
    </row>
    <row r="6489" spans="1:7">
      <c r="A6489">
        <v>916</v>
      </c>
      <c r="B6489" t="s">
        <v>7448</v>
      </c>
      <c r="C6489" t="s">
        <v>7449</v>
      </c>
      <c r="D6489">
        <v>3</v>
      </c>
      <c r="E6489" t="s">
        <v>6181</v>
      </c>
      <c r="F6489" t="s">
        <v>7454</v>
      </c>
      <c r="G6489" t="s">
        <v>7455</v>
      </c>
    </row>
    <row r="6490" spans="1:7">
      <c r="A6490">
        <v>916</v>
      </c>
      <c r="B6490" t="s">
        <v>7448</v>
      </c>
      <c r="C6490" t="s">
        <v>7449</v>
      </c>
      <c r="D6490">
        <v>4</v>
      </c>
      <c r="E6490" t="s">
        <v>7456</v>
      </c>
      <c r="F6490" t="s">
        <v>7457</v>
      </c>
      <c r="G6490" t="s">
        <v>7458</v>
      </c>
    </row>
    <row r="6491" spans="1:7">
      <c r="A6491">
        <v>916</v>
      </c>
      <c r="B6491" t="s">
        <v>7448</v>
      </c>
      <c r="C6491" t="s">
        <v>7449</v>
      </c>
      <c r="D6491">
        <v>5</v>
      </c>
      <c r="E6491" t="s">
        <v>6171</v>
      </c>
      <c r="F6491" t="s">
        <v>6172</v>
      </c>
      <c r="G6491" t="s">
        <v>7459</v>
      </c>
    </row>
    <row r="6492" spans="1:7">
      <c r="A6492">
        <v>916</v>
      </c>
      <c r="B6492" t="s">
        <v>7448</v>
      </c>
      <c r="C6492" t="s">
        <v>7449</v>
      </c>
      <c r="D6492">
        <v>6</v>
      </c>
      <c r="E6492" t="s">
        <v>6280</v>
      </c>
      <c r="F6492" t="s">
        <v>6281</v>
      </c>
      <c r="G6492" t="s">
        <v>7460</v>
      </c>
    </row>
    <row r="6493" spans="1:7">
      <c r="A6493">
        <v>916</v>
      </c>
      <c r="B6493" t="s">
        <v>7448</v>
      </c>
      <c r="C6493" t="s">
        <v>7449</v>
      </c>
      <c r="D6493">
        <v>7</v>
      </c>
      <c r="E6493" t="s">
        <v>7461</v>
      </c>
      <c r="F6493" t="s">
        <v>6290</v>
      </c>
      <c r="G6493" t="s">
        <v>7462</v>
      </c>
    </row>
    <row r="6494" spans="1:7">
      <c r="A6494">
        <v>916</v>
      </c>
      <c r="B6494" t="s">
        <v>7448</v>
      </c>
      <c r="C6494" t="s">
        <v>7449</v>
      </c>
      <c r="D6494">
        <v>8</v>
      </c>
      <c r="E6494" t="s">
        <v>7463</v>
      </c>
      <c r="F6494" t="s">
        <v>7464</v>
      </c>
      <c r="G6494" t="s">
        <v>7465</v>
      </c>
    </row>
    <row r="6495" spans="1:7">
      <c r="A6495">
        <v>916</v>
      </c>
      <c r="B6495" t="s">
        <v>7448</v>
      </c>
      <c r="C6495" t="s">
        <v>7449</v>
      </c>
      <c r="D6495">
        <v>9</v>
      </c>
      <c r="E6495" t="s">
        <v>9909</v>
      </c>
      <c r="F6495" t="s">
        <v>7466</v>
      </c>
      <c r="G6495" t="s">
        <v>7467</v>
      </c>
    </row>
    <row r="6496" spans="1:7">
      <c r="A6496">
        <v>916</v>
      </c>
      <c r="B6496" t="s">
        <v>7448</v>
      </c>
      <c r="C6496" t="s">
        <v>7449</v>
      </c>
      <c r="D6496">
        <v>10</v>
      </c>
      <c r="E6496" t="s">
        <v>7468</v>
      </c>
      <c r="F6496" t="s">
        <v>7469</v>
      </c>
      <c r="G6496" t="s">
        <v>7470</v>
      </c>
    </row>
    <row r="6497" spans="1:7">
      <c r="A6497">
        <v>916</v>
      </c>
      <c r="B6497" t="s">
        <v>7448</v>
      </c>
      <c r="C6497" t="s">
        <v>7449</v>
      </c>
      <c r="D6497">
        <v>11</v>
      </c>
      <c r="E6497" t="s">
        <v>7471</v>
      </c>
      <c r="F6497" t="s">
        <v>7472</v>
      </c>
      <c r="G6497" t="s">
        <v>7473</v>
      </c>
    </row>
    <row r="6498" spans="1:7">
      <c r="A6498">
        <v>916</v>
      </c>
      <c r="B6498" t="s">
        <v>7448</v>
      </c>
      <c r="C6498" t="s">
        <v>7449</v>
      </c>
      <c r="D6498">
        <v>12</v>
      </c>
      <c r="E6498" t="s">
        <v>7474</v>
      </c>
      <c r="F6498" t="s">
        <v>7475</v>
      </c>
      <c r="G6498" t="s">
        <v>7476</v>
      </c>
    </row>
    <row r="6499" spans="1:7">
      <c r="A6499">
        <v>916</v>
      </c>
      <c r="B6499" t="s">
        <v>7448</v>
      </c>
      <c r="C6499" t="s">
        <v>7449</v>
      </c>
      <c r="D6499">
        <v>14</v>
      </c>
      <c r="E6499" t="s">
        <v>14996</v>
      </c>
      <c r="F6499" t="s">
        <v>14997</v>
      </c>
      <c r="G6499" t="s">
        <v>14998</v>
      </c>
    </row>
    <row r="6500" spans="1:7">
      <c r="A6500">
        <v>919</v>
      </c>
      <c r="B6500" t="s">
        <v>7477</v>
      </c>
      <c r="C6500" t="s">
        <v>7478</v>
      </c>
      <c r="D6500">
        <v>30</v>
      </c>
      <c r="E6500" t="s">
        <v>7479</v>
      </c>
    </row>
    <row r="6501" spans="1:7">
      <c r="A6501">
        <v>919</v>
      </c>
      <c r="B6501" t="s">
        <v>7477</v>
      </c>
      <c r="C6501" t="s">
        <v>7478</v>
      </c>
      <c r="D6501">
        <v>80</v>
      </c>
      <c r="E6501" t="s">
        <v>6306</v>
      </c>
    </row>
    <row r="6502" spans="1:7">
      <c r="A6502">
        <v>922</v>
      </c>
      <c r="B6502" t="s">
        <v>7480</v>
      </c>
      <c r="C6502" t="s">
        <v>7481</v>
      </c>
      <c r="D6502">
        <v>30</v>
      </c>
      <c r="E6502" t="s">
        <v>6283</v>
      </c>
    </row>
    <row r="6503" spans="1:7">
      <c r="A6503">
        <v>922</v>
      </c>
      <c r="B6503" t="s">
        <v>7480</v>
      </c>
      <c r="C6503" t="s">
        <v>7481</v>
      </c>
      <c r="D6503">
        <v>35</v>
      </c>
      <c r="E6503" t="s">
        <v>6282</v>
      </c>
    </row>
    <row r="6504" spans="1:7">
      <c r="A6504">
        <v>925</v>
      </c>
      <c r="B6504" t="s">
        <v>7482</v>
      </c>
      <c r="C6504" t="s">
        <v>7483</v>
      </c>
      <c r="D6504">
        <v>11</v>
      </c>
      <c r="E6504" t="s">
        <v>7484</v>
      </c>
    </row>
    <row r="6505" spans="1:7">
      <c r="A6505">
        <v>934</v>
      </c>
      <c r="B6505" t="s">
        <v>7485</v>
      </c>
      <c r="C6505" t="s">
        <v>7481</v>
      </c>
      <c r="D6505">
        <v>100</v>
      </c>
      <c r="E6505" t="s">
        <v>5951</v>
      </c>
      <c r="F6505" t="s">
        <v>7486</v>
      </c>
      <c r="G6505" t="s">
        <v>7487</v>
      </c>
    </row>
    <row r="6506" spans="1:7">
      <c r="A6506">
        <v>934</v>
      </c>
      <c r="B6506" t="s">
        <v>7485</v>
      </c>
      <c r="C6506" t="s">
        <v>7481</v>
      </c>
      <c r="D6506">
        <v>101</v>
      </c>
      <c r="E6506" t="s">
        <v>5953</v>
      </c>
      <c r="F6506" t="s">
        <v>5954</v>
      </c>
      <c r="G6506" t="s">
        <v>12795</v>
      </c>
    </row>
    <row r="6507" spans="1:7">
      <c r="A6507">
        <v>934</v>
      </c>
      <c r="B6507" t="s">
        <v>7485</v>
      </c>
      <c r="C6507" t="s">
        <v>7481</v>
      </c>
      <c r="D6507">
        <v>102</v>
      </c>
      <c r="E6507" t="s">
        <v>5956</v>
      </c>
      <c r="F6507" t="s">
        <v>5957</v>
      </c>
      <c r="G6507" t="s">
        <v>5958</v>
      </c>
    </row>
    <row r="6508" spans="1:7">
      <c r="A6508">
        <v>934</v>
      </c>
      <c r="B6508" t="s">
        <v>7485</v>
      </c>
      <c r="C6508" t="s">
        <v>7481</v>
      </c>
      <c r="D6508">
        <v>103</v>
      </c>
      <c r="E6508" t="s">
        <v>5959</v>
      </c>
      <c r="F6508" t="s">
        <v>5960</v>
      </c>
      <c r="G6508" t="s">
        <v>5961</v>
      </c>
    </row>
    <row r="6509" spans="1:7">
      <c r="A6509">
        <v>934</v>
      </c>
      <c r="B6509" t="s">
        <v>7485</v>
      </c>
      <c r="C6509" t="s">
        <v>7481</v>
      </c>
      <c r="D6509">
        <v>104</v>
      </c>
      <c r="E6509" t="s">
        <v>5962</v>
      </c>
      <c r="F6509" t="s">
        <v>7434</v>
      </c>
      <c r="G6509" t="s">
        <v>12796</v>
      </c>
    </row>
    <row r="6510" spans="1:7">
      <c r="A6510">
        <v>934</v>
      </c>
      <c r="B6510" t="s">
        <v>7485</v>
      </c>
      <c r="C6510" t="s">
        <v>7481</v>
      </c>
      <c r="D6510">
        <v>105</v>
      </c>
      <c r="E6510" t="s">
        <v>5964</v>
      </c>
      <c r="F6510" t="s">
        <v>5965</v>
      </c>
      <c r="G6510" t="s">
        <v>12797</v>
      </c>
    </row>
    <row r="6511" spans="1:7">
      <c r="A6511">
        <v>934</v>
      </c>
      <c r="B6511" t="s">
        <v>7485</v>
      </c>
      <c r="C6511" t="s">
        <v>7481</v>
      </c>
      <c r="D6511">
        <v>106</v>
      </c>
      <c r="E6511" t="s">
        <v>5966</v>
      </c>
      <c r="F6511" t="s">
        <v>5967</v>
      </c>
      <c r="G6511" t="s">
        <v>12798</v>
      </c>
    </row>
    <row r="6512" spans="1:7">
      <c r="A6512">
        <v>934</v>
      </c>
      <c r="B6512" t="s">
        <v>7485</v>
      </c>
      <c r="C6512" t="s">
        <v>7481</v>
      </c>
      <c r="D6512">
        <v>107</v>
      </c>
      <c r="E6512" t="s">
        <v>5969</v>
      </c>
      <c r="F6512" t="s">
        <v>5970</v>
      </c>
      <c r="G6512" t="s">
        <v>12799</v>
      </c>
    </row>
    <row r="6513" spans="1:7">
      <c r="A6513">
        <v>934</v>
      </c>
      <c r="B6513" t="s">
        <v>7485</v>
      </c>
      <c r="C6513" t="s">
        <v>7481</v>
      </c>
      <c r="D6513">
        <v>108</v>
      </c>
      <c r="E6513" t="s">
        <v>5972</v>
      </c>
      <c r="F6513" t="s">
        <v>5973</v>
      </c>
      <c r="G6513" t="s">
        <v>12800</v>
      </c>
    </row>
    <row r="6514" spans="1:7">
      <c r="A6514">
        <v>934</v>
      </c>
      <c r="B6514" t="s">
        <v>7485</v>
      </c>
      <c r="C6514" t="s">
        <v>7481</v>
      </c>
      <c r="D6514">
        <v>109</v>
      </c>
      <c r="E6514" t="s">
        <v>5975</v>
      </c>
      <c r="F6514" t="s">
        <v>5976</v>
      </c>
      <c r="G6514" t="s">
        <v>12801</v>
      </c>
    </row>
    <row r="6515" spans="1:7">
      <c r="A6515">
        <v>934</v>
      </c>
      <c r="B6515" t="s">
        <v>7485</v>
      </c>
      <c r="C6515" t="s">
        <v>7481</v>
      </c>
      <c r="D6515">
        <v>110</v>
      </c>
      <c r="E6515" t="s">
        <v>7488</v>
      </c>
      <c r="F6515" t="s">
        <v>7489</v>
      </c>
      <c r="G6515" t="s">
        <v>7489</v>
      </c>
    </row>
    <row r="6516" spans="1:7">
      <c r="A6516">
        <v>934</v>
      </c>
      <c r="B6516" t="s">
        <v>7485</v>
      </c>
      <c r="C6516" t="s">
        <v>7481</v>
      </c>
      <c r="D6516">
        <v>111</v>
      </c>
      <c r="E6516" t="s">
        <v>5977</v>
      </c>
      <c r="F6516" t="s">
        <v>5978</v>
      </c>
      <c r="G6516" t="s">
        <v>12802</v>
      </c>
    </row>
    <row r="6517" spans="1:7">
      <c r="A6517">
        <v>934</v>
      </c>
      <c r="B6517" t="s">
        <v>7485</v>
      </c>
      <c r="C6517" t="s">
        <v>7481</v>
      </c>
      <c r="D6517">
        <v>112</v>
      </c>
      <c r="E6517" t="s">
        <v>5979</v>
      </c>
      <c r="F6517" t="s">
        <v>5980</v>
      </c>
      <c r="G6517" t="s">
        <v>12803</v>
      </c>
    </row>
    <row r="6518" spans="1:7">
      <c r="A6518">
        <v>934</v>
      </c>
      <c r="B6518" t="s">
        <v>7485</v>
      </c>
      <c r="C6518" t="s">
        <v>7481</v>
      </c>
      <c r="D6518">
        <v>113</v>
      </c>
      <c r="E6518" t="s">
        <v>5981</v>
      </c>
      <c r="F6518" t="s">
        <v>5982</v>
      </c>
      <c r="G6518" t="s">
        <v>12804</v>
      </c>
    </row>
    <row r="6519" spans="1:7">
      <c r="A6519">
        <v>934</v>
      </c>
      <c r="B6519" t="s">
        <v>7485</v>
      </c>
      <c r="C6519" t="s">
        <v>7481</v>
      </c>
      <c r="D6519">
        <v>114</v>
      </c>
      <c r="E6519" t="s">
        <v>5983</v>
      </c>
      <c r="F6519" t="s">
        <v>7490</v>
      </c>
      <c r="G6519" t="s">
        <v>12805</v>
      </c>
    </row>
    <row r="6520" spans="1:7">
      <c r="A6520">
        <v>934</v>
      </c>
      <c r="B6520" t="s">
        <v>7485</v>
      </c>
      <c r="C6520" t="s">
        <v>7481</v>
      </c>
      <c r="D6520">
        <v>115</v>
      </c>
      <c r="E6520" t="s">
        <v>5985</v>
      </c>
      <c r="F6520" t="s">
        <v>7443</v>
      </c>
      <c r="G6520" t="s">
        <v>12806</v>
      </c>
    </row>
    <row r="6521" spans="1:7">
      <c r="A6521">
        <v>934</v>
      </c>
      <c r="B6521" t="s">
        <v>7485</v>
      </c>
      <c r="C6521" t="s">
        <v>7481</v>
      </c>
      <c r="D6521">
        <v>116</v>
      </c>
      <c r="E6521" t="s">
        <v>7491</v>
      </c>
      <c r="F6521" t="s">
        <v>7436</v>
      </c>
      <c r="G6521" t="s">
        <v>12807</v>
      </c>
    </row>
    <row r="6522" spans="1:7">
      <c r="A6522">
        <v>934</v>
      </c>
      <c r="B6522" t="s">
        <v>7485</v>
      </c>
      <c r="C6522" t="s">
        <v>7481</v>
      </c>
      <c r="D6522">
        <v>117</v>
      </c>
      <c r="E6522" t="s">
        <v>7492</v>
      </c>
      <c r="F6522" t="s">
        <v>7438</v>
      </c>
      <c r="G6522" t="s">
        <v>7493</v>
      </c>
    </row>
    <row r="6523" spans="1:7">
      <c r="A6523">
        <v>934</v>
      </c>
      <c r="B6523" t="s">
        <v>7485</v>
      </c>
      <c r="C6523" t="s">
        <v>7481</v>
      </c>
      <c r="D6523">
        <v>118</v>
      </c>
      <c r="E6523" t="s">
        <v>7494</v>
      </c>
      <c r="F6523" t="s">
        <v>7442</v>
      </c>
      <c r="G6523" t="s">
        <v>7495</v>
      </c>
    </row>
    <row r="6524" spans="1:7">
      <c r="A6524">
        <v>934</v>
      </c>
      <c r="B6524" t="s">
        <v>7485</v>
      </c>
      <c r="C6524" t="s">
        <v>7481</v>
      </c>
      <c r="D6524">
        <v>119</v>
      </c>
      <c r="E6524" t="s">
        <v>7496</v>
      </c>
      <c r="F6524" t="s">
        <v>5993</v>
      </c>
      <c r="G6524" t="s">
        <v>7497</v>
      </c>
    </row>
    <row r="6525" spans="1:7">
      <c r="A6525">
        <v>934</v>
      </c>
      <c r="B6525" t="s">
        <v>7485</v>
      </c>
      <c r="C6525" t="s">
        <v>7481</v>
      </c>
      <c r="D6525">
        <v>120</v>
      </c>
      <c r="E6525" t="s">
        <v>7498</v>
      </c>
      <c r="F6525" t="s">
        <v>7499</v>
      </c>
      <c r="G6525" t="s">
        <v>12808</v>
      </c>
    </row>
    <row r="6526" spans="1:7">
      <c r="A6526">
        <v>934</v>
      </c>
      <c r="B6526" t="s">
        <v>7485</v>
      </c>
      <c r="C6526" t="s">
        <v>7481</v>
      </c>
      <c r="D6526">
        <v>121</v>
      </c>
      <c r="E6526" t="s">
        <v>5987</v>
      </c>
      <c r="F6526" t="s">
        <v>7140</v>
      </c>
      <c r="G6526" t="s">
        <v>12809</v>
      </c>
    </row>
    <row r="6527" spans="1:7">
      <c r="A6527">
        <v>934</v>
      </c>
      <c r="B6527" t="s">
        <v>7485</v>
      </c>
      <c r="C6527" t="s">
        <v>7481</v>
      </c>
      <c r="D6527">
        <v>124</v>
      </c>
      <c r="E6527" t="s">
        <v>7500</v>
      </c>
      <c r="F6527" t="s">
        <v>7501</v>
      </c>
      <c r="G6527" t="s">
        <v>7502</v>
      </c>
    </row>
    <row r="6528" spans="1:7">
      <c r="A6528">
        <v>934</v>
      </c>
      <c r="B6528" t="s">
        <v>7485</v>
      </c>
      <c r="C6528" t="s">
        <v>7481</v>
      </c>
      <c r="D6528">
        <v>125</v>
      </c>
      <c r="E6528" t="s">
        <v>7503</v>
      </c>
      <c r="F6528" t="s">
        <v>7504</v>
      </c>
      <c r="G6528" t="s">
        <v>12810</v>
      </c>
    </row>
    <row r="6529" spans="1:7">
      <c r="A6529">
        <v>934</v>
      </c>
      <c r="B6529" t="s">
        <v>7485</v>
      </c>
      <c r="C6529" t="s">
        <v>7481</v>
      </c>
      <c r="D6529">
        <v>126</v>
      </c>
      <c r="E6529" t="s">
        <v>7505</v>
      </c>
      <c r="F6529" t="s">
        <v>7506</v>
      </c>
      <c r="G6529" t="s">
        <v>12811</v>
      </c>
    </row>
    <row r="6530" spans="1:7">
      <c r="A6530">
        <v>934</v>
      </c>
      <c r="B6530" t="s">
        <v>7485</v>
      </c>
      <c r="C6530" t="s">
        <v>7481</v>
      </c>
      <c r="D6530">
        <v>201</v>
      </c>
      <c r="E6530" t="s">
        <v>7507</v>
      </c>
      <c r="F6530" t="s">
        <v>6299</v>
      </c>
      <c r="G6530" t="s">
        <v>12812</v>
      </c>
    </row>
    <row r="6531" spans="1:7">
      <c r="A6531">
        <v>934</v>
      </c>
      <c r="B6531" t="s">
        <v>7485</v>
      </c>
      <c r="C6531" t="s">
        <v>7481</v>
      </c>
      <c r="D6531">
        <v>202</v>
      </c>
      <c r="E6531" t="s">
        <v>22525</v>
      </c>
      <c r="F6531" t="s">
        <v>7508</v>
      </c>
      <c r="G6531" t="s">
        <v>12813</v>
      </c>
    </row>
    <row r="6532" spans="1:7">
      <c r="A6532">
        <v>934</v>
      </c>
      <c r="B6532" t="s">
        <v>7485</v>
      </c>
      <c r="C6532" t="s">
        <v>7481</v>
      </c>
      <c r="D6532">
        <v>203</v>
      </c>
      <c r="E6532" t="s">
        <v>7509</v>
      </c>
      <c r="F6532" t="s">
        <v>7510</v>
      </c>
      <c r="G6532" t="s">
        <v>12814</v>
      </c>
    </row>
    <row r="6533" spans="1:7">
      <c r="A6533">
        <v>934</v>
      </c>
      <c r="B6533" t="s">
        <v>7485</v>
      </c>
      <c r="C6533" t="s">
        <v>7481</v>
      </c>
      <c r="D6533">
        <v>204</v>
      </c>
      <c r="E6533" t="s">
        <v>7511</v>
      </c>
      <c r="F6533" t="s">
        <v>7512</v>
      </c>
      <c r="G6533" t="s">
        <v>12815</v>
      </c>
    </row>
    <row r="6534" spans="1:7">
      <c r="A6534">
        <v>934</v>
      </c>
      <c r="B6534" t="s">
        <v>7485</v>
      </c>
      <c r="C6534" t="s">
        <v>7481</v>
      </c>
      <c r="D6534">
        <v>205</v>
      </c>
      <c r="E6534" t="s">
        <v>7513</v>
      </c>
      <c r="F6534" t="s">
        <v>7514</v>
      </c>
      <c r="G6534" t="s">
        <v>12816</v>
      </c>
    </row>
    <row r="6535" spans="1:7">
      <c r="A6535">
        <v>934</v>
      </c>
      <c r="B6535" t="s">
        <v>7485</v>
      </c>
      <c r="C6535" t="s">
        <v>7481</v>
      </c>
      <c r="D6535">
        <v>301</v>
      </c>
      <c r="E6535" t="s">
        <v>7515</v>
      </c>
      <c r="F6535" t="s">
        <v>7516</v>
      </c>
      <c r="G6535" t="s">
        <v>12817</v>
      </c>
    </row>
    <row r="6536" spans="1:7">
      <c r="A6536">
        <v>934</v>
      </c>
      <c r="B6536" t="s">
        <v>7485</v>
      </c>
      <c r="C6536" t="s">
        <v>7481</v>
      </c>
      <c r="D6536">
        <v>302</v>
      </c>
      <c r="E6536" t="s">
        <v>6184</v>
      </c>
      <c r="F6536" t="s">
        <v>7140</v>
      </c>
      <c r="G6536" t="s">
        <v>12818</v>
      </c>
    </row>
    <row r="6537" spans="1:7">
      <c r="A6537">
        <v>934</v>
      </c>
      <c r="B6537" t="s">
        <v>7485</v>
      </c>
      <c r="C6537" t="s">
        <v>7481</v>
      </c>
      <c r="D6537">
        <v>303</v>
      </c>
      <c r="E6537" t="s">
        <v>7517</v>
      </c>
      <c r="F6537" t="s">
        <v>7140</v>
      </c>
      <c r="G6537" t="s">
        <v>12819</v>
      </c>
    </row>
    <row r="6538" spans="1:7">
      <c r="A6538">
        <v>934</v>
      </c>
      <c r="B6538" t="s">
        <v>7485</v>
      </c>
      <c r="C6538" t="s">
        <v>7481</v>
      </c>
      <c r="D6538">
        <v>304</v>
      </c>
      <c r="E6538" t="s">
        <v>6188</v>
      </c>
      <c r="F6538" t="s">
        <v>6189</v>
      </c>
      <c r="G6538" t="s">
        <v>12820</v>
      </c>
    </row>
    <row r="6539" spans="1:7">
      <c r="A6539">
        <v>934</v>
      </c>
      <c r="B6539" t="s">
        <v>7485</v>
      </c>
      <c r="C6539" t="s">
        <v>7481</v>
      </c>
      <c r="D6539">
        <v>305</v>
      </c>
      <c r="E6539" t="s">
        <v>6190</v>
      </c>
      <c r="F6539" t="s">
        <v>7518</v>
      </c>
      <c r="G6539" t="s">
        <v>12821</v>
      </c>
    </row>
    <row r="6540" spans="1:7">
      <c r="A6540">
        <v>934</v>
      </c>
      <c r="B6540" t="s">
        <v>7485</v>
      </c>
      <c r="C6540" t="s">
        <v>7481</v>
      </c>
      <c r="D6540">
        <v>306</v>
      </c>
      <c r="E6540" t="s">
        <v>6192</v>
      </c>
      <c r="F6540" t="s">
        <v>6193</v>
      </c>
      <c r="G6540" t="s">
        <v>12822</v>
      </c>
    </row>
    <row r="6541" spans="1:7">
      <c r="A6541">
        <v>934</v>
      </c>
      <c r="B6541" t="s">
        <v>7485</v>
      </c>
      <c r="C6541" t="s">
        <v>7481</v>
      </c>
      <c r="D6541">
        <v>307</v>
      </c>
      <c r="E6541" t="s">
        <v>6194</v>
      </c>
      <c r="F6541" t="s">
        <v>6195</v>
      </c>
      <c r="G6541" t="s">
        <v>12823</v>
      </c>
    </row>
    <row r="6542" spans="1:7">
      <c r="A6542">
        <v>934</v>
      </c>
      <c r="B6542" t="s">
        <v>7485</v>
      </c>
      <c r="C6542" t="s">
        <v>7481</v>
      </c>
      <c r="D6542">
        <v>308</v>
      </c>
      <c r="E6542" t="s">
        <v>7519</v>
      </c>
      <c r="F6542" t="s">
        <v>7140</v>
      </c>
      <c r="G6542" t="s">
        <v>12824</v>
      </c>
    </row>
    <row r="6543" spans="1:7">
      <c r="A6543">
        <v>934</v>
      </c>
      <c r="B6543" t="s">
        <v>7485</v>
      </c>
      <c r="C6543" t="s">
        <v>7481</v>
      </c>
      <c r="D6543">
        <v>309</v>
      </c>
      <c r="E6543" t="s">
        <v>6202</v>
      </c>
      <c r="F6543" t="s">
        <v>6203</v>
      </c>
      <c r="G6543" t="s">
        <v>12825</v>
      </c>
    </row>
    <row r="6544" spans="1:7">
      <c r="A6544">
        <v>934</v>
      </c>
      <c r="B6544" t="s">
        <v>7485</v>
      </c>
      <c r="C6544" t="s">
        <v>7481</v>
      </c>
      <c r="D6544">
        <v>310</v>
      </c>
      <c r="E6544" t="s">
        <v>6196</v>
      </c>
      <c r="F6544" t="s">
        <v>6197</v>
      </c>
      <c r="G6544" t="s">
        <v>12826</v>
      </c>
    </row>
    <row r="6545" spans="1:7">
      <c r="A6545">
        <v>934</v>
      </c>
      <c r="B6545" t="s">
        <v>7485</v>
      </c>
      <c r="C6545" t="s">
        <v>7481</v>
      </c>
      <c r="D6545">
        <v>311</v>
      </c>
      <c r="E6545" t="s">
        <v>6198</v>
      </c>
      <c r="F6545" t="s">
        <v>7520</v>
      </c>
      <c r="G6545" t="s">
        <v>12827</v>
      </c>
    </row>
    <row r="6546" spans="1:7">
      <c r="A6546">
        <v>934</v>
      </c>
      <c r="B6546" t="s">
        <v>7485</v>
      </c>
      <c r="C6546" t="s">
        <v>7481</v>
      </c>
      <c r="D6546">
        <v>312</v>
      </c>
      <c r="E6546" t="s">
        <v>6200</v>
      </c>
      <c r="F6546" t="s">
        <v>6201</v>
      </c>
      <c r="G6546" t="s">
        <v>12828</v>
      </c>
    </row>
    <row r="6547" spans="1:7">
      <c r="A6547">
        <v>934</v>
      </c>
      <c r="B6547" t="s">
        <v>7485</v>
      </c>
      <c r="C6547" t="s">
        <v>7481</v>
      </c>
      <c r="D6547">
        <v>313</v>
      </c>
      <c r="E6547" t="s">
        <v>6204</v>
      </c>
      <c r="F6547" t="s">
        <v>6205</v>
      </c>
      <c r="G6547" t="s">
        <v>12829</v>
      </c>
    </row>
    <row r="6548" spans="1:7">
      <c r="A6548">
        <v>934</v>
      </c>
      <c r="B6548" t="s">
        <v>7485</v>
      </c>
      <c r="C6548" t="s">
        <v>7481</v>
      </c>
      <c r="D6548">
        <v>314</v>
      </c>
      <c r="E6548" t="s">
        <v>7521</v>
      </c>
      <c r="F6548" t="s">
        <v>7522</v>
      </c>
      <c r="G6548" t="s">
        <v>12830</v>
      </c>
    </row>
    <row r="6549" spans="1:7">
      <c r="A6549">
        <v>934</v>
      </c>
      <c r="B6549" t="s">
        <v>7485</v>
      </c>
      <c r="C6549" t="s">
        <v>7481</v>
      </c>
      <c r="D6549">
        <v>315</v>
      </c>
      <c r="E6549" t="s">
        <v>11153</v>
      </c>
      <c r="F6549" t="s">
        <v>7140</v>
      </c>
      <c r="G6549" t="s">
        <v>22526</v>
      </c>
    </row>
    <row r="6550" spans="1:7">
      <c r="A6550">
        <v>934</v>
      </c>
      <c r="B6550" t="s">
        <v>7485</v>
      </c>
      <c r="C6550" t="s">
        <v>7481</v>
      </c>
      <c r="D6550">
        <v>401</v>
      </c>
      <c r="E6550" t="s">
        <v>6055</v>
      </c>
      <c r="F6550" t="s">
        <v>6056</v>
      </c>
      <c r="G6550" t="s">
        <v>12831</v>
      </c>
    </row>
    <row r="6551" spans="1:7">
      <c r="A6551">
        <v>934</v>
      </c>
      <c r="B6551" t="s">
        <v>7485</v>
      </c>
      <c r="C6551" t="s">
        <v>7481</v>
      </c>
      <c r="D6551">
        <v>402</v>
      </c>
      <c r="E6551" t="s">
        <v>6262</v>
      </c>
      <c r="F6551" t="s">
        <v>6263</v>
      </c>
      <c r="G6551" t="s">
        <v>12832</v>
      </c>
    </row>
    <row r="6552" spans="1:7">
      <c r="A6552">
        <v>934</v>
      </c>
      <c r="B6552" t="s">
        <v>7485</v>
      </c>
      <c r="C6552" t="s">
        <v>7481</v>
      </c>
      <c r="D6552">
        <v>403</v>
      </c>
      <c r="E6552" t="s">
        <v>6113</v>
      </c>
      <c r="F6552" t="s">
        <v>6114</v>
      </c>
      <c r="G6552" t="s">
        <v>12833</v>
      </c>
    </row>
    <row r="6553" spans="1:7">
      <c r="A6553">
        <v>934</v>
      </c>
      <c r="B6553" t="s">
        <v>7485</v>
      </c>
      <c r="C6553" t="s">
        <v>7481</v>
      </c>
      <c r="D6553">
        <v>404</v>
      </c>
      <c r="E6553" t="s">
        <v>7523</v>
      </c>
      <c r="F6553" t="s">
        <v>7524</v>
      </c>
      <c r="G6553" t="s">
        <v>12834</v>
      </c>
    </row>
    <row r="6554" spans="1:7">
      <c r="A6554">
        <v>934</v>
      </c>
      <c r="B6554" t="s">
        <v>7485</v>
      </c>
      <c r="C6554" t="s">
        <v>7481</v>
      </c>
      <c r="D6554">
        <v>405</v>
      </c>
      <c r="E6554" t="s">
        <v>7525</v>
      </c>
      <c r="F6554" t="s">
        <v>7526</v>
      </c>
      <c r="G6554" t="s">
        <v>12835</v>
      </c>
    </row>
    <row r="6555" spans="1:7">
      <c r="A6555">
        <v>934</v>
      </c>
      <c r="B6555" t="s">
        <v>7485</v>
      </c>
      <c r="C6555" t="s">
        <v>7481</v>
      </c>
      <c r="D6555">
        <v>406</v>
      </c>
      <c r="E6555" t="s">
        <v>7527</v>
      </c>
      <c r="F6555" t="s">
        <v>7528</v>
      </c>
      <c r="G6555" t="s">
        <v>12836</v>
      </c>
    </row>
    <row r="6556" spans="1:7">
      <c r="A6556">
        <v>934</v>
      </c>
      <c r="B6556" t="s">
        <v>7485</v>
      </c>
      <c r="C6556" t="s">
        <v>7481</v>
      </c>
      <c r="D6556">
        <v>407</v>
      </c>
      <c r="E6556" t="s">
        <v>7529</v>
      </c>
      <c r="F6556" t="s">
        <v>7530</v>
      </c>
      <c r="G6556" t="s">
        <v>12837</v>
      </c>
    </row>
    <row r="6557" spans="1:7">
      <c r="A6557">
        <v>934</v>
      </c>
      <c r="B6557" t="s">
        <v>7485</v>
      </c>
      <c r="C6557" t="s">
        <v>7481</v>
      </c>
      <c r="D6557">
        <v>408</v>
      </c>
      <c r="E6557" t="s">
        <v>7531</v>
      </c>
      <c r="F6557" t="s">
        <v>7532</v>
      </c>
      <c r="G6557" t="s">
        <v>12838</v>
      </c>
    </row>
    <row r="6558" spans="1:7">
      <c r="A6558">
        <v>934</v>
      </c>
      <c r="B6558" t="s">
        <v>7485</v>
      </c>
      <c r="C6558" t="s">
        <v>7481</v>
      </c>
      <c r="D6558">
        <v>421</v>
      </c>
      <c r="E6558" t="s">
        <v>6115</v>
      </c>
      <c r="F6558" t="s">
        <v>23155</v>
      </c>
      <c r="G6558" t="s">
        <v>23156</v>
      </c>
    </row>
    <row r="6559" spans="1:7">
      <c r="A6559">
        <v>934</v>
      </c>
      <c r="B6559" t="s">
        <v>7485</v>
      </c>
      <c r="C6559" t="s">
        <v>7481</v>
      </c>
      <c r="D6559">
        <v>422</v>
      </c>
      <c r="E6559" t="s">
        <v>6117</v>
      </c>
      <c r="F6559" t="s">
        <v>23157</v>
      </c>
      <c r="G6559" t="s">
        <v>23158</v>
      </c>
    </row>
    <row r="6560" spans="1:7">
      <c r="A6560">
        <v>934</v>
      </c>
      <c r="B6560" t="s">
        <v>7485</v>
      </c>
      <c r="C6560" t="s">
        <v>7481</v>
      </c>
      <c r="D6560">
        <v>423</v>
      </c>
      <c r="E6560" t="s">
        <v>8668</v>
      </c>
      <c r="F6560" t="s">
        <v>23159</v>
      </c>
      <c r="G6560" t="s">
        <v>23160</v>
      </c>
    </row>
    <row r="6561" spans="1:7">
      <c r="A6561">
        <v>934</v>
      </c>
      <c r="B6561" t="s">
        <v>7485</v>
      </c>
      <c r="C6561" t="s">
        <v>7481</v>
      </c>
      <c r="D6561">
        <v>424</v>
      </c>
      <c r="E6561" t="s">
        <v>6129</v>
      </c>
      <c r="F6561" t="s">
        <v>23161</v>
      </c>
      <c r="G6561" t="s">
        <v>23162</v>
      </c>
    </row>
    <row r="6562" spans="1:7">
      <c r="A6562">
        <v>934</v>
      </c>
      <c r="B6562" t="s">
        <v>7485</v>
      </c>
      <c r="C6562" t="s">
        <v>7481</v>
      </c>
      <c r="D6562">
        <v>425</v>
      </c>
      <c r="E6562" t="s">
        <v>6131</v>
      </c>
      <c r="F6562" t="s">
        <v>23163</v>
      </c>
      <c r="G6562" t="s">
        <v>23164</v>
      </c>
    </row>
    <row r="6563" spans="1:7">
      <c r="A6563">
        <v>934</v>
      </c>
      <c r="B6563" t="s">
        <v>7485</v>
      </c>
      <c r="C6563" t="s">
        <v>7481</v>
      </c>
      <c r="D6563">
        <v>501</v>
      </c>
      <c r="E6563" t="s">
        <v>7533</v>
      </c>
      <c r="F6563" t="s">
        <v>6172</v>
      </c>
      <c r="G6563" t="s">
        <v>12839</v>
      </c>
    </row>
    <row r="6564" spans="1:7">
      <c r="A6564">
        <v>934</v>
      </c>
      <c r="B6564" t="s">
        <v>7485</v>
      </c>
      <c r="C6564" t="s">
        <v>7481</v>
      </c>
      <c r="D6564">
        <v>502</v>
      </c>
      <c r="E6564" t="s">
        <v>6177</v>
      </c>
      <c r="F6564" t="s">
        <v>7534</v>
      </c>
      <c r="G6564" t="s">
        <v>12840</v>
      </c>
    </row>
    <row r="6565" spans="1:7">
      <c r="A6565">
        <v>934</v>
      </c>
      <c r="B6565" t="s">
        <v>7485</v>
      </c>
      <c r="C6565" t="s">
        <v>7481</v>
      </c>
      <c r="D6565">
        <v>503</v>
      </c>
      <c r="E6565" t="s">
        <v>6179</v>
      </c>
      <c r="F6565" t="s">
        <v>7535</v>
      </c>
      <c r="G6565" t="s">
        <v>12841</v>
      </c>
    </row>
    <row r="6566" spans="1:7">
      <c r="A6566">
        <v>934</v>
      </c>
      <c r="B6566" t="s">
        <v>7485</v>
      </c>
      <c r="C6566" t="s">
        <v>7481</v>
      </c>
      <c r="D6566">
        <v>504</v>
      </c>
      <c r="E6566" t="s">
        <v>7536</v>
      </c>
      <c r="F6566" t="s">
        <v>7537</v>
      </c>
      <c r="G6566" t="s">
        <v>12842</v>
      </c>
    </row>
    <row r="6567" spans="1:7">
      <c r="A6567">
        <v>934</v>
      </c>
      <c r="B6567" t="s">
        <v>7485</v>
      </c>
      <c r="C6567" t="s">
        <v>7481</v>
      </c>
      <c r="D6567">
        <v>601</v>
      </c>
      <c r="E6567" t="s">
        <v>7538</v>
      </c>
      <c r="F6567" t="s">
        <v>7539</v>
      </c>
      <c r="G6567" t="s">
        <v>12843</v>
      </c>
    </row>
    <row r="6568" spans="1:7">
      <c r="A6568">
        <v>934</v>
      </c>
      <c r="B6568" t="s">
        <v>7485</v>
      </c>
      <c r="C6568" t="s">
        <v>7481</v>
      </c>
      <c r="D6568">
        <v>602</v>
      </c>
      <c r="E6568" t="s">
        <v>6274</v>
      </c>
      <c r="F6568" t="s">
        <v>6275</v>
      </c>
      <c r="G6568" t="s">
        <v>12844</v>
      </c>
    </row>
    <row r="6569" spans="1:7">
      <c r="A6569">
        <v>934</v>
      </c>
      <c r="B6569" t="s">
        <v>7485</v>
      </c>
      <c r="C6569" t="s">
        <v>7481</v>
      </c>
      <c r="D6569">
        <v>603</v>
      </c>
      <c r="E6569" t="s">
        <v>7540</v>
      </c>
      <c r="F6569" t="s">
        <v>7541</v>
      </c>
      <c r="G6569" t="s">
        <v>12845</v>
      </c>
    </row>
    <row r="6570" spans="1:7">
      <c r="A6570">
        <v>934</v>
      </c>
      <c r="B6570" t="s">
        <v>7485</v>
      </c>
      <c r="C6570" t="s">
        <v>7481</v>
      </c>
      <c r="D6570">
        <v>604</v>
      </c>
      <c r="E6570" t="s">
        <v>6278</v>
      </c>
      <c r="F6570" t="s">
        <v>6279</v>
      </c>
      <c r="G6570" t="s">
        <v>12846</v>
      </c>
    </row>
    <row r="6571" spans="1:7">
      <c r="A6571">
        <v>934</v>
      </c>
      <c r="B6571" t="s">
        <v>7485</v>
      </c>
      <c r="C6571" t="s">
        <v>7481</v>
      </c>
      <c r="D6571">
        <v>605</v>
      </c>
      <c r="E6571" t="s">
        <v>6287</v>
      </c>
      <c r="F6571" t="s">
        <v>7542</v>
      </c>
      <c r="G6571" t="s">
        <v>12847</v>
      </c>
    </row>
    <row r="6572" spans="1:7">
      <c r="A6572">
        <v>934</v>
      </c>
      <c r="B6572" t="s">
        <v>7485</v>
      </c>
      <c r="C6572" t="s">
        <v>7481</v>
      </c>
      <c r="D6572">
        <v>606</v>
      </c>
      <c r="E6572" t="s">
        <v>6285</v>
      </c>
      <c r="F6572" t="s">
        <v>10003</v>
      </c>
      <c r="G6572" t="s">
        <v>10004</v>
      </c>
    </row>
    <row r="6573" spans="1:7">
      <c r="A6573">
        <v>934</v>
      </c>
      <c r="B6573" t="s">
        <v>7485</v>
      </c>
      <c r="C6573" t="s">
        <v>7481</v>
      </c>
      <c r="D6573">
        <v>607</v>
      </c>
      <c r="E6573" t="s">
        <v>6283</v>
      </c>
      <c r="F6573" t="s">
        <v>7543</v>
      </c>
      <c r="G6573" t="s">
        <v>12848</v>
      </c>
    </row>
    <row r="6574" spans="1:7">
      <c r="A6574">
        <v>934</v>
      </c>
      <c r="B6574" t="s">
        <v>7485</v>
      </c>
      <c r="C6574" t="s">
        <v>7481</v>
      </c>
      <c r="D6574">
        <v>608</v>
      </c>
      <c r="E6574" t="s">
        <v>6282</v>
      </c>
      <c r="F6574" t="s">
        <v>12849</v>
      </c>
      <c r="G6574" t="s">
        <v>12850</v>
      </c>
    </row>
    <row r="6575" spans="1:7">
      <c r="A6575">
        <v>934</v>
      </c>
      <c r="B6575" t="s">
        <v>7485</v>
      </c>
      <c r="C6575" t="s">
        <v>7481</v>
      </c>
      <c r="D6575">
        <v>652</v>
      </c>
      <c r="E6575" t="s">
        <v>23221</v>
      </c>
      <c r="G6575" t="s">
        <v>23222</v>
      </c>
    </row>
    <row r="6576" spans="1:7">
      <c r="A6576">
        <v>934</v>
      </c>
      <c r="B6576" t="s">
        <v>7485</v>
      </c>
      <c r="C6576" t="s">
        <v>7481</v>
      </c>
      <c r="D6576">
        <v>653</v>
      </c>
      <c r="E6576" t="s">
        <v>23223</v>
      </c>
      <c r="G6576" t="s">
        <v>23224</v>
      </c>
    </row>
    <row r="6577" spans="1:7">
      <c r="A6577">
        <v>934</v>
      </c>
      <c r="B6577" t="s">
        <v>7485</v>
      </c>
      <c r="C6577" t="s">
        <v>7481</v>
      </c>
      <c r="D6577">
        <v>701</v>
      </c>
      <c r="E6577" t="s">
        <v>7461</v>
      </c>
      <c r="F6577" t="s">
        <v>6290</v>
      </c>
      <c r="G6577" t="s">
        <v>7462</v>
      </c>
    </row>
    <row r="6578" spans="1:7">
      <c r="A6578">
        <v>934</v>
      </c>
      <c r="B6578" t="s">
        <v>7485</v>
      </c>
      <c r="C6578" t="s">
        <v>7481</v>
      </c>
      <c r="D6578">
        <v>702</v>
      </c>
      <c r="E6578" t="s">
        <v>6291</v>
      </c>
      <c r="F6578" t="s">
        <v>6292</v>
      </c>
      <c r="G6578" t="s">
        <v>12851</v>
      </c>
    </row>
    <row r="6579" spans="1:7">
      <c r="A6579">
        <v>934</v>
      </c>
      <c r="B6579" t="s">
        <v>7485</v>
      </c>
      <c r="C6579" t="s">
        <v>7481</v>
      </c>
      <c r="D6579">
        <v>703</v>
      </c>
      <c r="E6579" t="s">
        <v>13082</v>
      </c>
      <c r="F6579" t="s">
        <v>7140</v>
      </c>
      <c r="G6579" t="s">
        <v>13083</v>
      </c>
    </row>
    <row r="6580" spans="1:7">
      <c r="A6580">
        <v>934</v>
      </c>
      <c r="B6580" t="s">
        <v>7485</v>
      </c>
      <c r="C6580" t="s">
        <v>7481</v>
      </c>
      <c r="D6580">
        <v>704</v>
      </c>
      <c r="E6580" t="s">
        <v>13084</v>
      </c>
      <c r="F6580" t="s">
        <v>7140</v>
      </c>
      <c r="G6580" t="s">
        <v>13085</v>
      </c>
    </row>
    <row r="6581" spans="1:7">
      <c r="A6581">
        <v>934</v>
      </c>
      <c r="B6581" t="s">
        <v>7485</v>
      </c>
      <c r="C6581" t="s">
        <v>7481</v>
      </c>
      <c r="D6581">
        <v>751</v>
      </c>
      <c r="E6581" t="s">
        <v>23199</v>
      </c>
      <c r="G6581" t="s">
        <v>23200</v>
      </c>
    </row>
    <row r="6582" spans="1:7">
      <c r="A6582">
        <v>934</v>
      </c>
      <c r="B6582" t="s">
        <v>7485</v>
      </c>
      <c r="C6582" t="s">
        <v>7481</v>
      </c>
      <c r="D6582">
        <v>800</v>
      </c>
      <c r="E6582" t="s">
        <v>6294</v>
      </c>
      <c r="F6582" t="s">
        <v>7140</v>
      </c>
      <c r="G6582" t="s">
        <v>13086</v>
      </c>
    </row>
    <row r="6583" spans="1:7">
      <c r="A6583">
        <v>934</v>
      </c>
      <c r="B6583" t="s">
        <v>7485</v>
      </c>
      <c r="C6583" t="s">
        <v>7481</v>
      </c>
      <c r="D6583">
        <v>801</v>
      </c>
      <c r="E6583" t="s">
        <v>7544</v>
      </c>
      <c r="F6583" t="s">
        <v>7545</v>
      </c>
      <c r="G6583" t="s">
        <v>12852</v>
      </c>
    </row>
    <row r="6584" spans="1:7">
      <c r="A6584">
        <v>934</v>
      </c>
      <c r="B6584" t="s">
        <v>7485</v>
      </c>
      <c r="C6584" t="s">
        <v>7481</v>
      </c>
      <c r="D6584">
        <v>802</v>
      </c>
      <c r="E6584" t="s">
        <v>7546</v>
      </c>
      <c r="F6584" t="s">
        <v>7547</v>
      </c>
      <c r="G6584" t="s">
        <v>12853</v>
      </c>
    </row>
    <row r="6585" spans="1:7">
      <c r="A6585">
        <v>934</v>
      </c>
      <c r="B6585" t="s">
        <v>7485</v>
      </c>
      <c r="C6585" t="s">
        <v>7481</v>
      </c>
      <c r="D6585">
        <v>803</v>
      </c>
      <c r="E6585" t="s">
        <v>7548</v>
      </c>
      <c r="F6585" t="s">
        <v>7549</v>
      </c>
      <c r="G6585" t="s">
        <v>12854</v>
      </c>
    </row>
    <row r="6586" spans="1:7">
      <c r="A6586">
        <v>934</v>
      </c>
      <c r="B6586" t="s">
        <v>7485</v>
      </c>
      <c r="C6586" t="s">
        <v>7481</v>
      </c>
      <c r="D6586">
        <v>804</v>
      </c>
      <c r="E6586" t="s">
        <v>7550</v>
      </c>
      <c r="F6586" t="s">
        <v>7551</v>
      </c>
      <c r="G6586" t="s">
        <v>12855</v>
      </c>
    </row>
    <row r="6587" spans="1:7">
      <c r="A6587">
        <v>934</v>
      </c>
      <c r="B6587" t="s">
        <v>7485</v>
      </c>
      <c r="C6587" t="s">
        <v>7481</v>
      </c>
      <c r="D6587">
        <v>807</v>
      </c>
      <c r="E6587" t="s">
        <v>7552</v>
      </c>
      <c r="F6587" t="s">
        <v>7553</v>
      </c>
      <c r="G6587" t="s">
        <v>12856</v>
      </c>
    </row>
    <row r="6588" spans="1:7">
      <c r="A6588">
        <v>934</v>
      </c>
      <c r="B6588" t="s">
        <v>7485</v>
      </c>
      <c r="C6588" t="s">
        <v>7481</v>
      </c>
      <c r="D6588">
        <v>808</v>
      </c>
      <c r="E6588" t="s">
        <v>7554</v>
      </c>
      <c r="F6588" t="s">
        <v>7555</v>
      </c>
      <c r="G6588" t="s">
        <v>12857</v>
      </c>
    </row>
    <row r="6589" spans="1:7">
      <c r="A6589">
        <v>934</v>
      </c>
      <c r="B6589" t="s">
        <v>7485</v>
      </c>
      <c r="C6589" t="s">
        <v>7481</v>
      </c>
      <c r="D6589">
        <v>809</v>
      </c>
      <c r="E6589" t="s">
        <v>7556</v>
      </c>
      <c r="F6589" t="s">
        <v>7557</v>
      </c>
      <c r="G6589" t="s">
        <v>12858</v>
      </c>
    </row>
    <row r="6590" spans="1:7">
      <c r="A6590">
        <v>934</v>
      </c>
      <c r="B6590" t="s">
        <v>7485</v>
      </c>
      <c r="C6590" t="s">
        <v>7481</v>
      </c>
      <c r="D6590">
        <v>810</v>
      </c>
      <c r="E6590" t="s">
        <v>7558</v>
      </c>
      <c r="F6590" t="s">
        <v>7559</v>
      </c>
      <c r="G6590" t="s">
        <v>12859</v>
      </c>
    </row>
    <row r="6591" spans="1:7">
      <c r="A6591">
        <v>934</v>
      </c>
      <c r="B6591" t="s">
        <v>7485</v>
      </c>
      <c r="C6591" t="s">
        <v>7481</v>
      </c>
      <c r="D6591">
        <v>811</v>
      </c>
      <c r="E6591" t="s">
        <v>7560</v>
      </c>
      <c r="F6591" t="s">
        <v>7561</v>
      </c>
      <c r="G6591" t="s">
        <v>12860</v>
      </c>
    </row>
    <row r="6592" spans="1:7">
      <c r="A6592">
        <v>934</v>
      </c>
      <c r="B6592" t="s">
        <v>7485</v>
      </c>
      <c r="C6592" t="s">
        <v>7481</v>
      </c>
      <c r="D6592">
        <v>812</v>
      </c>
      <c r="E6592" t="s">
        <v>7562</v>
      </c>
      <c r="F6592" t="s">
        <v>7563</v>
      </c>
      <c r="G6592" t="s">
        <v>12861</v>
      </c>
    </row>
    <row r="6593" spans="1:7">
      <c r="A6593">
        <v>934</v>
      </c>
      <c r="B6593" t="s">
        <v>7485</v>
      </c>
      <c r="C6593" t="s">
        <v>7481</v>
      </c>
      <c r="D6593">
        <v>813</v>
      </c>
      <c r="E6593" t="s">
        <v>7564</v>
      </c>
      <c r="F6593" t="s">
        <v>6309</v>
      </c>
      <c r="G6593" t="s">
        <v>12862</v>
      </c>
    </row>
    <row r="6594" spans="1:7">
      <c r="A6594">
        <v>934</v>
      </c>
      <c r="B6594" t="s">
        <v>7485</v>
      </c>
      <c r="C6594" t="s">
        <v>7481</v>
      </c>
      <c r="D6594">
        <v>814</v>
      </c>
      <c r="E6594" t="s">
        <v>7565</v>
      </c>
      <c r="F6594" t="s">
        <v>7566</v>
      </c>
      <c r="G6594" t="s">
        <v>12863</v>
      </c>
    </row>
    <row r="6595" spans="1:7">
      <c r="A6595">
        <v>934</v>
      </c>
      <c r="B6595" t="s">
        <v>7485</v>
      </c>
      <c r="C6595" t="s">
        <v>7481</v>
      </c>
      <c r="D6595">
        <v>815</v>
      </c>
      <c r="E6595" t="s">
        <v>7567</v>
      </c>
      <c r="F6595" t="s">
        <v>7568</v>
      </c>
      <c r="G6595" t="s">
        <v>12864</v>
      </c>
    </row>
    <row r="6596" spans="1:7">
      <c r="A6596">
        <v>934</v>
      </c>
      <c r="B6596" t="s">
        <v>7485</v>
      </c>
      <c r="C6596" t="s">
        <v>7481</v>
      </c>
      <c r="D6596">
        <v>816</v>
      </c>
      <c r="E6596" t="s">
        <v>4800</v>
      </c>
      <c r="F6596" t="s">
        <v>4801</v>
      </c>
      <c r="G6596" t="s">
        <v>12865</v>
      </c>
    </row>
    <row r="6597" spans="1:7">
      <c r="A6597">
        <v>934</v>
      </c>
      <c r="B6597" t="s">
        <v>7485</v>
      </c>
      <c r="C6597" t="s">
        <v>7481</v>
      </c>
      <c r="D6597">
        <v>817</v>
      </c>
      <c r="E6597" t="s">
        <v>4807</v>
      </c>
      <c r="F6597" t="s">
        <v>4808</v>
      </c>
      <c r="G6597" t="s">
        <v>12866</v>
      </c>
    </row>
    <row r="6598" spans="1:7">
      <c r="A6598">
        <v>934</v>
      </c>
      <c r="B6598" t="s">
        <v>7485</v>
      </c>
      <c r="C6598" t="s">
        <v>7481</v>
      </c>
      <c r="D6598">
        <v>818</v>
      </c>
      <c r="E6598" t="s">
        <v>7569</v>
      </c>
      <c r="F6598" t="s">
        <v>7570</v>
      </c>
      <c r="G6598" t="s">
        <v>12867</v>
      </c>
    </row>
    <row r="6599" spans="1:7">
      <c r="A6599">
        <v>934</v>
      </c>
      <c r="B6599" t="s">
        <v>7485</v>
      </c>
      <c r="C6599" t="s">
        <v>7481</v>
      </c>
      <c r="D6599">
        <v>819</v>
      </c>
      <c r="E6599" t="s">
        <v>4768</v>
      </c>
      <c r="F6599" t="s">
        <v>4769</v>
      </c>
      <c r="G6599" t="s">
        <v>12868</v>
      </c>
    </row>
    <row r="6600" spans="1:7">
      <c r="A6600">
        <v>934</v>
      </c>
      <c r="B6600" t="s">
        <v>7485</v>
      </c>
      <c r="C6600" t="s">
        <v>7481</v>
      </c>
      <c r="D6600">
        <v>820</v>
      </c>
      <c r="E6600" t="s">
        <v>7571</v>
      </c>
      <c r="F6600" t="s">
        <v>7572</v>
      </c>
      <c r="G6600" t="s">
        <v>12869</v>
      </c>
    </row>
    <row r="6601" spans="1:7">
      <c r="A6601">
        <v>934</v>
      </c>
      <c r="B6601" t="s">
        <v>7485</v>
      </c>
      <c r="C6601" t="s">
        <v>7481</v>
      </c>
      <c r="D6601">
        <v>821</v>
      </c>
      <c r="E6601" t="s">
        <v>4770</v>
      </c>
      <c r="F6601" t="s">
        <v>4771</v>
      </c>
      <c r="G6601" t="s">
        <v>12870</v>
      </c>
    </row>
    <row r="6602" spans="1:7">
      <c r="A6602">
        <v>934</v>
      </c>
      <c r="B6602" t="s">
        <v>7485</v>
      </c>
      <c r="C6602" t="s">
        <v>7481</v>
      </c>
      <c r="D6602">
        <v>822</v>
      </c>
      <c r="E6602" t="s">
        <v>7573</v>
      </c>
      <c r="F6602" t="s">
        <v>7574</v>
      </c>
      <c r="G6602" t="s">
        <v>12871</v>
      </c>
    </row>
    <row r="6603" spans="1:7">
      <c r="A6603">
        <v>934</v>
      </c>
      <c r="B6603" t="s">
        <v>7485</v>
      </c>
      <c r="C6603" t="s">
        <v>7481</v>
      </c>
      <c r="D6603">
        <v>851</v>
      </c>
      <c r="E6603" t="s">
        <v>23201</v>
      </c>
      <c r="G6603" t="s">
        <v>23202</v>
      </c>
    </row>
    <row r="6604" spans="1:7">
      <c r="A6604">
        <v>934</v>
      </c>
      <c r="B6604" t="s">
        <v>7485</v>
      </c>
      <c r="C6604" t="s">
        <v>7481</v>
      </c>
      <c r="D6604">
        <v>901</v>
      </c>
      <c r="E6604" t="s">
        <v>7575</v>
      </c>
      <c r="F6604" t="s">
        <v>7576</v>
      </c>
      <c r="G6604" t="s">
        <v>12872</v>
      </c>
    </row>
    <row r="6605" spans="1:7">
      <c r="A6605">
        <v>934</v>
      </c>
      <c r="B6605" t="s">
        <v>7485</v>
      </c>
      <c r="C6605" t="s">
        <v>7481</v>
      </c>
      <c r="D6605">
        <v>902</v>
      </c>
      <c r="E6605" t="s">
        <v>7577</v>
      </c>
      <c r="F6605" t="s">
        <v>7578</v>
      </c>
      <c r="G6605" t="s">
        <v>12873</v>
      </c>
    </row>
    <row r="6606" spans="1:7">
      <c r="A6606">
        <v>934</v>
      </c>
      <c r="B6606" t="s">
        <v>7485</v>
      </c>
      <c r="C6606" t="s">
        <v>7481</v>
      </c>
      <c r="D6606">
        <v>903</v>
      </c>
      <c r="E6606" t="s">
        <v>7579</v>
      </c>
      <c r="F6606" t="s">
        <v>7580</v>
      </c>
      <c r="G6606" t="s">
        <v>12874</v>
      </c>
    </row>
    <row r="6607" spans="1:7">
      <c r="A6607">
        <v>934</v>
      </c>
      <c r="B6607" t="s">
        <v>7485</v>
      </c>
      <c r="C6607" t="s">
        <v>7481</v>
      </c>
      <c r="D6607">
        <v>904</v>
      </c>
      <c r="E6607" t="s">
        <v>7581</v>
      </c>
      <c r="F6607" t="s">
        <v>7582</v>
      </c>
      <c r="G6607" t="s">
        <v>12875</v>
      </c>
    </row>
    <row r="6608" spans="1:7">
      <c r="A6608">
        <v>934</v>
      </c>
      <c r="B6608" t="s">
        <v>7485</v>
      </c>
      <c r="C6608" t="s">
        <v>7481</v>
      </c>
      <c r="D6608">
        <v>905</v>
      </c>
      <c r="E6608" t="s">
        <v>7583</v>
      </c>
      <c r="F6608" t="s">
        <v>7584</v>
      </c>
      <c r="G6608" t="s">
        <v>12876</v>
      </c>
    </row>
    <row r="6609" spans="1:7">
      <c r="A6609">
        <v>934</v>
      </c>
      <c r="B6609" t="s">
        <v>7485</v>
      </c>
      <c r="C6609" t="s">
        <v>7481</v>
      </c>
      <c r="D6609">
        <v>906</v>
      </c>
      <c r="E6609" t="s">
        <v>7585</v>
      </c>
      <c r="F6609" t="s">
        <v>7586</v>
      </c>
      <c r="G6609" t="s">
        <v>12877</v>
      </c>
    </row>
    <row r="6610" spans="1:7">
      <c r="A6610">
        <v>934</v>
      </c>
      <c r="B6610" t="s">
        <v>7485</v>
      </c>
      <c r="C6610" t="s">
        <v>7481</v>
      </c>
      <c r="D6610">
        <v>907</v>
      </c>
      <c r="E6610" t="s">
        <v>7587</v>
      </c>
      <c r="F6610" t="s">
        <v>7588</v>
      </c>
      <c r="G6610" t="s">
        <v>7589</v>
      </c>
    </row>
    <row r="6611" spans="1:7">
      <c r="A6611">
        <v>934</v>
      </c>
      <c r="B6611" t="s">
        <v>7485</v>
      </c>
      <c r="C6611" t="s">
        <v>7481</v>
      </c>
      <c r="D6611">
        <v>908</v>
      </c>
      <c r="E6611" t="s">
        <v>7590</v>
      </c>
      <c r="F6611" t="s">
        <v>7591</v>
      </c>
      <c r="G6611" t="s">
        <v>12878</v>
      </c>
    </row>
    <row r="6612" spans="1:7">
      <c r="A6612">
        <v>934</v>
      </c>
      <c r="B6612" t="s">
        <v>7485</v>
      </c>
      <c r="C6612" t="s">
        <v>7481</v>
      </c>
      <c r="D6612">
        <v>909</v>
      </c>
      <c r="E6612" t="s">
        <v>7592</v>
      </c>
      <c r="F6612" t="s">
        <v>7593</v>
      </c>
      <c r="G6612" t="s">
        <v>12879</v>
      </c>
    </row>
    <row r="6613" spans="1:7">
      <c r="A6613">
        <v>934</v>
      </c>
      <c r="B6613" t="s">
        <v>7485</v>
      </c>
      <c r="C6613" t="s">
        <v>7481</v>
      </c>
      <c r="D6613">
        <v>910</v>
      </c>
      <c r="E6613" t="s">
        <v>7594</v>
      </c>
      <c r="F6613" t="s">
        <v>7595</v>
      </c>
      <c r="G6613" t="s">
        <v>12880</v>
      </c>
    </row>
    <row r="6614" spans="1:7">
      <c r="A6614">
        <v>934</v>
      </c>
      <c r="B6614" t="s">
        <v>7485</v>
      </c>
      <c r="C6614" t="s">
        <v>7481</v>
      </c>
      <c r="D6614">
        <v>911</v>
      </c>
      <c r="E6614" t="s">
        <v>7596</v>
      </c>
      <c r="F6614" t="s">
        <v>7597</v>
      </c>
      <c r="G6614" t="s">
        <v>12881</v>
      </c>
    </row>
    <row r="6615" spans="1:7">
      <c r="A6615">
        <v>934</v>
      </c>
      <c r="B6615" t="s">
        <v>7485</v>
      </c>
      <c r="C6615" t="s">
        <v>7481</v>
      </c>
      <c r="D6615">
        <v>912</v>
      </c>
      <c r="E6615" t="s">
        <v>7598</v>
      </c>
      <c r="F6615" t="s">
        <v>7599</v>
      </c>
      <c r="G6615" t="s">
        <v>12882</v>
      </c>
    </row>
    <row r="6616" spans="1:7">
      <c r="A6616">
        <v>934</v>
      </c>
      <c r="B6616" t="s">
        <v>7485</v>
      </c>
      <c r="C6616" t="s">
        <v>7481</v>
      </c>
      <c r="D6616">
        <v>913</v>
      </c>
      <c r="E6616" t="s">
        <v>7600</v>
      </c>
      <c r="F6616" t="s">
        <v>7601</v>
      </c>
      <c r="G6616" t="s">
        <v>12883</v>
      </c>
    </row>
    <row r="6617" spans="1:7">
      <c r="A6617">
        <v>934</v>
      </c>
      <c r="B6617" t="s">
        <v>7485</v>
      </c>
      <c r="C6617" t="s">
        <v>7481</v>
      </c>
      <c r="D6617">
        <v>914</v>
      </c>
      <c r="E6617" t="s">
        <v>7602</v>
      </c>
      <c r="F6617" t="s">
        <v>7603</v>
      </c>
      <c r="G6617" t="s">
        <v>12884</v>
      </c>
    </row>
    <row r="6618" spans="1:7">
      <c r="A6618">
        <v>934</v>
      </c>
      <c r="B6618" t="s">
        <v>7485</v>
      </c>
      <c r="C6618" t="s">
        <v>7481</v>
      </c>
      <c r="D6618">
        <v>915</v>
      </c>
      <c r="E6618" t="s">
        <v>7604</v>
      </c>
      <c r="F6618" t="s">
        <v>7605</v>
      </c>
      <c r="G6618" t="s">
        <v>12885</v>
      </c>
    </row>
    <row r="6619" spans="1:7">
      <c r="A6619">
        <v>934</v>
      </c>
      <c r="B6619" t="s">
        <v>7485</v>
      </c>
      <c r="C6619" t="s">
        <v>7481</v>
      </c>
      <c r="D6619">
        <v>916</v>
      </c>
      <c r="E6619" t="s">
        <v>7606</v>
      </c>
      <c r="F6619" t="s">
        <v>7607</v>
      </c>
      <c r="G6619" t="s">
        <v>12886</v>
      </c>
    </row>
    <row r="6620" spans="1:7">
      <c r="A6620">
        <v>934</v>
      </c>
      <c r="B6620" t="s">
        <v>7485</v>
      </c>
      <c r="C6620" t="s">
        <v>7481</v>
      </c>
      <c r="D6620">
        <v>917</v>
      </c>
      <c r="E6620" t="s">
        <v>7608</v>
      </c>
      <c r="F6620" t="s">
        <v>7609</v>
      </c>
      <c r="G6620" t="s">
        <v>12887</v>
      </c>
    </row>
    <row r="6621" spans="1:7">
      <c r="A6621">
        <v>934</v>
      </c>
      <c r="B6621" t="s">
        <v>7485</v>
      </c>
      <c r="C6621" t="s">
        <v>7481</v>
      </c>
      <c r="D6621">
        <v>918</v>
      </c>
      <c r="E6621" t="s">
        <v>7610</v>
      </c>
      <c r="F6621" t="s">
        <v>7611</v>
      </c>
      <c r="G6621" t="s">
        <v>12888</v>
      </c>
    </row>
    <row r="6622" spans="1:7">
      <c r="A6622">
        <v>934</v>
      </c>
      <c r="B6622" t="s">
        <v>7485</v>
      </c>
      <c r="C6622" t="s">
        <v>7481</v>
      </c>
      <c r="D6622">
        <v>919</v>
      </c>
      <c r="E6622" t="s">
        <v>4819</v>
      </c>
      <c r="F6622" t="s">
        <v>4820</v>
      </c>
      <c r="G6622" t="s">
        <v>12889</v>
      </c>
    </row>
    <row r="6623" spans="1:7">
      <c r="A6623">
        <v>934</v>
      </c>
      <c r="B6623" t="s">
        <v>7485</v>
      </c>
      <c r="C6623" t="s">
        <v>7481</v>
      </c>
      <c r="D6623">
        <v>920</v>
      </c>
      <c r="E6623" t="s">
        <v>7612</v>
      </c>
      <c r="F6623" t="s">
        <v>12890</v>
      </c>
      <c r="G6623" t="s">
        <v>12891</v>
      </c>
    </row>
    <row r="6624" spans="1:7">
      <c r="A6624">
        <v>934</v>
      </c>
      <c r="B6624" t="s">
        <v>7485</v>
      </c>
      <c r="C6624" t="s">
        <v>7481</v>
      </c>
      <c r="D6624">
        <v>921</v>
      </c>
      <c r="E6624" t="s">
        <v>7613</v>
      </c>
      <c r="F6624" t="s">
        <v>12892</v>
      </c>
      <c r="G6624" t="s">
        <v>12893</v>
      </c>
    </row>
    <row r="6625" spans="1:7">
      <c r="A6625">
        <v>934</v>
      </c>
      <c r="B6625" t="s">
        <v>7485</v>
      </c>
      <c r="C6625" t="s">
        <v>7481</v>
      </c>
      <c r="D6625">
        <v>922</v>
      </c>
      <c r="E6625" t="s">
        <v>7614</v>
      </c>
      <c r="F6625" t="s">
        <v>7140</v>
      </c>
      <c r="G6625" t="s">
        <v>12894</v>
      </c>
    </row>
    <row r="6626" spans="1:7">
      <c r="A6626">
        <v>934</v>
      </c>
      <c r="B6626" t="s">
        <v>7485</v>
      </c>
      <c r="C6626" t="s">
        <v>7481</v>
      </c>
      <c r="D6626">
        <v>923</v>
      </c>
      <c r="E6626" t="s">
        <v>4789</v>
      </c>
      <c r="F6626" t="s">
        <v>4790</v>
      </c>
      <c r="G6626" t="s">
        <v>12895</v>
      </c>
    </row>
    <row r="6627" spans="1:7">
      <c r="A6627">
        <v>934</v>
      </c>
      <c r="B6627" t="s">
        <v>7485</v>
      </c>
      <c r="C6627" t="s">
        <v>7481</v>
      </c>
      <c r="D6627">
        <v>924</v>
      </c>
      <c r="E6627" t="s">
        <v>7615</v>
      </c>
      <c r="F6627" t="s">
        <v>7140</v>
      </c>
      <c r="G6627" t="s">
        <v>12896</v>
      </c>
    </row>
    <row r="6628" spans="1:7">
      <c r="A6628">
        <v>934</v>
      </c>
      <c r="B6628" t="s">
        <v>7485</v>
      </c>
      <c r="C6628" t="s">
        <v>7481</v>
      </c>
      <c r="D6628">
        <v>925</v>
      </c>
      <c r="E6628" t="s">
        <v>7616</v>
      </c>
      <c r="F6628" t="s">
        <v>7140</v>
      </c>
      <c r="G6628" t="s">
        <v>12897</v>
      </c>
    </row>
    <row r="6629" spans="1:7">
      <c r="A6629">
        <v>934</v>
      </c>
      <c r="B6629" t="s">
        <v>7485</v>
      </c>
      <c r="C6629" t="s">
        <v>7481</v>
      </c>
      <c r="D6629">
        <v>926</v>
      </c>
      <c r="E6629" t="s">
        <v>7617</v>
      </c>
      <c r="F6629" t="s">
        <v>7140</v>
      </c>
      <c r="G6629" t="s">
        <v>12898</v>
      </c>
    </row>
    <row r="6630" spans="1:7">
      <c r="A6630">
        <v>934</v>
      </c>
      <c r="B6630" t="s">
        <v>7485</v>
      </c>
      <c r="C6630" t="s">
        <v>7481</v>
      </c>
      <c r="D6630">
        <v>927</v>
      </c>
      <c r="E6630" t="s">
        <v>7618</v>
      </c>
      <c r="F6630" t="s">
        <v>7140</v>
      </c>
      <c r="G6630" t="s">
        <v>12899</v>
      </c>
    </row>
    <row r="6631" spans="1:7">
      <c r="A6631">
        <v>934</v>
      </c>
      <c r="B6631" t="s">
        <v>7485</v>
      </c>
      <c r="C6631" t="s">
        <v>7481</v>
      </c>
      <c r="D6631">
        <v>928</v>
      </c>
      <c r="E6631" t="s">
        <v>7619</v>
      </c>
      <c r="F6631" t="s">
        <v>7140</v>
      </c>
      <c r="G6631" t="s">
        <v>12900</v>
      </c>
    </row>
    <row r="6632" spans="1:7">
      <c r="A6632">
        <v>934</v>
      </c>
      <c r="B6632" t="s">
        <v>7485</v>
      </c>
      <c r="C6632" t="s">
        <v>7481</v>
      </c>
      <c r="D6632">
        <v>929</v>
      </c>
      <c r="E6632" t="s">
        <v>4817</v>
      </c>
      <c r="F6632" t="s">
        <v>7140</v>
      </c>
      <c r="G6632" t="s">
        <v>12901</v>
      </c>
    </row>
    <row r="6633" spans="1:7">
      <c r="A6633">
        <v>934</v>
      </c>
      <c r="B6633" t="s">
        <v>7485</v>
      </c>
      <c r="C6633" t="s">
        <v>7481</v>
      </c>
      <c r="D6633">
        <v>930</v>
      </c>
      <c r="E6633" t="s">
        <v>7620</v>
      </c>
      <c r="F6633" t="s">
        <v>7140</v>
      </c>
      <c r="G6633" t="s">
        <v>12902</v>
      </c>
    </row>
    <row r="6634" spans="1:7">
      <c r="A6634">
        <v>934</v>
      </c>
      <c r="B6634" t="s">
        <v>7485</v>
      </c>
      <c r="C6634" t="s">
        <v>7481</v>
      </c>
      <c r="D6634">
        <v>931</v>
      </c>
      <c r="E6634" t="s">
        <v>7621</v>
      </c>
      <c r="F6634" t="s">
        <v>7140</v>
      </c>
      <c r="G6634" t="s">
        <v>12903</v>
      </c>
    </row>
    <row r="6635" spans="1:7">
      <c r="A6635">
        <v>934</v>
      </c>
      <c r="B6635" t="s">
        <v>7485</v>
      </c>
      <c r="C6635" t="s">
        <v>7481</v>
      </c>
      <c r="D6635">
        <v>932</v>
      </c>
      <c r="E6635" t="s">
        <v>7622</v>
      </c>
      <c r="F6635" t="s">
        <v>7140</v>
      </c>
      <c r="G6635" t="s">
        <v>12904</v>
      </c>
    </row>
    <row r="6636" spans="1:7">
      <c r="A6636">
        <v>934</v>
      </c>
      <c r="B6636" t="s">
        <v>7485</v>
      </c>
      <c r="C6636" t="s">
        <v>7481</v>
      </c>
      <c r="D6636">
        <v>933</v>
      </c>
      <c r="E6636" t="s">
        <v>7623</v>
      </c>
      <c r="F6636" t="s">
        <v>7140</v>
      </c>
      <c r="G6636" t="s">
        <v>12905</v>
      </c>
    </row>
    <row r="6637" spans="1:7">
      <c r="A6637">
        <v>934</v>
      </c>
      <c r="B6637" t="s">
        <v>7485</v>
      </c>
      <c r="C6637" t="s">
        <v>7481</v>
      </c>
      <c r="D6637">
        <v>934</v>
      </c>
      <c r="E6637" t="s">
        <v>7624</v>
      </c>
      <c r="F6637" t="s">
        <v>7140</v>
      </c>
      <c r="G6637" t="s">
        <v>7625</v>
      </c>
    </row>
    <row r="6638" spans="1:7">
      <c r="A6638">
        <v>934</v>
      </c>
      <c r="B6638" t="s">
        <v>7485</v>
      </c>
      <c r="C6638" t="s">
        <v>7481</v>
      </c>
      <c r="D6638">
        <v>935</v>
      </c>
      <c r="E6638" t="s">
        <v>7626</v>
      </c>
      <c r="F6638" t="s">
        <v>7140</v>
      </c>
      <c r="G6638" t="s">
        <v>7627</v>
      </c>
    </row>
    <row r="6639" spans="1:7">
      <c r="A6639">
        <v>934</v>
      </c>
      <c r="B6639" t="s">
        <v>7485</v>
      </c>
      <c r="C6639" t="s">
        <v>7481</v>
      </c>
      <c r="D6639">
        <v>936</v>
      </c>
      <c r="E6639" t="s">
        <v>7628</v>
      </c>
      <c r="F6639" t="s">
        <v>7140</v>
      </c>
      <c r="G6639" t="s">
        <v>12906</v>
      </c>
    </row>
    <row r="6640" spans="1:7">
      <c r="A6640">
        <v>934</v>
      </c>
      <c r="B6640" t="s">
        <v>7485</v>
      </c>
      <c r="C6640" t="s">
        <v>7481</v>
      </c>
      <c r="D6640">
        <v>937</v>
      </c>
      <c r="E6640" t="s">
        <v>7629</v>
      </c>
      <c r="F6640" t="s">
        <v>7140</v>
      </c>
      <c r="G6640" t="s">
        <v>12907</v>
      </c>
    </row>
    <row r="6641" spans="1:7">
      <c r="A6641">
        <v>934</v>
      </c>
      <c r="B6641" t="s">
        <v>7485</v>
      </c>
      <c r="C6641" t="s">
        <v>7481</v>
      </c>
      <c r="D6641">
        <v>938</v>
      </c>
      <c r="E6641" t="s">
        <v>7630</v>
      </c>
      <c r="F6641" t="s">
        <v>7140</v>
      </c>
      <c r="G6641" t="s">
        <v>12908</v>
      </c>
    </row>
    <row r="6642" spans="1:7">
      <c r="A6642">
        <v>934</v>
      </c>
      <c r="B6642" t="s">
        <v>7485</v>
      </c>
      <c r="C6642" t="s">
        <v>7481</v>
      </c>
      <c r="D6642">
        <v>939</v>
      </c>
      <c r="E6642" t="s">
        <v>7631</v>
      </c>
      <c r="F6642" t="s">
        <v>7140</v>
      </c>
      <c r="G6642" t="s">
        <v>12909</v>
      </c>
    </row>
    <row r="6643" spans="1:7">
      <c r="A6643">
        <v>934</v>
      </c>
      <c r="B6643" t="s">
        <v>7485</v>
      </c>
      <c r="C6643" t="s">
        <v>7481</v>
      </c>
      <c r="D6643">
        <v>940</v>
      </c>
      <c r="E6643" t="s">
        <v>7632</v>
      </c>
      <c r="F6643" t="s">
        <v>7140</v>
      </c>
      <c r="G6643" t="s">
        <v>12910</v>
      </c>
    </row>
    <row r="6644" spans="1:7">
      <c r="A6644">
        <v>934</v>
      </c>
      <c r="B6644" t="s">
        <v>7485</v>
      </c>
      <c r="C6644" t="s">
        <v>7481</v>
      </c>
      <c r="D6644">
        <v>941</v>
      </c>
      <c r="E6644" t="s">
        <v>9881</v>
      </c>
      <c r="F6644" t="s">
        <v>11123</v>
      </c>
      <c r="G6644" t="s">
        <v>12911</v>
      </c>
    </row>
    <row r="6645" spans="1:7">
      <c r="A6645">
        <v>934</v>
      </c>
      <c r="B6645" t="s">
        <v>7485</v>
      </c>
      <c r="C6645" t="s">
        <v>7481</v>
      </c>
      <c r="D6645">
        <v>942</v>
      </c>
      <c r="E6645" t="s">
        <v>9882</v>
      </c>
      <c r="F6645" t="s">
        <v>11124</v>
      </c>
      <c r="G6645" t="s">
        <v>12912</v>
      </c>
    </row>
    <row r="6646" spans="1:7">
      <c r="A6646">
        <v>934</v>
      </c>
      <c r="B6646" t="s">
        <v>7485</v>
      </c>
      <c r="C6646" t="s">
        <v>7481</v>
      </c>
      <c r="D6646">
        <v>943</v>
      </c>
      <c r="E6646" t="s">
        <v>9883</v>
      </c>
      <c r="F6646" t="s">
        <v>7140</v>
      </c>
      <c r="G6646" t="s">
        <v>22527</v>
      </c>
    </row>
    <row r="6647" spans="1:7">
      <c r="A6647">
        <v>934</v>
      </c>
      <c r="B6647" t="s">
        <v>7485</v>
      </c>
      <c r="C6647" t="s">
        <v>7481</v>
      </c>
      <c r="D6647">
        <v>944</v>
      </c>
      <c r="E6647" t="s">
        <v>9884</v>
      </c>
      <c r="F6647" t="s">
        <v>7140</v>
      </c>
      <c r="G6647" t="s">
        <v>22528</v>
      </c>
    </row>
    <row r="6648" spans="1:7">
      <c r="A6648">
        <v>934</v>
      </c>
      <c r="B6648" t="s">
        <v>7485</v>
      </c>
      <c r="C6648" t="s">
        <v>7481</v>
      </c>
      <c r="D6648">
        <v>945</v>
      </c>
      <c r="E6648" t="s">
        <v>9885</v>
      </c>
      <c r="F6648" t="s">
        <v>12913</v>
      </c>
      <c r="G6648" t="s">
        <v>12914</v>
      </c>
    </row>
    <row r="6649" spans="1:7">
      <c r="A6649">
        <v>934</v>
      </c>
      <c r="B6649" t="s">
        <v>7485</v>
      </c>
      <c r="C6649" t="s">
        <v>7481</v>
      </c>
      <c r="D6649">
        <v>946</v>
      </c>
      <c r="E6649" t="s">
        <v>9910</v>
      </c>
      <c r="F6649" t="s">
        <v>7140</v>
      </c>
      <c r="G6649" t="s">
        <v>22529</v>
      </c>
    </row>
    <row r="6650" spans="1:7">
      <c r="A6650">
        <v>934</v>
      </c>
      <c r="B6650" t="s">
        <v>7485</v>
      </c>
      <c r="C6650" t="s">
        <v>7481</v>
      </c>
      <c r="D6650">
        <v>1001</v>
      </c>
      <c r="E6650" t="s">
        <v>6300</v>
      </c>
      <c r="F6650" t="s">
        <v>6301</v>
      </c>
      <c r="G6650" t="s">
        <v>12915</v>
      </c>
    </row>
    <row r="6651" spans="1:7">
      <c r="A6651">
        <v>934</v>
      </c>
      <c r="B6651" t="s">
        <v>7485</v>
      </c>
      <c r="C6651" t="s">
        <v>7481</v>
      </c>
      <c r="D6651">
        <v>1002</v>
      </c>
      <c r="E6651" t="s">
        <v>7633</v>
      </c>
      <c r="F6651" t="s">
        <v>7634</v>
      </c>
      <c r="G6651" t="s">
        <v>12916</v>
      </c>
    </row>
    <row r="6652" spans="1:7">
      <c r="A6652">
        <v>934</v>
      </c>
      <c r="B6652" t="s">
        <v>7485</v>
      </c>
      <c r="C6652" t="s">
        <v>7481</v>
      </c>
      <c r="D6652">
        <v>1003</v>
      </c>
      <c r="E6652" t="s">
        <v>7635</v>
      </c>
      <c r="F6652" t="s">
        <v>7636</v>
      </c>
      <c r="G6652" t="s">
        <v>12917</v>
      </c>
    </row>
    <row r="6653" spans="1:7">
      <c r="A6653">
        <v>934</v>
      </c>
      <c r="B6653" t="s">
        <v>7485</v>
      </c>
      <c r="C6653" t="s">
        <v>7481</v>
      </c>
      <c r="D6653">
        <v>1004</v>
      </c>
      <c r="E6653" t="s">
        <v>6302</v>
      </c>
      <c r="F6653" t="s">
        <v>6303</v>
      </c>
      <c r="G6653" t="s">
        <v>12918</v>
      </c>
    </row>
    <row r="6654" spans="1:7">
      <c r="A6654">
        <v>934</v>
      </c>
      <c r="B6654" t="s">
        <v>7485</v>
      </c>
      <c r="C6654" t="s">
        <v>7481</v>
      </c>
      <c r="D6654">
        <v>1005</v>
      </c>
      <c r="E6654" t="s">
        <v>6304</v>
      </c>
      <c r="F6654" t="s">
        <v>7140</v>
      </c>
      <c r="G6654" t="s">
        <v>12919</v>
      </c>
    </row>
    <row r="6655" spans="1:7">
      <c r="A6655">
        <v>934</v>
      </c>
      <c r="B6655" t="s">
        <v>7485</v>
      </c>
      <c r="C6655" t="s">
        <v>7481</v>
      </c>
      <c r="D6655">
        <v>1006</v>
      </c>
      <c r="E6655" t="s">
        <v>6306</v>
      </c>
      <c r="F6655" t="s">
        <v>12920</v>
      </c>
      <c r="G6655" t="s">
        <v>7637</v>
      </c>
    </row>
    <row r="6656" spans="1:7">
      <c r="A6656">
        <v>934</v>
      </c>
      <c r="B6656" t="s">
        <v>7485</v>
      </c>
      <c r="C6656" t="s">
        <v>7481</v>
      </c>
      <c r="D6656">
        <v>1007</v>
      </c>
      <c r="E6656" t="s">
        <v>7638</v>
      </c>
      <c r="F6656" t="s">
        <v>12921</v>
      </c>
      <c r="G6656" t="s">
        <v>12922</v>
      </c>
    </row>
    <row r="6657" spans="1:7">
      <c r="A6657">
        <v>934</v>
      </c>
      <c r="B6657" t="s">
        <v>7485</v>
      </c>
      <c r="C6657" t="s">
        <v>7481</v>
      </c>
      <c r="D6657">
        <v>1008</v>
      </c>
      <c r="E6657" t="s">
        <v>7639</v>
      </c>
      <c r="F6657" t="s">
        <v>12923</v>
      </c>
      <c r="G6657" t="s">
        <v>12924</v>
      </c>
    </row>
    <row r="6658" spans="1:7">
      <c r="A6658">
        <v>934</v>
      </c>
      <c r="B6658" t="s">
        <v>7485</v>
      </c>
      <c r="C6658" t="s">
        <v>7481</v>
      </c>
      <c r="D6658">
        <v>1009</v>
      </c>
      <c r="E6658" t="s">
        <v>7640</v>
      </c>
      <c r="F6658" t="s">
        <v>12925</v>
      </c>
      <c r="G6658" t="s">
        <v>12926</v>
      </c>
    </row>
    <row r="6659" spans="1:7">
      <c r="A6659">
        <v>934</v>
      </c>
      <c r="B6659" t="s">
        <v>7485</v>
      </c>
      <c r="C6659" t="s">
        <v>7481</v>
      </c>
      <c r="D6659">
        <v>1010</v>
      </c>
      <c r="E6659" t="s">
        <v>7641</v>
      </c>
      <c r="F6659" t="s">
        <v>12927</v>
      </c>
      <c r="G6659" t="s">
        <v>7642</v>
      </c>
    </row>
    <row r="6660" spans="1:7">
      <c r="A6660">
        <v>934</v>
      </c>
      <c r="B6660" t="s">
        <v>7485</v>
      </c>
      <c r="C6660" t="s">
        <v>7481</v>
      </c>
      <c r="D6660">
        <v>1011</v>
      </c>
      <c r="E6660" t="s">
        <v>7643</v>
      </c>
      <c r="F6660" t="s">
        <v>12928</v>
      </c>
      <c r="G6660" t="s">
        <v>7644</v>
      </c>
    </row>
    <row r="6661" spans="1:7">
      <c r="A6661">
        <v>934</v>
      </c>
      <c r="B6661" t="s">
        <v>7485</v>
      </c>
      <c r="C6661" t="s">
        <v>7481</v>
      </c>
      <c r="D6661">
        <v>1012</v>
      </c>
      <c r="E6661" t="s">
        <v>9911</v>
      </c>
      <c r="F6661" t="s">
        <v>12929</v>
      </c>
      <c r="G6661" t="s">
        <v>12930</v>
      </c>
    </row>
    <row r="6662" spans="1:7">
      <c r="A6662">
        <v>934</v>
      </c>
      <c r="B6662" t="s">
        <v>7485</v>
      </c>
      <c r="C6662" t="s">
        <v>7481</v>
      </c>
      <c r="D6662">
        <v>1013</v>
      </c>
      <c r="E6662" t="s">
        <v>11154</v>
      </c>
      <c r="F6662" t="s">
        <v>7140</v>
      </c>
      <c r="G6662" t="s">
        <v>22530</v>
      </c>
    </row>
    <row r="6663" spans="1:7">
      <c r="A6663">
        <v>934</v>
      </c>
      <c r="B6663" t="s">
        <v>7485</v>
      </c>
      <c r="C6663" t="s">
        <v>7481</v>
      </c>
      <c r="D6663">
        <v>1101</v>
      </c>
      <c r="E6663" t="s">
        <v>7645</v>
      </c>
      <c r="F6663" t="s">
        <v>12931</v>
      </c>
      <c r="G6663" t="s">
        <v>12932</v>
      </c>
    </row>
    <row r="6664" spans="1:7">
      <c r="A6664">
        <v>934</v>
      </c>
      <c r="B6664" t="s">
        <v>7485</v>
      </c>
      <c r="C6664" t="s">
        <v>7481</v>
      </c>
      <c r="D6664">
        <v>1102</v>
      </c>
      <c r="E6664" t="s">
        <v>7646</v>
      </c>
      <c r="F6664" t="s">
        <v>12933</v>
      </c>
      <c r="G6664" t="s">
        <v>12934</v>
      </c>
    </row>
    <row r="6665" spans="1:7">
      <c r="A6665">
        <v>934</v>
      </c>
      <c r="B6665" t="s">
        <v>7485</v>
      </c>
      <c r="C6665" t="s">
        <v>7481</v>
      </c>
      <c r="D6665">
        <v>1201</v>
      </c>
      <c r="E6665" t="s">
        <v>7647</v>
      </c>
      <c r="F6665" t="s">
        <v>12935</v>
      </c>
      <c r="G6665" t="s">
        <v>7648</v>
      </c>
    </row>
    <row r="6666" spans="1:7">
      <c r="A6666">
        <v>934</v>
      </c>
      <c r="B6666" t="s">
        <v>7485</v>
      </c>
      <c r="C6666" t="s">
        <v>7481</v>
      </c>
      <c r="D6666">
        <v>1202</v>
      </c>
      <c r="E6666" t="s">
        <v>7649</v>
      </c>
      <c r="F6666" t="s">
        <v>12936</v>
      </c>
      <c r="G6666" t="s">
        <v>7650</v>
      </c>
    </row>
    <row r="6667" spans="1:7">
      <c r="A6667">
        <v>934</v>
      </c>
      <c r="B6667" t="s">
        <v>7485</v>
      </c>
      <c r="C6667" t="s">
        <v>7481</v>
      </c>
      <c r="D6667">
        <v>1203</v>
      </c>
      <c r="E6667" t="s">
        <v>7651</v>
      </c>
      <c r="F6667" t="s">
        <v>12937</v>
      </c>
      <c r="G6667" t="s">
        <v>7652</v>
      </c>
    </row>
    <row r="6668" spans="1:7">
      <c r="A6668">
        <v>934</v>
      </c>
      <c r="B6668" t="s">
        <v>7485</v>
      </c>
      <c r="C6668" t="s">
        <v>7481</v>
      </c>
      <c r="D6668">
        <v>1204</v>
      </c>
      <c r="E6668" t="s">
        <v>7653</v>
      </c>
      <c r="F6668" t="s">
        <v>12938</v>
      </c>
      <c r="G6668" t="s">
        <v>7654</v>
      </c>
    </row>
    <row r="6669" spans="1:7">
      <c r="A6669">
        <v>934</v>
      </c>
      <c r="B6669" t="s">
        <v>7485</v>
      </c>
      <c r="C6669" t="s">
        <v>7481</v>
      </c>
      <c r="D6669">
        <v>1301</v>
      </c>
      <c r="E6669" t="s">
        <v>7655</v>
      </c>
      <c r="F6669" t="s">
        <v>12939</v>
      </c>
      <c r="G6669" t="s">
        <v>7656</v>
      </c>
    </row>
    <row r="6670" spans="1:7">
      <c r="A6670">
        <v>934</v>
      </c>
      <c r="B6670" t="s">
        <v>7485</v>
      </c>
      <c r="C6670" t="s">
        <v>7481</v>
      </c>
      <c r="D6670">
        <v>1302</v>
      </c>
      <c r="E6670" t="s">
        <v>7657</v>
      </c>
      <c r="F6670" t="s">
        <v>12940</v>
      </c>
      <c r="G6670" t="s">
        <v>7658</v>
      </c>
    </row>
    <row r="6671" spans="1:7">
      <c r="A6671">
        <v>934</v>
      </c>
      <c r="B6671" t="s">
        <v>7485</v>
      </c>
      <c r="C6671" t="s">
        <v>7481</v>
      </c>
      <c r="D6671">
        <v>1401</v>
      </c>
      <c r="E6671" t="s">
        <v>14999</v>
      </c>
      <c r="F6671" t="s">
        <v>15000</v>
      </c>
      <c r="G6671" t="s">
        <v>15001</v>
      </c>
    </row>
    <row r="6672" spans="1:7">
      <c r="A6672">
        <v>934</v>
      </c>
      <c r="B6672" t="s">
        <v>7485</v>
      </c>
      <c r="C6672" t="s">
        <v>7481</v>
      </c>
      <c r="D6672">
        <v>1402</v>
      </c>
      <c r="E6672" t="s">
        <v>23411</v>
      </c>
      <c r="F6672" t="s">
        <v>23364</v>
      </c>
      <c r="G6672" t="s">
        <v>23365</v>
      </c>
    </row>
    <row r="6673" spans="1:7">
      <c r="A6673">
        <v>934</v>
      </c>
      <c r="B6673" t="s">
        <v>7485</v>
      </c>
      <c r="C6673" t="s">
        <v>7481</v>
      </c>
      <c r="D6673">
        <v>1403</v>
      </c>
      <c r="E6673" t="s">
        <v>23412</v>
      </c>
      <c r="F6673" t="s">
        <v>23366</v>
      </c>
      <c r="G6673" t="s">
        <v>23367</v>
      </c>
    </row>
    <row r="6674" spans="1:7">
      <c r="A6674">
        <v>937</v>
      </c>
      <c r="B6674" t="s">
        <v>7659</v>
      </c>
      <c r="C6674" t="s">
        <v>7660</v>
      </c>
      <c r="D6674">
        <v>1</v>
      </c>
      <c r="E6674" t="s">
        <v>6466</v>
      </c>
      <c r="F6674" t="s">
        <v>12941</v>
      </c>
      <c r="G6674" t="s">
        <v>12942</v>
      </c>
    </row>
    <row r="6675" spans="1:7">
      <c r="A6675">
        <v>937</v>
      </c>
      <c r="B6675" t="s">
        <v>7659</v>
      </c>
      <c r="C6675" t="s">
        <v>7660</v>
      </c>
      <c r="D6675">
        <v>2</v>
      </c>
      <c r="E6675" t="s">
        <v>6464</v>
      </c>
      <c r="F6675" t="s">
        <v>12943</v>
      </c>
      <c r="G6675" t="s">
        <v>12944</v>
      </c>
    </row>
    <row r="6676" spans="1:7">
      <c r="A6676">
        <v>937</v>
      </c>
      <c r="B6676" t="s">
        <v>7659</v>
      </c>
      <c r="C6676" t="s">
        <v>7660</v>
      </c>
      <c r="D6676">
        <v>3</v>
      </c>
      <c r="E6676" t="s">
        <v>7661</v>
      </c>
      <c r="F6676" t="s">
        <v>12945</v>
      </c>
      <c r="G6676" t="s">
        <v>12946</v>
      </c>
    </row>
    <row r="6677" spans="1:7">
      <c r="A6677">
        <v>937</v>
      </c>
      <c r="B6677" t="s">
        <v>7659</v>
      </c>
      <c r="C6677" t="s">
        <v>7660</v>
      </c>
      <c r="D6677">
        <v>4</v>
      </c>
      <c r="E6677" t="s">
        <v>7662</v>
      </c>
      <c r="F6677" t="s">
        <v>12947</v>
      </c>
      <c r="G6677" t="s">
        <v>12948</v>
      </c>
    </row>
    <row r="6678" spans="1:7">
      <c r="A6678">
        <v>937</v>
      </c>
      <c r="B6678" t="s">
        <v>7659</v>
      </c>
      <c r="C6678" t="s">
        <v>7660</v>
      </c>
      <c r="D6678">
        <v>5</v>
      </c>
      <c r="E6678" t="s">
        <v>6759</v>
      </c>
      <c r="F6678" t="s">
        <v>12949</v>
      </c>
      <c r="G6678" t="s">
        <v>9940</v>
      </c>
    </row>
    <row r="6679" spans="1:7">
      <c r="A6679">
        <v>940</v>
      </c>
      <c r="B6679" t="s">
        <v>7663</v>
      </c>
      <c r="C6679" t="s">
        <v>7664</v>
      </c>
      <c r="D6679">
        <v>1</v>
      </c>
      <c r="E6679" t="s">
        <v>6333</v>
      </c>
      <c r="F6679" t="s">
        <v>6334</v>
      </c>
      <c r="G6679" t="s">
        <v>12950</v>
      </c>
    </row>
    <row r="6680" spans="1:7">
      <c r="A6680">
        <v>940</v>
      </c>
      <c r="B6680" t="s">
        <v>7663</v>
      </c>
      <c r="C6680" t="s">
        <v>7664</v>
      </c>
      <c r="D6680">
        <v>2</v>
      </c>
      <c r="E6680" t="s">
        <v>5977</v>
      </c>
      <c r="F6680" t="s">
        <v>5978</v>
      </c>
      <c r="G6680" t="s">
        <v>12802</v>
      </c>
    </row>
    <row r="6681" spans="1:7">
      <c r="A6681">
        <v>940</v>
      </c>
      <c r="B6681" t="s">
        <v>7663</v>
      </c>
      <c r="C6681" t="s">
        <v>7664</v>
      </c>
      <c r="D6681">
        <v>3</v>
      </c>
      <c r="E6681" t="s">
        <v>6393</v>
      </c>
      <c r="F6681" t="s">
        <v>6394</v>
      </c>
      <c r="G6681" t="s">
        <v>12951</v>
      </c>
    </row>
    <row r="6682" spans="1:7">
      <c r="A6682">
        <v>940</v>
      </c>
      <c r="B6682" t="s">
        <v>7663</v>
      </c>
      <c r="C6682" t="s">
        <v>7664</v>
      </c>
      <c r="D6682">
        <v>4</v>
      </c>
      <c r="E6682" t="s">
        <v>5983</v>
      </c>
      <c r="F6682" t="s">
        <v>7490</v>
      </c>
      <c r="G6682" t="s">
        <v>12805</v>
      </c>
    </row>
    <row r="6683" spans="1:7">
      <c r="A6683">
        <v>940</v>
      </c>
      <c r="B6683" t="s">
        <v>7663</v>
      </c>
      <c r="C6683" t="s">
        <v>7664</v>
      </c>
      <c r="D6683">
        <v>5</v>
      </c>
      <c r="E6683" t="s">
        <v>7665</v>
      </c>
      <c r="F6683" t="s">
        <v>12952</v>
      </c>
      <c r="G6683" t="s">
        <v>12953</v>
      </c>
    </row>
    <row r="6684" spans="1:7">
      <c r="A6684">
        <v>940</v>
      </c>
      <c r="B6684" t="s">
        <v>7663</v>
      </c>
      <c r="C6684" t="s">
        <v>7664</v>
      </c>
      <c r="D6684">
        <v>6</v>
      </c>
      <c r="E6684" t="s">
        <v>7666</v>
      </c>
      <c r="F6684" t="s">
        <v>12954</v>
      </c>
      <c r="G6684" t="s">
        <v>12955</v>
      </c>
    </row>
    <row r="6685" spans="1:7">
      <c r="A6685">
        <v>940</v>
      </c>
      <c r="B6685" t="s">
        <v>7663</v>
      </c>
      <c r="C6685" t="s">
        <v>7664</v>
      </c>
      <c r="D6685">
        <v>7</v>
      </c>
      <c r="E6685" t="s">
        <v>5985</v>
      </c>
      <c r="F6685" t="s">
        <v>7443</v>
      </c>
      <c r="G6685" t="s">
        <v>12806</v>
      </c>
    </row>
    <row r="6686" spans="1:7">
      <c r="A6686">
        <v>940</v>
      </c>
      <c r="B6686" t="s">
        <v>7663</v>
      </c>
      <c r="C6686" t="s">
        <v>7664</v>
      </c>
      <c r="D6686">
        <v>8</v>
      </c>
      <c r="E6686" t="s">
        <v>7667</v>
      </c>
      <c r="F6686" t="s">
        <v>12956</v>
      </c>
      <c r="G6686" t="s">
        <v>12957</v>
      </c>
    </row>
    <row r="6687" spans="1:7">
      <c r="A6687">
        <v>940</v>
      </c>
      <c r="B6687" t="s">
        <v>7663</v>
      </c>
      <c r="C6687" t="s">
        <v>7664</v>
      </c>
      <c r="D6687">
        <v>9</v>
      </c>
      <c r="E6687" t="s">
        <v>7668</v>
      </c>
      <c r="F6687" t="s">
        <v>12958</v>
      </c>
      <c r="G6687" t="s">
        <v>12959</v>
      </c>
    </row>
    <row r="6688" spans="1:7">
      <c r="A6688">
        <v>940</v>
      </c>
      <c r="B6688" t="s">
        <v>7663</v>
      </c>
      <c r="C6688" t="s">
        <v>7664</v>
      </c>
      <c r="D6688">
        <v>10</v>
      </c>
      <c r="E6688" t="s">
        <v>7669</v>
      </c>
      <c r="F6688" t="s">
        <v>12925</v>
      </c>
      <c r="G6688" t="s">
        <v>12926</v>
      </c>
    </row>
    <row r="6689" spans="1:7">
      <c r="A6689">
        <v>940</v>
      </c>
      <c r="B6689" t="s">
        <v>7663</v>
      </c>
      <c r="C6689" t="s">
        <v>7664</v>
      </c>
      <c r="D6689">
        <v>11</v>
      </c>
      <c r="E6689" t="s">
        <v>7670</v>
      </c>
      <c r="F6689" t="s">
        <v>12960</v>
      </c>
      <c r="G6689" t="s">
        <v>12961</v>
      </c>
    </row>
    <row r="6690" spans="1:7">
      <c r="A6690">
        <v>940</v>
      </c>
      <c r="B6690" t="s">
        <v>7663</v>
      </c>
      <c r="C6690" t="s">
        <v>7664</v>
      </c>
      <c r="D6690">
        <v>12</v>
      </c>
      <c r="E6690" t="s">
        <v>7671</v>
      </c>
      <c r="F6690" t="s">
        <v>12962</v>
      </c>
      <c r="G6690" t="s">
        <v>12963</v>
      </c>
    </row>
    <row r="6691" spans="1:7">
      <c r="A6691">
        <v>940</v>
      </c>
      <c r="B6691" t="s">
        <v>7663</v>
      </c>
      <c r="C6691" t="s">
        <v>7664</v>
      </c>
      <c r="D6691">
        <v>13</v>
      </c>
      <c r="E6691" t="s">
        <v>7672</v>
      </c>
      <c r="F6691" t="s">
        <v>12964</v>
      </c>
      <c r="G6691" t="s">
        <v>12965</v>
      </c>
    </row>
    <row r="6692" spans="1:7">
      <c r="A6692">
        <v>940</v>
      </c>
      <c r="B6692" t="s">
        <v>7663</v>
      </c>
      <c r="C6692" t="s">
        <v>7664</v>
      </c>
      <c r="D6692">
        <v>14</v>
      </c>
      <c r="E6692" t="s">
        <v>7673</v>
      </c>
      <c r="F6692" t="s">
        <v>12966</v>
      </c>
      <c r="G6692" t="s">
        <v>12967</v>
      </c>
    </row>
    <row r="6693" spans="1:7">
      <c r="A6693">
        <v>940</v>
      </c>
      <c r="B6693" t="s">
        <v>7663</v>
      </c>
      <c r="C6693" t="s">
        <v>7664</v>
      </c>
      <c r="D6693">
        <v>15</v>
      </c>
      <c r="E6693" t="s">
        <v>7674</v>
      </c>
      <c r="F6693" t="s">
        <v>12968</v>
      </c>
      <c r="G6693" t="s">
        <v>12969</v>
      </c>
    </row>
    <row r="6694" spans="1:7">
      <c r="A6694">
        <v>940</v>
      </c>
      <c r="B6694" t="s">
        <v>7663</v>
      </c>
      <c r="C6694" t="s">
        <v>7664</v>
      </c>
      <c r="D6694">
        <v>16</v>
      </c>
      <c r="E6694" t="s">
        <v>7675</v>
      </c>
      <c r="F6694" t="s">
        <v>12970</v>
      </c>
      <c r="G6694" t="s">
        <v>7676</v>
      </c>
    </row>
    <row r="6695" spans="1:7">
      <c r="A6695">
        <v>940</v>
      </c>
      <c r="B6695" t="s">
        <v>7663</v>
      </c>
      <c r="C6695" t="s">
        <v>7664</v>
      </c>
      <c r="D6695">
        <v>17</v>
      </c>
      <c r="E6695" t="s">
        <v>7677</v>
      </c>
      <c r="F6695" t="s">
        <v>12971</v>
      </c>
      <c r="G6695" t="s">
        <v>12972</v>
      </c>
    </row>
    <row r="6696" spans="1:7">
      <c r="A6696">
        <v>940</v>
      </c>
      <c r="B6696" t="s">
        <v>7663</v>
      </c>
      <c r="C6696" t="s">
        <v>7664</v>
      </c>
      <c r="D6696">
        <v>18</v>
      </c>
      <c r="E6696" t="s">
        <v>7678</v>
      </c>
      <c r="F6696" t="s">
        <v>12973</v>
      </c>
      <c r="G6696" t="s">
        <v>12974</v>
      </c>
    </row>
    <row r="6697" spans="1:7">
      <c r="A6697">
        <v>940</v>
      </c>
      <c r="B6697" t="s">
        <v>7663</v>
      </c>
      <c r="C6697" t="s">
        <v>7664</v>
      </c>
      <c r="D6697">
        <v>19</v>
      </c>
      <c r="E6697" t="s">
        <v>13087</v>
      </c>
      <c r="F6697" t="s">
        <v>7140</v>
      </c>
      <c r="G6697" t="s">
        <v>22531</v>
      </c>
    </row>
    <row r="6698" spans="1:7">
      <c r="A6698">
        <v>940</v>
      </c>
      <c r="B6698" t="s">
        <v>7663</v>
      </c>
      <c r="C6698" t="s">
        <v>7664</v>
      </c>
      <c r="D6698">
        <v>20</v>
      </c>
      <c r="E6698" t="s">
        <v>23368</v>
      </c>
      <c r="F6698" t="s">
        <v>23369</v>
      </c>
      <c r="G6698" t="s">
        <v>23370</v>
      </c>
    </row>
    <row r="6699" spans="1:7">
      <c r="A6699">
        <v>940</v>
      </c>
      <c r="B6699" t="s">
        <v>7663</v>
      </c>
      <c r="C6699" t="s">
        <v>7664</v>
      </c>
      <c r="D6699">
        <v>21</v>
      </c>
      <c r="E6699" t="s">
        <v>23371</v>
      </c>
      <c r="F6699" t="s">
        <v>23372</v>
      </c>
      <c r="G6699" t="s">
        <v>23373</v>
      </c>
    </row>
    <row r="6700" spans="1:7">
      <c r="A6700">
        <v>943</v>
      </c>
      <c r="B6700" t="s">
        <v>7679</v>
      </c>
      <c r="C6700" t="s">
        <v>7680</v>
      </c>
      <c r="D6700">
        <v>1</v>
      </c>
      <c r="E6700" t="s">
        <v>6553</v>
      </c>
      <c r="F6700" t="s">
        <v>6554</v>
      </c>
      <c r="G6700" t="s">
        <v>12975</v>
      </c>
    </row>
    <row r="6701" spans="1:7">
      <c r="A6701">
        <v>943</v>
      </c>
      <c r="B6701" t="s">
        <v>7679</v>
      </c>
      <c r="C6701" t="s">
        <v>7680</v>
      </c>
      <c r="D6701">
        <v>2</v>
      </c>
      <c r="E6701" t="s">
        <v>5897</v>
      </c>
      <c r="F6701" t="s">
        <v>5898</v>
      </c>
      <c r="G6701" t="s">
        <v>5898</v>
      </c>
    </row>
    <row r="6702" spans="1:7">
      <c r="A6702">
        <v>943</v>
      </c>
      <c r="B6702" t="s">
        <v>7679</v>
      </c>
      <c r="C6702" t="s">
        <v>7680</v>
      </c>
      <c r="D6702">
        <v>3</v>
      </c>
      <c r="E6702" t="s">
        <v>6549</v>
      </c>
      <c r="F6702" t="s">
        <v>7385</v>
      </c>
      <c r="G6702" t="s">
        <v>7681</v>
      </c>
    </row>
    <row r="6703" spans="1:7">
      <c r="A6703">
        <v>943</v>
      </c>
      <c r="B6703" t="s">
        <v>7679</v>
      </c>
      <c r="C6703" t="s">
        <v>7680</v>
      </c>
      <c r="D6703">
        <v>4</v>
      </c>
      <c r="E6703" t="s">
        <v>7682</v>
      </c>
      <c r="F6703" t="s">
        <v>12976</v>
      </c>
      <c r="G6703" t="s">
        <v>7683</v>
      </c>
    </row>
    <row r="6704" spans="1:7">
      <c r="A6704">
        <v>946</v>
      </c>
      <c r="B6704" t="s">
        <v>7684</v>
      </c>
      <c r="C6704" t="s">
        <v>7685</v>
      </c>
      <c r="D6704">
        <v>1</v>
      </c>
      <c r="E6704" t="s">
        <v>7686</v>
      </c>
      <c r="F6704" t="s">
        <v>12977</v>
      </c>
      <c r="G6704" t="s">
        <v>5831</v>
      </c>
    </row>
    <row r="6705" spans="1:7">
      <c r="A6705">
        <v>946</v>
      </c>
      <c r="B6705" t="s">
        <v>7684</v>
      </c>
      <c r="C6705" t="s">
        <v>7685</v>
      </c>
      <c r="D6705">
        <v>2</v>
      </c>
      <c r="E6705" t="s">
        <v>7687</v>
      </c>
      <c r="F6705" t="s">
        <v>12978</v>
      </c>
      <c r="G6705" t="s">
        <v>7688</v>
      </c>
    </row>
    <row r="6706" spans="1:7">
      <c r="A6706">
        <v>946</v>
      </c>
      <c r="B6706" t="s">
        <v>7684</v>
      </c>
      <c r="C6706" t="s">
        <v>7685</v>
      </c>
      <c r="D6706">
        <v>3</v>
      </c>
      <c r="E6706" t="s">
        <v>7689</v>
      </c>
      <c r="F6706" t="s">
        <v>12979</v>
      </c>
      <c r="G6706" t="s">
        <v>7690</v>
      </c>
    </row>
    <row r="6707" spans="1:7">
      <c r="A6707">
        <v>946</v>
      </c>
      <c r="B6707" t="s">
        <v>7684</v>
      </c>
      <c r="C6707" t="s">
        <v>7685</v>
      </c>
      <c r="D6707">
        <v>4</v>
      </c>
      <c r="E6707" t="s">
        <v>9803</v>
      </c>
      <c r="F6707" t="s">
        <v>7140</v>
      </c>
      <c r="G6707" t="s">
        <v>22532</v>
      </c>
    </row>
    <row r="6708" spans="1:7">
      <c r="A6708">
        <v>949</v>
      </c>
      <c r="B6708" t="s">
        <v>7691</v>
      </c>
      <c r="C6708" t="s">
        <v>7692</v>
      </c>
      <c r="D6708">
        <v>1</v>
      </c>
      <c r="E6708" t="s">
        <v>6306</v>
      </c>
      <c r="F6708" t="s">
        <v>12920</v>
      </c>
      <c r="G6708" t="s">
        <v>12980</v>
      </c>
    </row>
    <row r="6709" spans="1:7">
      <c r="A6709">
        <v>949</v>
      </c>
      <c r="B6709" t="s">
        <v>7691</v>
      </c>
      <c r="C6709" t="s">
        <v>7692</v>
      </c>
      <c r="D6709">
        <v>2</v>
      </c>
      <c r="E6709" t="s">
        <v>7693</v>
      </c>
      <c r="F6709" t="s">
        <v>12981</v>
      </c>
      <c r="G6709" t="s">
        <v>12982</v>
      </c>
    </row>
    <row r="6710" spans="1:7">
      <c r="A6710">
        <v>949</v>
      </c>
      <c r="B6710" t="s">
        <v>7691</v>
      </c>
      <c r="C6710" t="s">
        <v>7692</v>
      </c>
      <c r="D6710">
        <v>3</v>
      </c>
      <c r="E6710" t="s">
        <v>7694</v>
      </c>
      <c r="F6710" t="s">
        <v>12983</v>
      </c>
      <c r="G6710" t="s">
        <v>12984</v>
      </c>
    </row>
    <row r="6711" spans="1:7">
      <c r="A6711">
        <v>949</v>
      </c>
      <c r="B6711" t="s">
        <v>7691</v>
      </c>
      <c r="C6711" t="s">
        <v>7692</v>
      </c>
      <c r="D6711">
        <v>4</v>
      </c>
      <c r="E6711" t="s">
        <v>7513</v>
      </c>
      <c r="F6711" t="s">
        <v>12985</v>
      </c>
      <c r="G6711" t="s">
        <v>12986</v>
      </c>
    </row>
    <row r="6712" spans="1:7">
      <c r="A6712">
        <v>949</v>
      </c>
      <c r="B6712" t="s">
        <v>7691</v>
      </c>
      <c r="C6712" t="s">
        <v>7692</v>
      </c>
      <c r="D6712">
        <v>5</v>
      </c>
      <c r="E6712" t="s">
        <v>7695</v>
      </c>
      <c r="F6712" t="s">
        <v>12987</v>
      </c>
      <c r="G6712" t="s">
        <v>12988</v>
      </c>
    </row>
    <row r="6713" spans="1:7">
      <c r="A6713">
        <v>949</v>
      </c>
      <c r="B6713" t="s">
        <v>7691</v>
      </c>
      <c r="C6713" t="s">
        <v>7692</v>
      </c>
      <c r="D6713">
        <v>6</v>
      </c>
      <c r="E6713" t="s">
        <v>7696</v>
      </c>
      <c r="F6713" t="s">
        <v>12989</v>
      </c>
      <c r="G6713" t="s">
        <v>12990</v>
      </c>
    </row>
    <row r="6714" spans="1:7">
      <c r="A6714">
        <v>949</v>
      </c>
      <c r="B6714" t="s">
        <v>7691</v>
      </c>
      <c r="C6714" t="s">
        <v>7692</v>
      </c>
      <c r="D6714">
        <v>7</v>
      </c>
      <c r="E6714" t="s">
        <v>6179</v>
      </c>
      <c r="F6714" t="s">
        <v>7535</v>
      </c>
      <c r="G6714" t="s">
        <v>12841</v>
      </c>
    </row>
    <row r="6715" spans="1:7">
      <c r="A6715">
        <v>949</v>
      </c>
      <c r="B6715" t="s">
        <v>7691</v>
      </c>
      <c r="C6715" t="s">
        <v>7692</v>
      </c>
      <c r="D6715">
        <v>8</v>
      </c>
      <c r="E6715" t="s">
        <v>7697</v>
      </c>
      <c r="F6715" t="s">
        <v>12991</v>
      </c>
      <c r="G6715" t="s">
        <v>12992</v>
      </c>
    </row>
    <row r="6716" spans="1:7">
      <c r="A6716">
        <v>952</v>
      </c>
      <c r="B6716" t="s">
        <v>7698</v>
      </c>
      <c r="C6716" t="s">
        <v>7699</v>
      </c>
      <c r="D6716">
        <v>1</v>
      </c>
      <c r="E6716" t="s">
        <v>7700</v>
      </c>
      <c r="F6716" t="s">
        <v>12993</v>
      </c>
      <c r="G6716" t="s">
        <v>9937</v>
      </c>
    </row>
    <row r="6717" spans="1:7">
      <c r="A6717">
        <v>952</v>
      </c>
      <c r="B6717" t="s">
        <v>7698</v>
      </c>
      <c r="C6717" t="s">
        <v>7699</v>
      </c>
      <c r="D6717">
        <v>2</v>
      </c>
      <c r="E6717" t="s">
        <v>5659</v>
      </c>
      <c r="F6717" t="s">
        <v>5667</v>
      </c>
      <c r="G6717" t="s">
        <v>12994</v>
      </c>
    </row>
    <row r="6718" spans="1:7">
      <c r="A6718">
        <v>952</v>
      </c>
      <c r="B6718" t="s">
        <v>7698</v>
      </c>
      <c r="C6718" t="s">
        <v>7699</v>
      </c>
      <c r="D6718">
        <v>3</v>
      </c>
      <c r="E6718" t="s">
        <v>5655</v>
      </c>
      <c r="F6718" t="s">
        <v>12995</v>
      </c>
      <c r="G6718" t="s">
        <v>9935</v>
      </c>
    </row>
    <row r="6719" spans="1:7">
      <c r="A6719">
        <v>952</v>
      </c>
      <c r="B6719" t="s">
        <v>7698</v>
      </c>
      <c r="C6719" t="s">
        <v>7699</v>
      </c>
      <c r="D6719">
        <v>4</v>
      </c>
      <c r="E6719" t="s">
        <v>7701</v>
      </c>
      <c r="F6719" t="s">
        <v>12996</v>
      </c>
      <c r="G6719" t="s">
        <v>9934</v>
      </c>
    </row>
    <row r="6720" spans="1:7">
      <c r="A6720">
        <v>952</v>
      </c>
      <c r="B6720" t="s">
        <v>7698</v>
      </c>
      <c r="C6720" t="s">
        <v>7699</v>
      </c>
      <c r="D6720">
        <v>5</v>
      </c>
      <c r="E6720" t="s">
        <v>7702</v>
      </c>
      <c r="F6720" t="s">
        <v>12997</v>
      </c>
      <c r="G6720" t="s">
        <v>12998</v>
      </c>
    </row>
    <row r="6721" spans="1:7">
      <c r="A6721">
        <v>955</v>
      </c>
      <c r="B6721" t="s">
        <v>7703</v>
      </c>
      <c r="C6721" t="s">
        <v>7704</v>
      </c>
      <c r="D6721">
        <v>1</v>
      </c>
      <c r="E6721" t="s">
        <v>7705</v>
      </c>
    </row>
    <row r="6722" spans="1:7">
      <c r="A6722">
        <v>955</v>
      </c>
      <c r="B6722" t="s">
        <v>7703</v>
      </c>
      <c r="C6722" t="s">
        <v>7704</v>
      </c>
      <c r="D6722">
        <v>2</v>
      </c>
      <c r="E6722" t="s">
        <v>7706</v>
      </c>
    </row>
    <row r="6723" spans="1:7">
      <c r="A6723">
        <v>955</v>
      </c>
      <c r="B6723" t="s">
        <v>7703</v>
      </c>
      <c r="C6723" t="s">
        <v>7704</v>
      </c>
      <c r="D6723">
        <v>3</v>
      </c>
      <c r="E6723" t="s">
        <v>6700</v>
      </c>
    </row>
    <row r="6724" spans="1:7">
      <c r="A6724">
        <v>958</v>
      </c>
      <c r="B6724" t="s">
        <v>7707</v>
      </c>
      <c r="C6724" t="s">
        <v>7708</v>
      </c>
      <c r="D6724">
        <v>0</v>
      </c>
      <c r="E6724" t="s">
        <v>7318</v>
      </c>
    </row>
    <row r="6725" spans="1:7">
      <c r="A6725">
        <v>958</v>
      </c>
      <c r="B6725" t="s">
        <v>7707</v>
      </c>
      <c r="C6725" t="s">
        <v>7708</v>
      </c>
      <c r="D6725">
        <v>1</v>
      </c>
      <c r="E6725" t="s">
        <v>7319</v>
      </c>
    </row>
    <row r="6726" spans="1:7">
      <c r="A6726">
        <v>961</v>
      </c>
      <c r="B6726" t="s">
        <v>7709</v>
      </c>
      <c r="C6726" t="s">
        <v>10089</v>
      </c>
      <c r="D6726">
        <v>1</v>
      </c>
      <c r="E6726" t="s">
        <v>7710</v>
      </c>
      <c r="F6726" t="s">
        <v>12999</v>
      </c>
      <c r="G6726" t="s">
        <v>13000</v>
      </c>
    </row>
    <row r="6727" spans="1:7">
      <c r="A6727">
        <v>961</v>
      </c>
      <c r="B6727" t="s">
        <v>7709</v>
      </c>
      <c r="C6727" t="s">
        <v>10089</v>
      </c>
      <c r="D6727">
        <v>2</v>
      </c>
      <c r="E6727" t="s">
        <v>7711</v>
      </c>
      <c r="F6727" t="s">
        <v>13001</v>
      </c>
      <c r="G6727" t="s">
        <v>13002</v>
      </c>
    </row>
    <row r="6728" spans="1:7">
      <c r="A6728">
        <v>961</v>
      </c>
      <c r="B6728" t="s">
        <v>7709</v>
      </c>
      <c r="C6728" t="s">
        <v>10089</v>
      </c>
      <c r="D6728">
        <v>3</v>
      </c>
      <c r="E6728" t="s">
        <v>7712</v>
      </c>
      <c r="F6728" t="s">
        <v>13003</v>
      </c>
      <c r="G6728" t="s">
        <v>13004</v>
      </c>
    </row>
    <row r="6729" spans="1:7">
      <c r="A6729">
        <v>964</v>
      </c>
      <c r="B6729" t="s">
        <v>7713</v>
      </c>
      <c r="C6729" t="s">
        <v>7714</v>
      </c>
      <c r="D6729">
        <v>1</v>
      </c>
      <c r="E6729" t="s">
        <v>5655</v>
      </c>
      <c r="F6729" t="s">
        <v>5656</v>
      </c>
      <c r="G6729" t="s">
        <v>7715</v>
      </c>
    </row>
    <row r="6730" spans="1:7">
      <c r="A6730">
        <v>964</v>
      </c>
      <c r="B6730" t="s">
        <v>7713</v>
      </c>
      <c r="C6730" t="s">
        <v>7714</v>
      </c>
      <c r="D6730">
        <v>2</v>
      </c>
      <c r="E6730" t="s">
        <v>6551</v>
      </c>
      <c r="F6730" t="s">
        <v>7716</v>
      </c>
      <c r="G6730" t="s">
        <v>7717</v>
      </c>
    </row>
    <row r="6731" spans="1:7">
      <c r="A6731">
        <v>964</v>
      </c>
      <c r="B6731" t="s">
        <v>7713</v>
      </c>
      <c r="C6731" t="s">
        <v>7714</v>
      </c>
      <c r="D6731">
        <v>3</v>
      </c>
      <c r="E6731" t="s">
        <v>5666</v>
      </c>
      <c r="F6731" t="s">
        <v>7718</v>
      </c>
      <c r="G6731" t="s">
        <v>7719</v>
      </c>
    </row>
    <row r="6732" spans="1:7">
      <c r="A6732">
        <v>964</v>
      </c>
      <c r="B6732" t="s">
        <v>7713</v>
      </c>
      <c r="C6732" t="s">
        <v>7714</v>
      </c>
      <c r="D6732">
        <v>4</v>
      </c>
      <c r="E6732" t="s">
        <v>7720</v>
      </c>
      <c r="F6732" t="s">
        <v>7721</v>
      </c>
      <c r="G6732" t="s">
        <v>7722</v>
      </c>
    </row>
    <row r="6733" spans="1:7">
      <c r="A6733">
        <v>967</v>
      </c>
      <c r="B6733" t="s">
        <v>7723</v>
      </c>
      <c r="C6733" t="s">
        <v>7724</v>
      </c>
      <c r="D6733">
        <v>1</v>
      </c>
      <c r="E6733" t="s">
        <v>7725</v>
      </c>
      <c r="F6733" t="s">
        <v>7726</v>
      </c>
      <c r="G6733" t="s">
        <v>23165</v>
      </c>
    </row>
    <row r="6734" spans="1:7">
      <c r="A6734">
        <v>967</v>
      </c>
      <c r="B6734" t="s">
        <v>7723</v>
      </c>
      <c r="C6734" t="s">
        <v>7724</v>
      </c>
      <c r="D6734">
        <v>2</v>
      </c>
      <c r="E6734" t="s">
        <v>7727</v>
      </c>
      <c r="F6734" t="s">
        <v>7728</v>
      </c>
      <c r="G6734" t="s">
        <v>23166</v>
      </c>
    </row>
    <row r="6735" spans="1:7">
      <c r="A6735">
        <v>967</v>
      </c>
      <c r="B6735" t="s">
        <v>7723</v>
      </c>
      <c r="C6735" t="s">
        <v>7724</v>
      </c>
      <c r="D6735">
        <v>3</v>
      </c>
      <c r="E6735" t="s">
        <v>7729</v>
      </c>
      <c r="F6735" t="s">
        <v>7730</v>
      </c>
      <c r="G6735" t="s">
        <v>23167</v>
      </c>
    </row>
    <row r="6736" spans="1:7">
      <c r="A6736">
        <v>967</v>
      </c>
      <c r="B6736" t="s">
        <v>7723</v>
      </c>
      <c r="C6736" t="s">
        <v>7724</v>
      </c>
      <c r="D6736">
        <v>4</v>
      </c>
      <c r="E6736" t="s">
        <v>7731</v>
      </c>
      <c r="F6736" t="s">
        <v>7732</v>
      </c>
      <c r="G6736" t="s">
        <v>10075</v>
      </c>
    </row>
    <row r="6737" spans="1:7">
      <c r="A6737">
        <v>967</v>
      </c>
      <c r="B6737" t="s">
        <v>7723</v>
      </c>
      <c r="C6737" t="s">
        <v>7724</v>
      </c>
      <c r="D6737">
        <v>5</v>
      </c>
      <c r="E6737" t="s">
        <v>4737</v>
      </c>
      <c r="F6737" t="s">
        <v>4738</v>
      </c>
      <c r="G6737" t="s">
        <v>18118</v>
      </c>
    </row>
    <row r="6738" spans="1:7">
      <c r="A6738">
        <v>970</v>
      </c>
      <c r="B6738" t="s">
        <v>7733</v>
      </c>
      <c r="C6738" t="s">
        <v>7734</v>
      </c>
      <c r="D6738">
        <v>1</v>
      </c>
      <c r="E6738" t="s">
        <v>7735</v>
      </c>
      <c r="F6738" t="s">
        <v>7736</v>
      </c>
      <c r="G6738" t="s">
        <v>13005</v>
      </c>
    </row>
    <row r="6739" spans="1:7">
      <c r="A6739">
        <v>970</v>
      </c>
      <c r="B6739" t="s">
        <v>7733</v>
      </c>
      <c r="C6739" t="s">
        <v>7734</v>
      </c>
      <c r="D6739">
        <v>2</v>
      </c>
      <c r="E6739" t="s">
        <v>7737</v>
      </c>
      <c r="F6739" t="s">
        <v>7738</v>
      </c>
      <c r="G6739" t="s">
        <v>13006</v>
      </c>
    </row>
    <row r="6740" spans="1:7">
      <c r="A6740">
        <v>970</v>
      </c>
      <c r="B6740" t="s">
        <v>7733</v>
      </c>
      <c r="C6740" t="s">
        <v>7734</v>
      </c>
      <c r="D6740">
        <v>3</v>
      </c>
      <c r="E6740" t="s">
        <v>7739</v>
      </c>
      <c r="F6740" t="s">
        <v>7740</v>
      </c>
      <c r="G6740" t="s">
        <v>13007</v>
      </c>
    </row>
    <row r="6741" spans="1:7">
      <c r="A6741">
        <v>970</v>
      </c>
      <c r="B6741" t="s">
        <v>7733</v>
      </c>
      <c r="C6741" t="s">
        <v>7734</v>
      </c>
      <c r="D6741">
        <v>4</v>
      </c>
      <c r="E6741" t="s">
        <v>7741</v>
      </c>
      <c r="F6741" t="s">
        <v>7742</v>
      </c>
      <c r="G6741" t="s">
        <v>13008</v>
      </c>
    </row>
    <row r="6742" spans="1:7">
      <c r="A6742">
        <v>970</v>
      </c>
      <c r="B6742" t="s">
        <v>7733</v>
      </c>
      <c r="C6742" t="s">
        <v>7734</v>
      </c>
      <c r="D6742">
        <v>5</v>
      </c>
      <c r="E6742" t="s">
        <v>7743</v>
      </c>
      <c r="F6742" t="s">
        <v>7368</v>
      </c>
      <c r="G6742" t="s">
        <v>13009</v>
      </c>
    </row>
    <row r="6743" spans="1:7">
      <c r="A6743">
        <v>970</v>
      </c>
      <c r="B6743" t="s">
        <v>7733</v>
      </c>
      <c r="C6743" t="s">
        <v>7734</v>
      </c>
      <c r="D6743">
        <v>6</v>
      </c>
      <c r="E6743" t="s">
        <v>7744</v>
      </c>
      <c r="F6743" t="s">
        <v>7745</v>
      </c>
      <c r="G6743" t="s">
        <v>13010</v>
      </c>
    </row>
    <row r="6744" spans="1:7">
      <c r="A6744">
        <v>970</v>
      </c>
      <c r="B6744" t="s">
        <v>7733</v>
      </c>
      <c r="C6744" t="s">
        <v>7734</v>
      </c>
      <c r="D6744">
        <v>7</v>
      </c>
      <c r="E6744" t="s">
        <v>7746</v>
      </c>
      <c r="F6744" t="s">
        <v>7747</v>
      </c>
      <c r="G6744" t="s">
        <v>13011</v>
      </c>
    </row>
    <row r="6745" spans="1:7">
      <c r="A6745">
        <v>970</v>
      </c>
      <c r="B6745" t="s">
        <v>7733</v>
      </c>
      <c r="C6745" t="s">
        <v>7734</v>
      </c>
      <c r="D6745">
        <v>8</v>
      </c>
      <c r="E6745" t="s">
        <v>7748</v>
      </c>
      <c r="F6745" t="s">
        <v>7749</v>
      </c>
      <c r="G6745" t="s">
        <v>13012</v>
      </c>
    </row>
    <row r="6746" spans="1:7">
      <c r="A6746">
        <v>970</v>
      </c>
      <c r="B6746" t="s">
        <v>7733</v>
      </c>
      <c r="C6746" t="s">
        <v>7734</v>
      </c>
      <c r="D6746">
        <v>9</v>
      </c>
      <c r="E6746" t="s">
        <v>7750</v>
      </c>
      <c r="F6746" t="s">
        <v>7751</v>
      </c>
      <c r="G6746" t="s">
        <v>13013</v>
      </c>
    </row>
    <row r="6747" spans="1:7">
      <c r="A6747">
        <v>970</v>
      </c>
      <c r="B6747" t="s">
        <v>7733</v>
      </c>
      <c r="C6747" t="s">
        <v>7734</v>
      </c>
      <c r="D6747">
        <v>10</v>
      </c>
      <c r="E6747" t="s">
        <v>7752</v>
      </c>
      <c r="F6747" t="s">
        <v>7753</v>
      </c>
      <c r="G6747" t="s">
        <v>5831</v>
      </c>
    </row>
    <row r="6748" spans="1:7">
      <c r="A6748">
        <v>970</v>
      </c>
      <c r="B6748" t="s">
        <v>7733</v>
      </c>
      <c r="C6748" t="s">
        <v>7734</v>
      </c>
      <c r="D6748">
        <v>11</v>
      </c>
      <c r="E6748" t="s">
        <v>7754</v>
      </c>
      <c r="F6748" t="s">
        <v>7755</v>
      </c>
      <c r="G6748" t="s">
        <v>13014</v>
      </c>
    </row>
    <row r="6749" spans="1:7">
      <c r="A6749">
        <v>970</v>
      </c>
      <c r="B6749" t="s">
        <v>7733</v>
      </c>
      <c r="C6749" t="s">
        <v>7734</v>
      </c>
      <c r="D6749">
        <v>12</v>
      </c>
      <c r="E6749" t="s">
        <v>7756</v>
      </c>
      <c r="F6749" t="s">
        <v>7757</v>
      </c>
      <c r="G6749" t="s">
        <v>7758</v>
      </c>
    </row>
    <row r="6750" spans="1:7">
      <c r="A6750">
        <v>970</v>
      </c>
      <c r="B6750" t="s">
        <v>7733</v>
      </c>
      <c r="C6750" t="s">
        <v>7734</v>
      </c>
      <c r="D6750">
        <v>13</v>
      </c>
      <c r="E6750" t="s">
        <v>7759</v>
      </c>
      <c r="F6750" t="s">
        <v>7751</v>
      </c>
      <c r="G6750" t="s">
        <v>13015</v>
      </c>
    </row>
    <row r="6751" spans="1:7">
      <c r="A6751">
        <v>970</v>
      </c>
      <c r="B6751" t="s">
        <v>7733</v>
      </c>
      <c r="C6751" t="s">
        <v>7734</v>
      </c>
      <c r="D6751">
        <v>14</v>
      </c>
      <c r="E6751" t="s">
        <v>7760</v>
      </c>
      <c r="F6751" t="s">
        <v>7761</v>
      </c>
      <c r="G6751" t="s">
        <v>13016</v>
      </c>
    </row>
    <row r="6752" spans="1:7">
      <c r="A6752">
        <v>970</v>
      </c>
      <c r="B6752" t="s">
        <v>7733</v>
      </c>
      <c r="C6752" t="s">
        <v>7734</v>
      </c>
      <c r="D6752">
        <v>15</v>
      </c>
      <c r="E6752" t="s">
        <v>7360</v>
      </c>
      <c r="F6752" t="s">
        <v>7361</v>
      </c>
      <c r="G6752" t="s">
        <v>12788</v>
      </c>
    </row>
    <row r="6753" spans="1:7">
      <c r="A6753">
        <v>970</v>
      </c>
      <c r="B6753" t="s">
        <v>7733</v>
      </c>
      <c r="C6753" t="s">
        <v>7734</v>
      </c>
      <c r="D6753">
        <v>16</v>
      </c>
      <c r="E6753" t="s">
        <v>7762</v>
      </c>
      <c r="F6753" t="s">
        <v>7763</v>
      </c>
      <c r="G6753" t="s">
        <v>7764</v>
      </c>
    </row>
    <row r="6754" spans="1:7">
      <c r="A6754">
        <v>970</v>
      </c>
      <c r="B6754" t="s">
        <v>7733</v>
      </c>
      <c r="C6754" t="s">
        <v>7734</v>
      </c>
      <c r="D6754">
        <v>17</v>
      </c>
      <c r="E6754" t="s">
        <v>7765</v>
      </c>
      <c r="F6754" t="s">
        <v>7766</v>
      </c>
      <c r="G6754" t="s">
        <v>13017</v>
      </c>
    </row>
    <row r="6755" spans="1:7">
      <c r="A6755">
        <v>970</v>
      </c>
      <c r="B6755" t="s">
        <v>7733</v>
      </c>
      <c r="C6755" t="s">
        <v>7734</v>
      </c>
      <c r="D6755">
        <v>18</v>
      </c>
      <c r="E6755" t="s">
        <v>7767</v>
      </c>
      <c r="F6755" t="s">
        <v>7768</v>
      </c>
      <c r="G6755" t="s">
        <v>13018</v>
      </c>
    </row>
    <row r="6756" spans="1:7">
      <c r="A6756">
        <v>970</v>
      </c>
      <c r="B6756" t="s">
        <v>7733</v>
      </c>
      <c r="C6756" t="s">
        <v>7734</v>
      </c>
      <c r="D6756">
        <v>19</v>
      </c>
      <c r="E6756" t="s">
        <v>9912</v>
      </c>
      <c r="F6756" t="s">
        <v>13019</v>
      </c>
      <c r="G6756" t="s">
        <v>13020</v>
      </c>
    </row>
    <row r="6757" spans="1:7">
      <c r="A6757">
        <v>973</v>
      </c>
      <c r="B6757" t="s">
        <v>7769</v>
      </c>
      <c r="C6757" t="s">
        <v>7770</v>
      </c>
      <c r="D6757">
        <v>1</v>
      </c>
      <c r="E6757" t="s">
        <v>7771</v>
      </c>
      <c r="F6757" t="s">
        <v>13021</v>
      </c>
      <c r="G6757" t="s">
        <v>22533</v>
      </c>
    </row>
    <row r="6758" spans="1:7">
      <c r="A6758">
        <v>973</v>
      </c>
      <c r="B6758" t="s">
        <v>7769</v>
      </c>
      <c r="C6758" t="s">
        <v>7770</v>
      </c>
      <c r="D6758">
        <v>2</v>
      </c>
      <c r="E6758" t="s">
        <v>7772</v>
      </c>
      <c r="F6758" t="s">
        <v>7867</v>
      </c>
      <c r="G6758" t="s">
        <v>22534</v>
      </c>
    </row>
    <row r="6759" spans="1:7">
      <c r="A6759">
        <v>973</v>
      </c>
      <c r="B6759" t="s">
        <v>7769</v>
      </c>
      <c r="C6759" t="s">
        <v>7770</v>
      </c>
      <c r="D6759">
        <v>3</v>
      </c>
      <c r="E6759" t="s">
        <v>7773</v>
      </c>
      <c r="F6759" t="s">
        <v>13022</v>
      </c>
      <c r="G6759" t="s">
        <v>22535</v>
      </c>
    </row>
    <row r="6760" spans="1:7">
      <c r="A6760">
        <v>973</v>
      </c>
      <c r="B6760" t="s">
        <v>7769</v>
      </c>
      <c r="C6760" t="s">
        <v>7770</v>
      </c>
      <c r="D6760">
        <v>4</v>
      </c>
      <c r="E6760" t="s">
        <v>7845</v>
      </c>
      <c r="F6760" t="s">
        <v>13023</v>
      </c>
      <c r="G6760" t="s">
        <v>22536</v>
      </c>
    </row>
    <row r="6761" spans="1:7">
      <c r="A6761">
        <v>973</v>
      </c>
      <c r="B6761" t="s">
        <v>7769</v>
      </c>
      <c r="C6761" t="s">
        <v>7770</v>
      </c>
      <c r="D6761">
        <v>5</v>
      </c>
      <c r="E6761" t="s">
        <v>7126</v>
      </c>
      <c r="F6761" t="s">
        <v>7140</v>
      </c>
      <c r="G6761" t="s">
        <v>14105</v>
      </c>
    </row>
    <row r="6762" spans="1:7">
      <c r="A6762">
        <v>976</v>
      </c>
      <c r="B6762" t="s">
        <v>7774</v>
      </c>
      <c r="C6762" t="s">
        <v>7775</v>
      </c>
      <c r="D6762">
        <v>1</v>
      </c>
      <c r="E6762" t="s">
        <v>7776</v>
      </c>
      <c r="F6762" t="s">
        <v>283</v>
      </c>
      <c r="G6762" t="s">
        <v>23374</v>
      </c>
    </row>
    <row r="6763" spans="1:7">
      <c r="A6763">
        <v>976</v>
      </c>
      <c r="B6763" t="s">
        <v>7774</v>
      </c>
      <c r="C6763" t="s">
        <v>7775</v>
      </c>
      <c r="D6763">
        <v>2</v>
      </c>
      <c r="E6763" t="s">
        <v>156</v>
      </c>
      <c r="F6763" t="s">
        <v>7777</v>
      </c>
      <c r="G6763" t="s">
        <v>23168</v>
      </c>
    </row>
    <row r="6764" spans="1:7">
      <c r="A6764">
        <v>976</v>
      </c>
      <c r="B6764" t="s">
        <v>7774</v>
      </c>
      <c r="C6764" t="s">
        <v>7775</v>
      </c>
      <c r="D6764">
        <v>3</v>
      </c>
      <c r="E6764" t="s">
        <v>923</v>
      </c>
      <c r="F6764" t="s">
        <v>924</v>
      </c>
      <c r="G6764" t="s">
        <v>23169</v>
      </c>
    </row>
    <row r="6765" spans="1:7">
      <c r="A6765">
        <v>976</v>
      </c>
      <c r="B6765" t="s">
        <v>7774</v>
      </c>
      <c r="C6765" t="s">
        <v>7775</v>
      </c>
      <c r="D6765">
        <v>4</v>
      </c>
      <c r="E6765" t="s">
        <v>7778</v>
      </c>
      <c r="F6765" t="s">
        <v>7779</v>
      </c>
      <c r="G6765" t="s">
        <v>23375</v>
      </c>
    </row>
    <row r="6766" spans="1:7">
      <c r="A6766">
        <v>976</v>
      </c>
      <c r="B6766" t="s">
        <v>7774</v>
      </c>
      <c r="C6766" t="s">
        <v>7775</v>
      </c>
      <c r="D6766">
        <v>5</v>
      </c>
      <c r="E6766" t="s">
        <v>7780</v>
      </c>
      <c r="F6766" t="s">
        <v>116</v>
      </c>
      <c r="G6766" t="s">
        <v>7781</v>
      </c>
    </row>
    <row r="6767" spans="1:7">
      <c r="A6767">
        <v>976</v>
      </c>
      <c r="B6767" t="s">
        <v>7774</v>
      </c>
      <c r="C6767" t="s">
        <v>7775</v>
      </c>
      <c r="D6767">
        <v>6</v>
      </c>
      <c r="E6767" t="s">
        <v>7782</v>
      </c>
      <c r="F6767" t="s">
        <v>7783</v>
      </c>
      <c r="G6767" t="s">
        <v>7784</v>
      </c>
    </row>
    <row r="6768" spans="1:7">
      <c r="A6768">
        <v>976</v>
      </c>
      <c r="B6768" t="s">
        <v>7774</v>
      </c>
      <c r="C6768" t="s">
        <v>7775</v>
      </c>
      <c r="D6768">
        <v>7</v>
      </c>
      <c r="E6768" t="s">
        <v>7785</v>
      </c>
      <c r="F6768" t="s">
        <v>116</v>
      </c>
      <c r="G6768" t="s">
        <v>22537</v>
      </c>
    </row>
    <row r="6769" spans="1:7">
      <c r="A6769">
        <v>976</v>
      </c>
      <c r="B6769" t="s">
        <v>7774</v>
      </c>
      <c r="C6769" t="s">
        <v>7775</v>
      </c>
      <c r="D6769">
        <v>8</v>
      </c>
      <c r="E6769" t="s">
        <v>7786</v>
      </c>
      <c r="F6769" t="s">
        <v>7787</v>
      </c>
      <c r="G6769" t="s">
        <v>7788</v>
      </c>
    </row>
    <row r="6770" spans="1:7">
      <c r="A6770">
        <v>976</v>
      </c>
      <c r="B6770" t="s">
        <v>7774</v>
      </c>
      <c r="C6770" t="s">
        <v>7775</v>
      </c>
      <c r="D6770">
        <v>9</v>
      </c>
      <c r="E6770" t="s">
        <v>7789</v>
      </c>
      <c r="F6770" t="s">
        <v>7790</v>
      </c>
      <c r="G6770" t="s">
        <v>7791</v>
      </c>
    </row>
    <row r="6771" spans="1:7">
      <c r="A6771">
        <v>976</v>
      </c>
      <c r="B6771" t="s">
        <v>7774</v>
      </c>
      <c r="C6771" t="s">
        <v>7775</v>
      </c>
      <c r="D6771">
        <v>10</v>
      </c>
      <c r="E6771" t="s">
        <v>5921</v>
      </c>
      <c r="F6771" t="s">
        <v>5922</v>
      </c>
      <c r="G6771" t="s">
        <v>7792</v>
      </c>
    </row>
    <row r="6772" spans="1:7">
      <c r="A6772">
        <v>976</v>
      </c>
      <c r="B6772" t="s">
        <v>7774</v>
      </c>
      <c r="C6772" t="s">
        <v>7775</v>
      </c>
      <c r="D6772">
        <v>11</v>
      </c>
      <c r="E6772" t="s">
        <v>7793</v>
      </c>
      <c r="F6772" t="s">
        <v>7794</v>
      </c>
      <c r="G6772" t="s">
        <v>7795</v>
      </c>
    </row>
    <row r="6773" spans="1:7">
      <c r="A6773">
        <v>976</v>
      </c>
      <c r="B6773" t="s">
        <v>7774</v>
      </c>
      <c r="C6773" t="s">
        <v>7775</v>
      </c>
      <c r="D6773">
        <v>12</v>
      </c>
      <c r="E6773" t="s">
        <v>7796</v>
      </c>
      <c r="F6773" t="s">
        <v>7797</v>
      </c>
      <c r="G6773" t="s">
        <v>7798</v>
      </c>
    </row>
    <row r="6774" spans="1:7">
      <c r="A6774">
        <v>976</v>
      </c>
      <c r="B6774" t="s">
        <v>7774</v>
      </c>
      <c r="C6774" t="s">
        <v>7775</v>
      </c>
      <c r="D6774">
        <v>13</v>
      </c>
      <c r="E6774" t="s">
        <v>7799</v>
      </c>
      <c r="F6774" t="s">
        <v>7800</v>
      </c>
      <c r="G6774" t="s">
        <v>7801</v>
      </c>
    </row>
    <row r="6775" spans="1:7">
      <c r="A6775">
        <v>979</v>
      </c>
      <c r="B6775" t="s">
        <v>7802</v>
      </c>
      <c r="C6775" t="s">
        <v>7803</v>
      </c>
      <c r="D6775">
        <v>1</v>
      </c>
      <c r="E6775" t="s">
        <v>7804</v>
      </c>
      <c r="F6775" t="s">
        <v>7805</v>
      </c>
      <c r="G6775" t="s">
        <v>7806</v>
      </c>
    </row>
    <row r="6776" spans="1:7">
      <c r="A6776">
        <v>979</v>
      </c>
      <c r="B6776" t="s">
        <v>7802</v>
      </c>
      <c r="C6776" t="s">
        <v>7803</v>
      </c>
      <c r="D6776">
        <v>2</v>
      </c>
      <c r="E6776" t="s">
        <v>7807</v>
      </c>
      <c r="F6776" t="s">
        <v>7808</v>
      </c>
      <c r="G6776" t="s">
        <v>7809</v>
      </c>
    </row>
    <row r="6777" spans="1:7">
      <c r="A6777">
        <v>979</v>
      </c>
      <c r="B6777" t="s">
        <v>7802</v>
      </c>
      <c r="C6777" t="s">
        <v>7803</v>
      </c>
      <c r="D6777">
        <v>3</v>
      </c>
      <c r="E6777" t="s">
        <v>7810</v>
      </c>
      <c r="F6777" t="s">
        <v>7811</v>
      </c>
      <c r="G6777" t="s">
        <v>7812</v>
      </c>
    </row>
    <row r="6778" spans="1:7">
      <c r="A6778">
        <v>979</v>
      </c>
      <c r="B6778" t="s">
        <v>7802</v>
      </c>
      <c r="C6778" t="s">
        <v>7803</v>
      </c>
      <c r="D6778">
        <v>4</v>
      </c>
      <c r="E6778" t="s">
        <v>7813</v>
      </c>
      <c r="F6778" t="s">
        <v>7814</v>
      </c>
      <c r="G6778" t="s">
        <v>7815</v>
      </c>
    </row>
    <row r="6779" spans="1:7">
      <c r="A6779">
        <v>979</v>
      </c>
      <c r="B6779" t="s">
        <v>7802</v>
      </c>
      <c r="C6779" t="s">
        <v>7803</v>
      </c>
      <c r="D6779">
        <v>5</v>
      </c>
      <c r="E6779" t="s">
        <v>4761</v>
      </c>
      <c r="F6779" t="s">
        <v>7816</v>
      </c>
      <c r="G6779" t="s">
        <v>4763</v>
      </c>
    </row>
    <row r="6780" spans="1:7">
      <c r="A6780">
        <v>979</v>
      </c>
      <c r="B6780" t="s">
        <v>7802</v>
      </c>
      <c r="C6780" t="s">
        <v>7803</v>
      </c>
      <c r="D6780">
        <v>6</v>
      </c>
      <c r="E6780" t="s">
        <v>7817</v>
      </c>
      <c r="F6780" t="s">
        <v>7818</v>
      </c>
      <c r="G6780" t="s">
        <v>7819</v>
      </c>
    </row>
    <row r="6781" spans="1:7">
      <c r="A6781">
        <v>979</v>
      </c>
      <c r="B6781" t="s">
        <v>7802</v>
      </c>
      <c r="C6781" t="s">
        <v>7803</v>
      </c>
      <c r="D6781">
        <v>7</v>
      </c>
      <c r="E6781" t="s">
        <v>22538</v>
      </c>
      <c r="F6781" t="s">
        <v>22539</v>
      </c>
      <c r="G6781" t="s">
        <v>22540</v>
      </c>
    </row>
    <row r="6782" spans="1:7">
      <c r="A6782">
        <v>982</v>
      </c>
      <c r="B6782" t="s">
        <v>7820</v>
      </c>
      <c r="C6782" t="s">
        <v>7821</v>
      </c>
      <c r="D6782">
        <v>1</v>
      </c>
      <c r="E6782" t="s">
        <v>7822</v>
      </c>
      <c r="F6782" t="s">
        <v>7823</v>
      </c>
      <c r="G6782" t="s">
        <v>7823</v>
      </c>
    </row>
    <row r="6783" spans="1:7">
      <c r="A6783">
        <v>982</v>
      </c>
      <c r="B6783" t="s">
        <v>7820</v>
      </c>
      <c r="C6783" t="s">
        <v>7821</v>
      </c>
      <c r="D6783">
        <v>2</v>
      </c>
      <c r="E6783" t="s">
        <v>7824</v>
      </c>
      <c r="F6783" t="s">
        <v>7825</v>
      </c>
      <c r="G6783" t="s">
        <v>7825</v>
      </c>
    </row>
    <row r="6784" spans="1:7">
      <c r="A6784">
        <v>982</v>
      </c>
      <c r="B6784" t="s">
        <v>7820</v>
      </c>
      <c r="C6784" t="s">
        <v>7821</v>
      </c>
      <c r="D6784">
        <v>3</v>
      </c>
      <c r="E6784" t="s">
        <v>7826</v>
      </c>
      <c r="F6784" t="s">
        <v>7827</v>
      </c>
      <c r="G6784" t="s">
        <v>7827</v>
      </c>
    </row>
    <row r="6785" spans="1:7">
      <c r="A6785">
        <v>982</v>
      </c>
      <c r="B6785" t="s">
        <v>7820</v>
      </c>
      <c r="C6785" t="s">
        <v>7821</v>
      </c>
      <c r="D6785">
        <v>4</v>
      </c>
      <c r="E6785" t="s">
        <v>7828</v>
      </c>
      <c r="F6785" t="s">
        <v>7829</v>
      </c>
      <c r="G6785" t="s">
        <v>7829</v>
      </c>
    </row>
    <row r="6786" spans="1:7">
      <c r="A6786">
        <v>982</v>
      </c>
      <c r="B6786" t="s">
        <v>7820</v>
      </c>
      <c r="C6786" t="s">
        <v>7821</v>
      </c>
      <c r="D6786">
        <v>5</v>
      </c>
      <c r="E6786" t="s">
        <v>7830</v>
      </c>
      <c r="F6786" t="s">
        <v>7831</v>
      </c>
      <c r="G6786" t="s">
        <v>7831</v>
      </c>
    </row>
    <row r="6787" spans="1:7">
      <c r="A6787">
        <v>982</v>
      </c>
      <c r="B6787" t="s">
        <v>7820</v>
      </c>
      <c r="C6787" t="s">
        <v>7821</v>
      </c>
      <c r="D6787">
        <v>6</v>
      </c>
      <c r="E6787" t="s">
        <v>7832</v>
      </c>
      <c r="F6787" t="s">
        <v>7833</v>
      </c>
      <c r="G6787" t="s">
        <v>7833</v>
      </c>
    </row>
    <row r="6788" spans="1:7">
      <c r="A6788">
        <v>982</v>
      </c>
      <c r="B6788" t="s">
        <v>7820</v>
      </c>
      <c r="C6788" t="s">
        <v>7821</v>
      </c>
      <c r="D6788">
        <v>7</v>
      </c>
      <c r="E6788" t="s">
        <v>7834</v>
      </c>
      <c r="F6788" t="s">
        <v>7835</v>
      </c>
      <c r="G6788" t="s">
        <v>7836</v>
      </c>
    </row>
    <row r="6789" spans="1:7">
      <c r="A6789">
        <v>985</v>
      </c>
      <c r="B6789" t="s">
        <v>7837</v>
      </c>
      <c r="C6789" t="s">
        <v>7838</v>
      </c>
      <c r="D6789">
        <v>1</v>
      </c>
      <c r="E6789" t="s">
        <v>7839</v>
      </c>
    </row>
    <row r="6790" spans="1:7">
      <c r="A6790">
        <v>985</v>
      </c>
      <c r="B6790" t="s">
        <v>7837</v>
      </c>
      <c r="C6790" t="s">
        <v>7838</v>
      </c>
      <c r="D6790">
        <v>2</v>
      </c>
      <c r="E6790" t="s">
        <v>7840</v>
      </c>
    </row>
    <row r="6791" spans="1:7">
      <c r="A6791">
        <v>988</v>
      </c>
      <c r="B6791" t="s">
        <v>7841</v>
      </c>
      <c r="C6791" t="s">
        <v>7842</v>
      </c>
      <c r="D6791">
        <v>1</v>
      </c>
      <c r="E6791" t="s">
        <v>7843</v>
      </c>
    </row>
    <row r="6792" spans="1:7">
      <c r="A6792">
        <v>988</v>
      </c>
      <c r="B6792" t="s">
        <v>7841</v>
      </c>
      <c r="C6792" t="s">
        <v>7842</v>
      </c>
      <c r="D6792">
        <v>2</v>
      </c>
      <c r="E6792" t="s">
        <v>7772</v>
      </c>
    </row>
    <row r="6793" spans="1:7">
      <c r="A6793">
        <v>988</v>
      </c>
      <c r="B6793" t="s">
        <v>7841</v>
      </c>
      <c r="C6793" t="s">
        <v>7842</v>
      </c>
      <c r="D6793">
        <v>3</v>
      </c>
      <c r="E6793" t="s">
        <v>7844</v>
      </c>
    </row>
    <row r="6794" spans="1:7">
      <c r="A6794">
        <v>988</v>
      </c>
      <c r="B6794" t="s">
        <v>7841</v>
      </c>
      <c r="C6794" t="s">
        <v>7842</v>
      </c>
      <c r="D6794">
        <v>4</v>
      </c>
      <c r="E6794" t="s">
        <v>7845</v>
      </c>
    </row>
    <row r="6795" spans="1:7">
      <c r="A6795">
        <v>991</v>
      </c>
      <c r="B6795" t="s">
        <v>7846</v>
      </c>
      <c r="C6795" t="s">
        <v>7847</v>
      </c>
      <c r="D6795">
        <v>1</v>
      </c>
      <c r="E6795" t="s">
        <v>7848</v>
      </c>
      <c r="F6795" t="s">
        <v>13024</v>
      </c>
      <c r="G6795" t="s">
        <v>13025</v>
      </c>
    </row>
    <row r="6796" spans="1:7">
      <c r="A6796">
        <v>991</v>
      </c>
      <c r="B6796" t="s">
        <v>7846</v>
      </c>
      <c r="C6796" t="s">
        <v>7847</v>
      </c>
      <c r="D6796">
        <v>2</v>
      </c>
      <c r="E6796" t="s">
        <v>7849</v>
      </c>
      <c r="F6796" t="s">
        <v>13026</v>
      </c>
      <c r="G6796" t="s">
        <v>7850</v>
      </c>
    </row>
    <row r="6797" spans="1:7">
      <c r="A6797">
        <v>991</v>
      </c>
      <c r="B6797" t="s">
        <v>7846</v>
      </c>
      <c r="C6797" t="s">
        <v>7847</v>
      </c>
      <c r="D6797">
        <v>3</v>
      </c>
      <c r="E6797" t="s">
        <v>7378</v>
      </c>
      <c r="F6797" t="s">
        <v>7379</v>
      </c>
      <c r="G6797" t="s">
        <v>12791</v>
      </c>
    </row>
    <row r="6798" spans="1:7">
      <c r="A6798">
        <v>991</v>
      </c>
      <c r="B6798" t="s">
        <v>7846</v>
      </c>
      <c r="C6798" t="s">
        <v>7847</v>
      </c>
      <c r="D6798">
        <v>4</v>
      </c>
      <c r="E6798" t="s">
        <v>7350</v>
      </c>
      <c r="F6798" t="s">
        <v>7351</v>
      </c>
      <c r="G6798" t="s">
        <v>7352</v>
      </c>
    </row>
    <row r="6799" spans="1:7">
      <c r="A6799">
        <v>991</v>
      </c>
      <c r="B6799" t="s">
        <v>7846</v>
      </c>
      <c r="C6799" t="s">
        <v>7847</v>
      </c>
      <c r="D6799">
        <v>5</v>
      </c>
      <c r="E6799" t="s">
        <v>7851</v>
      </c>
      <c r="F6799" t="s">
        <v>13027</v>
      </c>
      <c r="G6799" t="s">
        <v>13028</v>
      </c>
    </row>
    <row r="6800" spans="1:7">
      <c r="A6800">
        <v>991</v>
      </c>
      <c r="B6800" t="s">
        <v>7846</v>
      </c>
      <c r="C6800" t="s">
        <v>7847</v>
      </c>
      <c r="D6800">
        <v>6</v>
      </c>
      <c r="E6800" t="s">
        <v>7852</v>
      </c>
      <c r="F6800" t="s">
        <v>13029</v>
      </c>
      <c r="G6800" t="s">
        <v>13029</v>
      </c>
    </row>
    <row r="6801" spans="1:7">
      <c r="A6801">
        <v>991</v>
      </c>
      <c r="B6801" t="s">
        <v>7846</v>
      </c>
      <c r="C6801" t="s">
        <v>7847</v>
      </c>
      <c r="D6801">
        <v>7</v>
      </c>
      <c r="E6801" t="s">
        <v>7853</v>
      </c>
      <c r="F6801" t="s">
        <v>13030</v>
      </c>
      <c r="G6801" t="s">
        <v>13031</v>
      </c>
    </row>
    <row r="6802" spans="1:7">
      <c r="A6802">
        <v>991</v>
      </c>
      <c r="B6802" t="s">
        <v>7846</v>
      </c>
      <c r="C6802" t="s">
        <v>7847</v>
      </c>
      <c r="D6802">
        <v>8</v>
      </c>
      <c r="E6802" t="s">
        <v>7854</v>
      </c>
      <c r="F6802" t="s">
        <v>13032</v>
      </c>
      <c r="G6802" t="s">
        <v>13033</v>
      </c>
    </row>
    <row r="6803" spans="1:7">
      <c r="A6803">
        <v>991</v>
      </c>
      <c r="B6803" t="s">
        <v>7846</v>
      </c>
      <c r="C6803" t="s">
        <v>7847</v>
      </c>
      <c r="D6803">
        <v>9</v>
      </c>
      <c r="E6803" t="s">
        <v>7855</v>
      </c>
      <c r="F6803" t="s">
        <v>13034</v>
      </c>
      <c r="G6803" t="s">
        <v>13035</v>
      </c>
    </row>
    <row r="6804" spans="1:7">
      <c r="A6804">
        <v>991</v>
      </c>
      <c r="B6804" t="s">
        <v>7846</v>
      </c>
      <c r="C6804" t="s">
        <v>7847</v>
      </c>
      <c r="D6804">
        <v>10</v>
      </c>
      <c r="E6804" t="s">
        <v>23225</v>
      </c>
      <c r="F6804" t="s">
        <v>23226</v>
      </c>
      <c r="G6804" t="s">
        <v>12789</v>
      </c>
    </row>
    <row r="6805" spans="1:7">
      <c r="A6805">
        <v>994</v>
      </c>
      <c r="B6805" t="s">
        <v>7856</v>
      </c>
      <c r="C6805" t="s">
        <v>7857</v>
      </c>
      <c r="D6805">
        <v>1</v>
      </c>
      <c r="E6805" t="s">
        <v>7858</v>
      </c>
      <c r="F6805" t="s">
        <v>7859</v>
      </c>
      <c r="G6805" t="s">
        <v>7860</v>
      </c>
    </row>
    <row r="6806" spans="1:7">
      <c r="A6806">
        <v>994</v>
      </c>
      <c r="B6806" t="s">
        <v>7856</v>
      </c>
      <c r="C6806" t="s">
        <v>7857</v>
      </c>
      <c r="D6806">
        <v>2</v>
      </c>
      <c r="E6806" t="s">
        <v>7861</v>
      </c>
      <c r="F6806" t="s">
        <v>7862</v>
      </c>
      <c r="G6806" t="s">
        <v>7863</v>
      </c>
    </row>
    <row r="6807" spans="1:7">
      <c r="A6807">
        <v>994</v>
      </c>
      <c r="B6807" t="s">
        <v>7856</v>
      </c>
      <c r="C6807" t="s">
        <v>7857</v>
      </c>
      <c r="D6807">
        <v>3</v>
      </c>
      <c r="E6807" t="s">
        <v>7864</v>
      </c>
      <c r="F6807" t="s">
        <v>7865</v>
      </c>
      <c r="G6807" t="s">
        <v>7866</v>
      </c>
    </row>
    <row r="6808" spans="1:7">
      <c r="A6808">
        <v>994</v>
      </c>
      <c r="B6808" t="s">
        <v>7856</v>
      </c>
      <c r="C6808" t="s">
        <v>7857</v>
      </c>
      <c r="D6808">
        <v>4</v>
      </c>
      <c r="E6808" t="s">
        <v>7772</v>
      </c>
      <c r="F6808" t="s">
        <v>7867</v>
      </c>
      <c r="G6808" t="s">
        <v>7868</v>
      </c>
    </row>
    <row r="6809" spans="1:7">
      <c r="A6809">
        <v>997</v>
      </c>
      <c r="B6809" t="s">
        <v>7869</v>
      </c>
      <c r="C6809" t="s">
        <v>7870</v>
      </c>
      <c r="D6809">
        <v>1</v>
      </c>
      <c r="E6809" t="s">
        <v>7871</v>
      </c>
      <c r="F6809" t="s">
        <v>7872</v>
      </c>
      <c r="G6809" t="s">
        <v>7873</v>
      </c>
    </row>
    <row r="6810" spans="1:7">
      <c r="A6810">
        <v>997</v>
      </c>
      <c r="B6810" t="s">
        <v>7869</v>
      </c>
      <c r="C6810" t="s">
        <v>7870</v>
      </c>
      <c r="D6810">
        <v>2</v>
      </c>
      <c r="E6810" t="s">
        <v>7874</v>
      </c>
      <c r="F6810" t="s">
        <v>7875</v>
      </c>
      <c r="G6810" t="s">
        <v>7876</v>
      </c>
    </row>
    <row r="6811" spans="1:7">
      <c r="A6811">
        <v>997</v>
      </c>
      <c r="B6811" t="s">
        <v>7869</v>
      </c>
      <c r="C6811" t="s">
        <v>7870</v>
      </c>
      <c r="D6811">
        <v>3</v>
      </c>
      <c r="E6811" t="s">
        <v>7877</v>
      </c>
      <c r="F6811" t="s">
        <v>7878</v>
      </c>
      <c r="G6811" t="s">
        <v>7879</v>
      </c>
    </row>
    <row r="6812" spans="1:7">
      <c r="A6812">
        <v>997</v>
      </c>
      <c r="B6812" t="s">
        <v>7869</v>
      </c>
      <c r="C6812" t="s">
        <v>7870</v>
      </c>
      <c r="D6812">
        <v>4</v>
      </c>
      <c r="E6812" t="s">
        <v>7880</v>
      </c>
      <c r="F6812" t="s">
        <v>7881</v>
      </c>
      <c r="G6812" t="s">
        <v>7882</v>
      </c>
    </row>
    <row r="6813" spans="1:7">
      <c r="A6813">
        <v>997</v>
      </c>
      <c r="B6813" t="s">
        <v>7869</v>
      </c>
      <c r="C6813" t="s">
        <v>7870</v>
      </c>
      <c r="D6813">
        <v>5</v>
      </c>
      <c r="E6813" t="s">
        <v>7883</v>
      </c>
      <c r="F6813" t="s">
        <v>7884</v>
      </c>
      <c r="G6813" t="s">
        <v>7885</v>
      </c>
    </row>
    <row r="6814" spans="1:7">
      <c r="A6814">
        <v>997</v>
      </c>
      <c r="B6814" t="s">
        <v>7869</v>
      </c>
      <c r="C6814" t="s">
        <v>7870</v>
      </c>
      <c r="D6814">
        <v>6</v>
      </c>
      <c r="E6814" t="s">
        <v>7886</v>
      </c>
      <c r="F6814" t="s">
        <v>7887</v>
      </c>
      <c r="G6814" t="s">
        <v>7888</v>
      </c>
    </row>
    <row r="6815" spans="1:7">
      <c r="A6815">
        <v>997</v>
      </c>
      <c r="B6815" t="s">
        <v>7869</v>
      </c>
      <c r="C6815" t="s">
        <v>7870</v>
      </c>
      <c r="D6815">
        <v>7</v>
      </c>
      <c r="E6815" t="s">
        <v>7889</v>
      </c>
      <c r="F6815" t="s">
        <v>5866</v>
      </c>
      <c r="G6815" t="s">
        <v>7890</v>
      </c>
    </row>
    <row r="6816" spans="1:7">
      <c r="A6816">
        <v>997</v>
      </c>
      <c r="B6816" t="s">
        <v>7869</v>
      </c>
      <c r="C6816" t="s">
        <v>7870</v>
      </c>
      <c r="D6816">
        <v>8</v>
      </c>
      <c r="E6816" t="s">
        <v>7891</v>
      </c>
      <c r="F6816" t="s">
        <v>7892</v>
      </c>
      <c r="G6816" t="s">
        <v>7893</v>
      </c>
    </row>
    <row r="6817" spans="1:7">
      <c r="A6817">
        <v>997</v>
      </c>
      <c r="B6817" t="s">
        <v>7869</v>
      </c>
      <c r="C6817" t="s">
        <v>7870</v>
      </c>
      <c r="D6817">
        <v>9</v>
      </c>
      <c r="E6817" t="s">
        <v>7894</v>
      </c>
      <c r="F6817" t="s">
        <v>7895</v>
      </c>
      <c r="G6817" t="s">
        <v>7896</v>
      </c>
    </row>
    <row r="6818" spans="1:7">
      <c r="A6818">
        <v>997</v>
      </c>
      <c r="B6818" t="s">
        <v>7869</v>
      </c>
      <c r="C6818" t="s">
        <v>7870</v>
      </c>
      <c r="D6818">
        <v>10</v>
      </c>
      <c r="E6818" t="s">
        <v>7897</v>
      </c>
      <c r="F6818" t="s">
        <v>7898</v>
      </c>
      <c r="G6818" t="s">
        <v>7899</v>
      </c>
    </row>
    <row r="6819" spans="1:7">
      <c r="A6819">
        <v>997</v>
      </c>
      <c r="B6819" t="s">
        <v>7869</v>
      </c>
      <c r="C6819" t="s">
        <v>7870</v>
      </c>
      <c r="D6819">
        <v>11</v>
      </c>
      <c r="E6819" t="s">
        <v>7900</v>
      </c>
      <c r="F6819" t="s">
        <v>7901</v>
      </c>
      <c r="G6819" t="s">
        <v>7902</v>
      </c>
    </row>
    <row r="6820" spans="1:7">
      <c r="A6820">
        <v>997</v>
      </c>
      <c r="B6820" t="s">
        <v>7869</v>
      </c>
      <c r="C6820" t="s">
        <v>7870</v>
      </c>
      <c r="D6820">
        <v>12</v>
      </c>
      <c r="E6820" t="s">
        <v>7169</v>
      </c>
      <c r="F6820" t="s">
        <v>7170</v>
      </c>
      <c r="G6820" t="s">
        <v>7903</v>
      </c>
    </row>
    <row r="6821" spans="1:7">
      <c r="A6821">
        <v>997</v>
      </c>
      <c r="B6821" t="s">
        <v>7869</v>
      </c>
      <c r="C6821" t="s">
        <v>7870</v>
      </c>
      <c r="D6821">
        <v>13</v>
      </c>
      <c r="E6821" t="s">
        <v>7904</v>
      </c>
      <c r="F6821" t="s">
        <v>7905</v>
      </c>
      <c r="G6821" t="s">
        <v>7906</v>
      </c>
    </row>
    <row r="6822" spans="1:7">
      <c r="A6822">
        <v>997</v>
      </c>
      <c r="B6822" t="s">
        <v>7869</v>
      </c>
      <c r="C6822" t="s">
        <v>7870</v>
      </c>
      <c r="D6822">
        <v>14</v>
      </c>
      <c r="E6822" t="s">
        <v>7179</v>
      </c>
      <c r="F6822" t="s">
        <v>7180</v>
      </c>
      <c r="G6822" t="s">
        <v>7907</v>
      </c>
    </row>
    <row r="6823" spans="1:7">
      <c r="A6823">
        <v>997</v>
      </c>
      <c r="B6823" t="s">
        <v>7869</v>
      </c>
      <c r="C6823" t="s">
        <v>7870</v>
      </c>
      <c r="D6823">
        <v>15</v>
      </c>
      <c r="E6823" t="s">
        <v>6648</v>
      </c>
      <c r="F6823" t="s">
        <v>7058</v>
      </c>
      <c r="G6823" t="s">
        <v>7381</v>
      </c>
    </row>
    <row r="6824" spans="1:7">
      <c r="A6824">
        <v>1000</v>
      </c>
      <c r="B6824" t="s">
        <v>7908</v>
      </c>
      <c r="C6824" t="s">
        <v>7909</v>
      </c>
      <c r="D6824">
        <v>1</v>
      </c>
      <c r="E6824" t="s">
        <v>7910</v>
      </c>
      <c r="F6824" t="s">
        <v>7911</v>
      </c>
      <c r="G6824" t="s">
        <v>7911</v>
      </c>
    </row>
    <row r="6825" spans="1:7">
      <c r="A6825">
        <v>1000</v>
      </c>
      <c r="B6825" t="s">
        <v>7908</v>
      </c>
      <c r="C6825" t="s">
        <v>7909</v>
      </c>
      <c r="D6825">
        <v>2</v>
      </c>
      <c r="E6825" t="s">
        <v>7912</v>
      </c>
      <c r="F6825" t="s">
        <v>7913</v>
      </c>
      <c r="G6825" t="s">
        <v>7913</v>
      </c>
    </row>
    <row r="6826" spans="1:7">
      <c r="A6826">
        <v>1000</v>
      </c>
      <c r="B6826" t="s">
        <v>7908</v>
      </c>
      <c r="C6826" t="s">
        <v>7909</v>
      </c>
      <c r="D6826">
        <v>3</v>
      </c>
      <c r="E6826" t="s">
        <v>7914</v>
      </c>
      <c r="F6826" t="s">
        <v>7915</v>
      </c>
      <c r="G6826" t="s">
        <v>7916</v>
      </c>
    </row>
    <row r="6827" spans="1:7">
      <c r="A6827">
        <v>1000</v>
      </c>
      <c r="B6827" t="s">
        <v>7908</v>
      </c>
      <c r="C6827" t="s">
        <v>7909</v>
      </c>
      <c r="D6827">
        <v>4</v>
      </c>
      <c r="E6827" t="s">
        <v>7917</v>
      </c>
      <c r="F6827" t="s">
        <v>7918</v>
      </c>
      <c r="G6827" t="s">
        <v>7919</v>
      </c>
    </row>
    <row r="6828" spans="1:7">
      <c r="A6828">
        <v>1000</v>
      </c>
      <c r="B6828" t="s">
        <v>7908</v>
      </c>
      <c r="C6828" t="s">
        <v>7909</v>
      </c>
      <c r="D6828">
        <v>5</v>
      </c>
      <c r="E6828" t="s">
        <v>7920</v>
      </c>
      <c r="F6828" t="s">
        <v>7921</v>
      </c>
      <c r="G6828" t="s">
        <v>7922</v>
      </c>
    </row>
    <row r="6829" spans="1:7">
      <c r="A6829">
        <v>1003</v>
      </c>
      <c r="B6829" t="s">
        <v>7923</v>
      </c>
      <c r="C6829" t="s">
        <v>7924</v>
      </c>
      <c r="D6829">
        <v>5</v>
      </c>
      <c r="E6829" t="s">
        <v>15120</v>
      </c>
      <c r="F6829" t="s">
        <v>15121</v>
      </c>
      <c r="G6829" t="s">
        <v>15122</v>
      </c>
    </row>
    <row r="6830" spans="1:7">
      <c r="A6830">
        <v>1003</v>
      </c>
      <c r="B6830" t="s">
        <v>7923</v>
      </c>
      <c r="C6830" t="s">
        <v>7924</v>
      </c>
      <c r="D6830">
        <v>10</v>
      </c>
      <c r="E6830" t="s">
        <v>15123</v>
      </c>
      <c r="F6830" t="s">
        <v>15124</v>
      </c>
      <c r="G6830" t="s">
        <v>15125</v>
      </c>
    </row>
    <row r="6831" spans="1:7">
      <c r="A6831">
        <v>1003</v>
      </c>
      <c r="B6831" t="s">
        <v>7923</v>
      </c>
      <c r="C6831" t="s">
        <v>7924</v>
      </c>
      <c r="D6831">
        <v>20</v>
      </c>
      <c r="E6831" t="s">
        <v>7925</v>
      </c>
      <c r="F6831" t="s">
        <v>7926</v>
      </c>
      <c r="G6831" t="s">
        <v>7927</v>
      </c>
    </row>
    <row r="6832" spans="1:7">
      <c r="A6832">
        <v>1003</v>
      </c>
      <c r="B6832" t="s">
        <v>7923</v>
      </c>
      <c r="C6832" t="s">
        <v>7924</v>
      </c>
      <c r="D6832">
        <v>21</v>
      </c>
      <c r="E6832" t="s">
        <v>7928</v>
      </c>
      <c r="F6832" t="s">
        <v>7929</v>
      </c>
      <c r="G6832" t="s">
        <v>23413</v>
      </c>
    </row>
    <row r="6833" spans="1:7">
      <c r="A6833">
        <v>1003</v>
      </c>
      <c r="B6833" t="s">
        <v>7923</v>
      </c>
      <c r="C6833" t="s">
        <v>7924</v>
      </c>
      <c r="D6833">
        <v>22</v>
      </c>
      <c r="E6833" t="s">
        <v>7930</v>
      </c>
      <c r="F6833" t="s">
        <v>7931</v>
      </c>
      <c r="G6833" t="s">
        <v>23414</v>
      </c>
    </row>
    <row r="6834" spans="1:7">
      <c r="A6834">
        <v>1003</v>
      </c>
      <c r="B6834" t="s">
        <v>7923</v>
      </c>
      <c r="C6834" t="s">
        <v>7924</v>
      </c>
      <c r="D6834">
        <v>30</v>
      </c>
      <c r="E6834" t="s">
        <v>7932</v>
      </c>
      <c r="F6834" t="s">
        <v>7933</v>
      </c>
      <c r="G6834" t="s">
        <v>7934</v>
      </c>
    </row>
    <row r="6835" spans="1:7">
      <c r="A6835">
        <v>1003</v>
      </c>
      <c r="B6835" t="s">
        <v>7923</v>
      </c>
      <c r="C6835" t="s">
        <v>7924</v>
      </c>
      <c r="D6835">
        <v>31</v>
      </c>
      <c r="E6835" t="s">
        <v>7935</v>
      </c>
      <c r="F6835" t="s">
        <v>7936</v>
      </c>
      <c r="G6835" t="s">
        <v>23415</v>
      </c>
    </row>
    <row r="6836" spans="1:7">
      <c r="A6836">
        <v>1003</v>
      </c>
      <c r="B6836" t="s">
        <v>7923</v>
      </c>
      <c r="C6836" t="s">
        <v>7924</v>
      </c>
      <c r="D6836">
        <v>32</v>
      </c>
      <c r="E6836" t="s">
        <v>7937</v>
      </c>
      <c r="F6836" t="s">
        <v>7938</v>
      </c>
      <c r="G6836" t="s">
        <v>7939</v>
      </c>
    </row>
    <row r="6837" spans="1:7">
      <c r="A6837">
        <v>1003</v>
      </c>
      <c r="B6837" t="s">
        <v>7923</v>
      </c>
      <c r="C6837" t="s">
        <v>7924</v>
      </c>
      <c r="D6837">
        <v>33</v>
      </c>
      <c r="E6837" t="s">
        <v>7940</v>
      </c>
      <c r="F6837" t="s">
        <v>7941</v>
      </c>
      <c r="G6837" t="s">
        <v>7942</v>
      </c>
    </row>
    <row r="6838" spans="1:7">
      <c r="A6838">
        <v>1003</v>
      </c>
      <c r="B6838" t="s">
        <v>7923</v>
      </c>
      <c r="C6838" t="s">
        <v>7924</v>
      </c>
      <c r="D6838">
        <v>34</v>
      </c>
      <c r="E6838" t="s">
        <v>7943</v>
      </c>
      <c r="F6838" t="s">
        <v>7944</v>
      </c>
      <c r="G6838" t="s">
        <v>7945</v>
      </c>
    </row>
    <row r="6839" spans="1:7">
      <c r="A6839">
        <v>1003</v>
      </c>
      <c r="B6839" t="s">
        <v>7923</v>
      </c>
      <c r="C6839" t="s">
        <v>7924</v>
      </c>
      <c r="D6839">
        <v>35</v>
      </c>
      <c r="E6839" t="s">
        <v>7946</v>
      </c>
      <c r="F6839" t="s">
        <v>7947</v>
      </c>
      <c r="G6839" t="s">
        <v>7948</v>
      </c>
    </row>
    <row r="6840" spans="1:7">
      <c r="A6840">
        <v>1003</v>
      </c>
      <c r="B6840" t="s">
        <v>7923</v>
      </c>
      <c r="C6840" t="s">
        <v>7924</v>
      </c>
      <c r="D6840">
        <v>36</v>
      </c>
      <c r="E6840" t="s">
        <v>7949</v>
      </c>
      <c r="F6840" t="s">
        <v>7950</v>
      </c>
      <c r="G6840" t="s">
        <v>7951</v>
      </c>
    </row>
    <row r="6841" spans="1:7">
      <c r="A6841">
        <v>1003</v>
      </c>
      <c r="B6841" t="s">
        <v>7923</v>
      </c>
      <c r="C6841" t="s">
        <v>7924</v>
      </c>
      <c r="D6841">
        <v>37</v>
      </c>
      <c r="E6841" t="s">
        <v>7952</v>
      </c>
      <c r="F6841" t="s">
        <v>7953</v>
      </c>
      <c r="G6841" t="s">
        <v>7954</v>
      </c>
    </row>
    <row r="6842" spans="1:7">
      <c r="A6842">
        <v>1003</v>
      </c>
      <c r="B6842" t="s">
        <v>7923</v>
      </c>
      <c r="C6842" t="s">
        <v>7924</v>
      </c>
      <c r="D6842">
        <v>38</v>
      </c>
      <c r="E6842" t="s">
        <v>7955</v>
      </c>
      <c r="F6842" t="s">
        <v>7956</v>
      </c>
      <c r="G6842" t="s">
        <v>23416</v>
      </c>
    </row>
    <row r="6843" spans="1:7">
      <c r="A6843">
        <v>1003</v>
      </c>
      <c r="B6843" t="s">
        <v>7923</v>
      </c>
      <c r="C6843" t="s">
        <v>7924</v>
      </c>
      <c r="D6843">
        <v>39</v>
      </c>
      <c r="E6843" t="s">
        <v>7957</v>
      </c>
      <c r="F6843" t="s">
        <v>7958</v>
      </c>
      <c r="G6843" t="s">
        <v>23417</v>
      </c>
    </row>
    <row r="6844" spans="1:7">
      <c r="A6844">
        <v>1003</v>
      </c>
      <c r="B6844" t="s">
        <v>7923</v>
      </c>
      <c r="C6844" t="s">
        <v>7924</v>
      </c>
      <c r="D6844">
        <v>40</v>
      </c>
      <c r="E6844" t="s">
        <v>7959</v>
      </c>
      <c r="F6844" t="s">
        <v>7960</v>
      </c>
      <c r="G6844" t="s">
        <v>23376</v>
      </c>
    </row>
    <row r="6845" spans="1:7">
      <c r="A6845">
        <v>1003</v>
      </c>
      <c r="B6845" t="s">
        <v>7923</v>
      </c>
      <c r="C6845" t="s">
        <v>7924</v>
      </c>
      <c r="D6845">
        <v>50</v>
      </c>
      <c r="E6845" t="s">
        <v>7961</v>
      </c>
      <c r="F6845" t="s">
        <v>7962</v>
      </c>
      <c r="G6845" t="s">
        <v>23418</v>
      </c>
    </row>
    <row r="6846" spans="1:7">
      <c r="A6846">
        <v>1003</v>
      </c>
      <c r="B6846" t="s">
        <v>7923</v>
      </c>
      <c r="C6846" t="s">
        <v>7924</v>
      </c>
      <c r="D6846">
        <v>51</v>
      </c>
      <c r="E6846" t="s">
        <v>7963</v>
      </c>
      <c r="F6846" t="s">
        <v>7964</v>
      </c>
      <c r="G6846" t="s">
        <v>7965</v>
      </c>
    </row>
    <row r="6847" spans="1:7">
      <c r="A6847">
        <v>1003</v>
      </c>
      <c r="B6847" t="s">
        <v>7923</v>
      </c>
      <c r="C6847" t="s">
        <v>7924</v>
      </c>
      <c r="D6847">
        <v>52</v>
      </c>
      <c r="E6847" t="s">
        <v>7966</v>
      </c>
      <c r="F6847" t="s">
        <v>7967</v>
      </c>
      <c r="G6847" t="s">
        <v>23377</v>
      </c>
    </row>
    <row r="6848" spans="1:7">
      <c r="A6848">
        <v>1003</v>
      </c>
      <c r="B6848" t="s">
        <v>7923</v>
      </c>
      <c r="C6848" t="s">
        <v>7924</v>
      </c>
      <c r="D6848">
        <v>53</v>
      </c>
      <c r="E6848" t="s">
        <v>7968</v>
      </c>
      <c r="F6848" t="s">
        <v>7969</v>
      </c>
      <c r="G6848" t="s">
        <v>23170</v>
      </c>
    </row>
    <row r="6849" spans="1:7">
      <c r="A6849">
        <v>1003</v>
      </c>
      <c r="B6849" t="s">
        <v>7923</v>
      </c>
      <c r="C6849" t="s">
        <v>7924</v>
      </c>
      <c r="D6849">
        <v>100</v>
      </c>
      <c r="E6849" t="s">
        <v>5502</v>
      </c>
      <c r="F6849" t="s">
        <v>5503</v>
      </c>
      <c r="G6849" t="s">
        <v>7970</v>
      </c>
    </row>
    <row r="6850" spans="1:7">
      <c r="A6850">
        <v>1003</v>
      </c>
      <c r="B6850" t="s">
        <v>7923</v>
      </c>
      <c r="C6850" t="s">
        <v>7924</v>
      </c>
      <c r="D6850">
        <v>101</v>
      </c>
      <c r="E6850" t="s">
        <v>7971</v>
      </c>
      <c r="F6850" t="s">
        <v>7972</v>
      </c>
      <c r="G6850" t="s">
        <v>7973</v>
      </c>
    </row>
    <row r="6851" spans="1:7">
      <c r="A6851">
        <v>1003</v>
      </c>
      <c r="B6851" t="s">
        <v>7923</v>
      </c>
      <c r="C6851" t="s">
        <v>7924</v>
      </c>
      <c r="D6851">
        <v>102</v>
      </c>
      <c r="E6851" t="s">
        <v>7974</v>
      </c>
      <c r="F6851" t="s">
        <v>7975</v>
      </c>
      <c r="G6851" t="s">
        <v>7976</v>
      </c>
    </row>
    <row r="6852" spans="1:7">
      <c r="A6852">
        <v>1003</v>
      </c>
      <c r="B6852" t="s">
        <v>7923</v>
      </c>
      <c r="C6852" t="s">
        <v>7924</v>
      </c>
      <c r="D6852">
        <v>200</v>
      </c>
      <c r="E6852" t="s">
        <v>23171</v>
      </c>
      <c r="F6852" t="s">
        <v>23172</v>
      </c>
      <c r="G6852" t="s">
        <v>23173</v>
      </c>
    </row>
    <row r="6853" spans="1:7">
      <c r="A6853">
        <v>1003</v>
      </c>
      <c r="B6853" t="s">
        <v>7923</v>
      </c>
      <c r="C6853" t="s">
        <v>7924</v>
      </c>
      <c r="D6853">
        <v>201</v>
      </c>
      <c r="E6853" t="s">
        <v>23174</v>
      </c>
      <c r="F6853" t="s">
        <v>23175</v>
      </c>
      <c r="G6853" t="s">
        <v>23176</v>
      </c>
    </row>
    <row r="6854" spans="1:7">
      <c r="A6854">
        <v>1006</v>
      </c>
      <c r="B6854" t="s">
        <v>7977</v>
      </c>
      <c r="C6854" t="s">
        <v>7978</v>
      </c>
      <c r="D6854">
        <v>10000</v>
      </c>
      <c r="E6854" t="s">
        <v>7979</v>
      </c>
      <c r="F6854" t="s">
        <v>11155</v>
      </c>
      <c r="G6854" t="s">
        <v>22541</v>
      </c>
    </row>
    <row r="6855" spans="1:7">
      <c r="A6855">
        <v>1006</v>
      </c>
      <c r="B6855" t="s">
        <v>7977</v>
      </c>
      <c r="C6855" t="s">
        <v>7978</v>
      </c>
      <c r="D6855">
        <v>11000</v>
      </c>
      <c r="E6855" t="s">
        <v>7980</v>
      </c>
      <c r="F6855" t="s">
        <v>11156</v>
      </c>
      <c r="G6855" t="s">
        <v>22542</v>
      </c>
    </row>
    <row r="6856" spans="1:7">
      <c r="A6856">
        <v>1006</v>
      </c>
      <c r="B6856" t="s">
        <v>7977</v>
      </c>
      <c r="C6856" t="s">
        <v>7978</v>
      </c>
      <c r="D6856">
        <v>11100</v>
      </c>
      <c r="E6856" t="s">
        <v>7981</v>
      </c>
      <c r="F6856" t="s">
        <v>11157</v>
      </c>
      <c r="G6856" t="s">
        <v>22543</v>
      </c>
    </row>
    <row r="6857" spans="1:7">
      <c r="A6857">
        <v>1006</v>
      </c>
      <c r="B6857" t="s">
        <v>7977</v>
      </c>
      <c r="C6857" t="s">
        <v>7978</v>
      </c>
      <c r="D6857">
        <v>11110</v>
      </c>
      <c r="E6857" t="s">
        <v>7982</v>
      </c>
      <c r="F6857" t="s">
        <v>11158</v>
      </c>
      <c r="G6857" t="s">
        <v>22544</v>
      </c>
    </row>
    <row r="6858" spans="1:7">
      <c r="A6858">
        <v>1006</v>
      </c>
      <c r="B6858" t="s">
        <v>7977</v>
      </c>
      <c r="C6858" t="s">
        <v>7978</v>
      </c>
      <c r="D6858">
        <v>11111</v>
      </c>
      <c r="E6858" t="s">
        <v>7983</v>
      </c>
      <c r="F6858" t="s">
        <v>11159</v>
      </c>
      <c r="G6858" t="s">
        <v>7984</v>
      </c>
    </row>
    <row r="6859" spans="1:7">
      <c r="A6859">
        <v>1006</v>
      </c>
      <c r="B6859" t="s">
        <v>7977</v>
      </c>
      <c r="C6859" t="s">
        <v>7978</v>
      </c>
      <c r="D6859">
        <v>11112</v>
      </c>
      <c r="E6859" t="s">
        <v>7985</v>
      </c>
      <c r="F6859" t="s">
        <v>11160</v>
      </c>
      <c r="G6859" t="s">
        <v>7986</v>
      </c>
    </row>
    <row r="6860" spans="1:7">
      <c r="A6860">
        <v>1006</v>
      </c>
      <c r="B6860" t="s">
        <v>7977</v>
      </c>
      <c r="C6860" t="s">
        <v>7978</v>
      </c>
      <c r="D6860">
        <v>11113</v>
      </c>
      <c r="E6860" t="s">
        <v>7987</v>
      </c>
      <c r="F6860" t="s">
        <v>11161</v>
      </c>
      <c r="G6860" t="s">
        <v>7988</v>
      </c>
    </row>
    <row r="6861" spans="1:7">
      <c r="A6861">
        <v>1006</v>
      </c>
      <c r="B6861" t="s">
        <v>7977</v>
      </c>
      <c r="C6861" t="s">
        <v>7978</v>
      </c>
      <c r="D6861">
        <v>11114</v>
      </c>
      <c r="E6861" t="s">
        <v>7989</v>
      </c>
      <c r="F6861" t="s">
        <v>11162</v>
      </c>
      <c r="G6861" t="s">
        <v>7990</v>
      </c>
    </row>
    <row r="6862" spans="1:7">
      <c r="A6862">
        <v>1006</v>
      </c>
      <c r="B6862" t="s">
        <v>7977</v>
      </c>
      <c r="C6862" t="s">
        <v>7978</v>
      </c>
      <c r="D6862">
        <v>11115</v>
      </c>
      <c r="E6862" t="s">
        <v>7991</v>
      </c>
      <c r="F6862" t="s">
        <v>11163</v>
      </c>
      <c r="G6862" t="s">
        <v>7992</v>
      </c>
    </row>
    <row r="6863" spans="1:7">
      <c r="A6863">
        <v>1006</v>
      </c>
      <c r="B6863" t="s">
        <v>7977</v>
      </c>
      <c r="C6863" t="s">
        <v>7978</v>
      </c>
      <c r="D6863">
        <v>11120</v>
      </c>
      <c r="E6863" t="s">
        <v>7993</v>
      </c>
      <c r="F6863" t="s">
        <v>11164</v>
      </c>
      <c r="G6863" t="s">
        <v>22545</v>
      </c>
    </row>
    <row r="6864" spans="1:7">
      <c r="A6864">
        <v>1006</v>
      </c>
      <c r="B6864" t="s">
        <v>7977</v>
      </c>
      <c r="C6864" t="s">
        <v>7978</v>
      </c>
      <c r="D6864">
        <v>11122</v>
      </c>
      <c r="E6864" t="s">
        <v>7994</v>
      </c>
      <c r="F6864" t="s">
        <v>11165</v>
      </c>
      <c r="G6864" t="s">
        <v>7995</v>
      </c>
    </row>
    <row r="6865" spans="1:7">
      <c r="A6865">
        <v>1006</v>
      </c>
      <c r="B6865" t="s">
        <v>7977</v>
      </c>
      <c r="C6865" t="s">
        <v>7978</v>
      </c>
      <c r="D6865">
        <v>11123</v>
      </c>
      <c r="E6865" t="s">
        <v>7996</v>
      </c>
      <c r="F6865" t="s">
        <v>11166</v>
      </c>
      <c r="G6865" t="s">
        <v>7997</v>
      </c>
    </row>
    <row r="6866" spans="1:7">
      <c r="A6866">
        <v>1006</v>
      </c>
      <c r="B6866" t="s">
        <v>7977</v>
      </c>
      <c r="C6866" t="s">
        <v>7978</v>
      </c>
      <c r="D6866">
        <v>11124</v>
      </c>
      <c r="E6866" t="s">
        <v>7998</v>
      </c>
      <c r="F6866" t="s">
        <v>11167</v>
      </c>
      <c r="G6866" t="s">
        <v>7999</v>
      </c>
    </row>
    <row r="6867" spans="1:7">
      <c r="A6867">
        <v>1006</v>
      </c>
      <c r="B6867" t="s">
        <v>7977</v>
      </c>
      <c r="C6867" t="s">
        <v>7978</v>
      </c>
      <c r="D6867">
        <v>11125</v>
      </c>
      <c r="E6867" t="s">
        <v>8000</v>
      </c>
      <c r="F6867" t="s">
        <v>11168</v>
      </c>
      <c r="G6867" t="s">
        <v>8001</v>
      </c>
    </row>
    <row r="6868" spans="1:7">
      <c r="A6868">
        <v>1006</v>
      </c>
      <c r="B6868" t="s">
        <v>7977</v>
      </c>
      <c r="C6868" t="s">
        <v>7978</v>
      </c>
      <c r="D6868">
        <v>11130</v>
      </c>
      <c r="E6868" t="s">
        <v>8002</v>
      </c>
      <c r="F6868" t="s">
        <v>11169</v>
      </c>
      <c r="G6868" t="s">
        <v>22546</v>
      </c>
    </row>
    <row r="6869" spans="1:7">
      <c r="A6869">
        <v>1006</v>
      </c>
      <c r="B6869" t="s">
        <v>7977</v>
      </c>
      <c r="C6869" t="s">
        <v>7978</v>
      </c>
      <c r="D6869">
        <v>11132</v>
      </c>
      <c r="E6869" t="s">
        <v>8003</v>
      </c>
      <c r="F6869" t="s">
        <v>11170</v>
      </c>
      <c r="G6869" t="s">
        <v>8004</v>
      </c>
    </row>
    <row r="6870" spans="1:7">
      <c r="A6870">
        <v>1006</v>
      </c>
      <c r="B6870" t="s">
        <v>7977</v>
      </c>
      <c r="C6870" t="s">
        <v>7978</v>
      </c>
      <c r="D6870">
        <v>11133</v>
      </c>
      <c r="E6870" t="s">
        <v>8005</v>
      </c>
      <c r="F6870" t="s">
        <v>11171</v>
      </c>
      <c r="G6870" t="s">
        <v>8006</v>
      </c>
    </row>
    <row r="6871" spans="1:7">
      <c r="A6871">
        <v>1006</v>
      </c>
      <c r="B6871" t="s">
        <v>7977</v>
      </c>
      <c r="C6871" t="s">
        <v>7978</v>
      </c>
      <c r="D6871">
        <v>11134</v>
      </c>
      <c r="E6871" t="s">
        <v>8007</v>
      </c>
      <c r="F6871" t="s">
        <v>11172</v>
      </c>
      <c r="G6871" t="s">
        <v>8008</v>
      </c>
    </row>
    <row r="6872" spans="1:7">
      <c r="A6872">
        <v>1006</v>
      </c>
      <c r="B6872" t="s">
        <v>7977</v>
      </c>
      <c r="C6872" t="s">
        <v>7978</v>
      </c>
      <c r="D6872">
        <v>11135</v>
      </c>
      <c r="E6872" t="s">
        <v>8009</v>
      </c>
      <c r="F6872" t="s">
        <v>11173</v>
      </c>
      <c r="G6872" t="s">
        <v>8010</v>
      </c>
    </row>
    <row r="6873" spans="1:7">
      <c r="A6873">
        <v>1006</v>
      </c>
      <c r="B6873" t="s">
        <v>7977</v>
      </c>
      <c r="C6873" t="s">
        <v>7978</v>
      </c>
      <c r="D6873">
        <v>11200</v>
      </c>
      <c r="E6873" t="s">
        <v>8011</v>
      </c>
      <c r="F6873" t="s">
        <v>11174</v>
      </c>
      <c r="G6873" t="s">
        <v>22547</v>
      </c>
    </row>
    <row r="6874" spans="1:7">
      <c r="A6874">
        <v>1006</v>
      </c>
      <c r="B6874" t="s">
        <v>7977</v>
      </c>
      <c r="C6874" t="s">
        <v>7978</v>
      </c>
      <c r="D6874">
        <v>11210</v>
      </c>
      <c r="E6874" t="s">
        <v>8012</v>
      </c>
      <c r="F6874" t="s">
        <v>11175</v>
      </c>
      <c r="G6874" t="s">
        <v>22548</v>
      </c>
    </row>
    <row r="6875" spans="1:7">
      <c r="A6875">
        <v>1006</v>
      </c>
      <c r="B6875" t="s">
        <v>7977</v>
      </c>
      <c r="C6875" t="s">
        <v>7978</v>
      </c>
      <c r="D6875">
        <v>11211</v>
      </c>
      <c r="E6875" t="s">
        <v>8013</v>
      </c>
      <c r="F6875" t="s">
        <v>11176</v>
      </c>
      <c r="G6875" t="s">
        <v>22549</v>
      </c>
    </row>
    <row r="6876" spans="1:7">
      <c r="A6876">
        <v>1006</v>
      </c>
      <c r="B6876" t="s">
        <v>7977</v>
      </c>
      <c r="C6876" t="s">
        <v>7978</v>
      </c>
      <c r="D6876">
        <v>11212</v>
      </c>
      <c r="E6876" t="s">
        <v>8014</v>
      </c>
      <c r="F6876" t="s">
        <v>11177</v>
      </c>
      <c r="G6876" t="s">
        <v>8015</v>
      </c>
    </row>
    <row r="6877" spans="1:7">
      <c r="A6877">
        <v>1006</v>
      </c>
      <c r="B6877" t="s">
        <v>7977</v>
      </c>
      <c r="C6877" t="s">
        <v>7978</v>
      </c>
      <c r="D6877">
        <v>11213</v>
      </c>
      <c r="E6877" t="s">
        <v>8016</v>
      </c>
      <c r="F6877" t="s">
        <v>11178</v>
      </c>
      <c r="G6877" t="s">
        <v>8017</v>
      </c>
    </row>
    <row r="6878" spans="1:7">
      <c r="A6878">
        <v>1006</v>
      </c>
      <c r="B6878" t="s">
        <v>7977</v>
      </c>
      <c r="C6878" t="s">
        <v>7978</v>
      </c>
      <c r="D6878">
        <v>11214</v>
      </c>
      <c r="E6878" t="s">
        <v>8018</v>
      </c>
      <c r="F6878" t="s">
        <v>11179</v>
      </c>
      <c r="G6878" t="s">
        <v>8019</v>
      </c>
    </row>
    <row r="6879" spans="1:7">
      <c r="A6879">
        <v>1006</v>
      </c>
      <c r="B6879" t="s">
        <v>7977</v>
      </c>
      <c r="C6879" t="s">
        <v>7978</v>
      </c>
      <c r="D6879">
        <v>11215</v>
      </c>
      <c r="E6879" t="s">
        <v>8020</v>
      </c>
      <c r="F6879" t="s">
        <v>11180</v>
      </c>
      <c r="G6879" t="s">
        <v>8021</v>
      </c>
    </row>
    <row r="6880" spans="1:7">
      <c r="A6880">
        <v>1006</v>
      </c>
      <c r="B6880" t="s">
        <v>7977</v>
      </c>
      <c r="C6880" t="s">
        <v>7978</v>
      </c>
      <c r="D6880">
        <v>11220</v>
      </c>
      <c r="E6880" t="s">
        <v>8022</v>
      </c>
      <c r="F6880" t="s">
        <v>11181</v>
      </c>
      <c r="G6880" t="s">
        <v>22550</v>
      </c>
    </row>
    <row r="6881" spans="1:7">
      <c r="A6881">
        <v>1006</v>
      </c>
      <c r="B6881" t="s">
        <v>7977</v>
      </c>
      <c r="C6881" t="s">
        <v>7978</v>
      </c>
      <c r="D6881">
        <v>11222</v>
      </c>
      <c r="E6881" t="s">
        <v>8023</v>
      </c>
      <c r="F6881" t="s">
        <v>11182</v>
      </c>
      <c r="G6881" t="s">
        <v>8024</v>
      </c>
    </row>
    <row r="6882" spans="1:7">
      <c r="A6882">
        <v>1006</v>
      </c>
      <c r="B6882" t="s">
        <v>7977</v>
      </c>
      <c r="C6882" t="s">
        <v>7978</v>
      </c>
      <c r="D6882">
        <v>11223</v>
      </c>
      <c r="E6882" t="s">
        <v>8025</v>
      </c>
      <c r="F6882" t="s">
        <v>11183</v>
      </c>
      <c r="G6882" t="s">
        <v>8026</v>
      </c>
    </row>
    <row r="6883" spans="1:7">
      <c r="A6883">
        <v>1006</v>
      </c>
      <c r="B6883" t="s">
        <v>7977</v>
      </c>
      <c r="C6883" t="s">
        <v>7978</v>
      </c>
      <c r="D6883">
        <v>11224</v>
      </c>
      <c r="E6883" t="s">
        <v>8027</v>
      </c>
      <c r="F6883" t="s">
        <v>11184</v>
      </c>
      <c r="G6883" t="s">
        <v>8028</v>
      </c>
    </row>
    <row r="6884" spans="1:7">
      <c r="A6884">
        <v>1006</v>
      </c>
      <c r="B6884" t="s">
        <v>7977</v>
      </c>
      <c r="C6884" t="s">
        <v>7978</v>
      </c>
      <c r="D6884">
        <v>11225</v>
      </c>
      <c r="E6884" t="s">
        <v>8029</v>
      </c>
      <c r="F6884" t="s">
        <v>11185</v>
      </c>
      <c r="G6884" t="s">
        <v>8030</v>
      </c>
    </row>
    <row r="6885" spans="1:7">
      <c r="A6885">
        <v>1006</v>
      </c>
      <c r="B6885" t="s">
        <v>7977</v>
      </c>
      <c r="C6885" t="s">
        <v>7978</v>
      </c>
      <c r="D6885">
        <v>11230</v>
      </c>
      <c r="E6885" t="s">
        <v>8031</v>
      </c>
      <c r="F6885" t="s">
        <v>11186</v>
      </c>
      <c r="G6885" t="s">
        <v>22551</v>
      </c>
    </row>
    <row r="6886" spans="1:7">
      <c r="A6886">
        <v>1006</v>
      </c>
      <c r="B6886" t="s">
        <v>7977</v>
      </c>
      <c r="C6886" t="s">
        <v>7978</v>
      </c>
      <c r="D6886">
        <v>11232</v>
      </c>
      <c r="E6886" t="s">
        <v>8032</v>
      </c>
      <c r="F6886" t="s">
        <v>11187</v>
      </c>
      <c r="G6886" t="s">
        <v>8033</v>
      </c>
    </row>
    <row r="6887" spans="1:7">
      <c r="A6887">
        <v>1006</v>
      </c>
      <c r="B6887" t="s">
        <v>7977</v>
      </c>
      <c r="C6887" t="s">
        <v>7978</v>
      </c>
      <c r="D6887">
        <v>11233</v>
      </c>
      <c r="E6887" t="s">
        <v>8034</v>
      </c>
      <c r="F6887" t="s">
        <v>11188</v>
      </c>
      <c r="G6887" t="s">
        <v>8035</v>
      </c>
    </row>
    <row r="6888" spans="1:7">
      <c r="A6888">
        <v>1006</v>
      </c>
      <c r="B6888" t="s">
        <v>7977</v>
      </c>
      <c r="C6888" t="s">
        <v>7978</v>
      </c>
      <c r="D6888">
        <v>11234</v>
      </c>
      <c r="E6888" t="s">
        <v>8036</v>
      </c>
      <c r="F6888" t="s">
        <v>11189</v>
      </c>
      <c r="G6888" t="s">
        <v>8037</v>
      </c>
    </row>
    <row r="6889" spans="1:7">
      <c r="A6889">
        <v>1006</v>
      </c>
      <c r="B6889" t="s">
        <v>7977</v>
      </c>
      <c r="C6889" t="s">
        <v>7978</v>
      </c>
      <c r="D6889">
        <v>11235</v>
      </c>
      <c r="E6889" t="s">
        <v>8038</v>
      </c>
      <c r="F6889" t="s">
        <v>11190</v>
      </c>
      <c r="G6889" t="s">
        <v>8039</v>
      </c>
    </row>
    <row r="6890" spans="1:7">
      <c r="A6890">
        <v>1006</v>
      </c>
      <c r="B6890" t="s">
        <v>7977</v>
      </c>
      <c r="C6890" t="s">
        <v>7978</v>
      </c>
      <c r="D6890">
        <v>11300</v>
      </c>
      <c r="E6890" t="s">
        <v>8040</v>
      </c>
      <c r="F6890" t="s">
        <v>11191</v>
      </c>
      <c r="G6890" t="s">
        <v>22552</v>
      </c>
    </row>
    <row r="6891" spans="1:7">
      <c r="A6891">
        <v>1006</v>
      </c>
      <c r="B6891" t="s">
        <v>7977</v>
      </c>
      <c r="C6891" t="s">
        <v>7978</v>
      </c>
      <c r="D6891">
        <v>11310</v>
      </c>
      <c r="E6891" t="s">
        <v>8041</v>
      </c>
      <c r="F6891" t="s">
        <v>11192</v>
      </c>
      <c r="G6891" t="s">
        <v>22553</v>
      </c>
    </row>
    <row r="6892" spans="1:7">
      <c r="A6892">
        <v>1006</v>
      </c>
      <c r="B6892" t="s">
        <v>7977</v>
      </c>
      <c r="C6892" t="s">
        <v>7978</v>
      </c>
      <c r="D6892">
        <v>11311</v>
      </c>
      <c r="E6892" t="s">
        <v>8042</v>
      </c>
      <c r="F6892" t="s">
        <v>11193</v>
      </c>
      <c r="G6892" t="s">
        <v>22554</v>
      </c>
    </row>
    <row r="6893" spans="1:7">
      <c r="A6893">
        <v>1006</v>
      </c>
      <c r="B6893" t="s">
        <v>7977</v>
      </c>
      <c r="C6893" t="s">
        <v>7978</v>
      </c>
      <c r="D6893">
        <v>11312</v>
      </c>
      <c r="E6893" t="s">
        <v>8043</v>
      </c>
      <c r="F6893" t="s">
        <v>11194</v>
      </c>
      <c r="G6893" t="s">
        <v>8044</v>
      </c>
    </row>
    <row r="6894" spans="1:7">
      <c r="A6894">
        <v>1006</v>
      </c>
      <c r="B6894" t="s">
        <v>7977</v>
      </c>
      <c r="C6894" t="s">
        <v>7978</v>
      </c>
      <c r="D6894">
        <v>11313</v>
      </c>
      <c r="E6894" t="s">
        <v>8045</v>
      </c>
      <c r="F6894" t="s">
        <v>11195</v>
      </c>
      <c r="G6894" t="s">
        <v>8046</v>
      </c>
    </row>
    <row r="6895" spans="1:7">
      <c r="A6895">
        <v>1006</v>
      </c>
      <c r="B6895" t="s">
        <v>7977</v>
      </c>
      <c r="C6895" t="s">
        <v>7978</v>
      </c>
      <c r="D6895">
        <v>11314</v>
      </c>
      <c r="E6895" t="s">
        <v>8047</v>
      </c>
      <c r="F6895" t="s">
        <v>11196</v>
      </c>
      <c r="G6895" t="s">
        <v>8048</v>
      </c>
    </row>
    <row r="6896" spans="1:7">
      <c r="A6896">
        <v>1006</v>
      </c>
      <c r="B6896" t="s">
        <v>7977</v>
      </c>
      <c r="C6896" t="s">
        <v>7978</v>
      </c>
      <c r="D6896">
        <v>11315</v>
      </c>
      <c r="E6896" t="s">
        <v>8049</v>
      </c>
      <c r="F6896" t="s">
        <v>11197</v>
      </c>
      <c r="G6896" t="s">
        <v>8050</v>
      </c>
    </row>
    <row r="6897" spans="1:7">
      <c r="A6897">
        <v>1006</v>
      </c>
      <c r="B6897" t="s">
        <v>7977</v>
      </c>
      <c r="C6897" t="s">
        <v>7978</v>
      </c>
      <c r="D6897">
        <v>11320</v>
      </c>
      <c r="E6897" t="s">
        <v>8051</v>
      </c>
      <c r="F6897" t="s">
        <v>11198</v>
      </c>
      <c r="G6897" t="s">
        <v>22555</v>
      </c>
    </row>
    <row r="6898" spans="1:7">
      <c r="A6898">
        <v>1006</v>
      </c>
      <c r="B6898" t="s">
        <v>7977</v>
      </c>
      <c r="C6898" t="s">
        <v>7978</v>
      </c>
      <c r="D6898">
        <v>11322</v>
      </c>
      <c r="E6898" t="s">
        <v>8052</v>
      </c>
      <c r="F6898" t="s">
        <v>11199</v>
      </c>
      <c r="G6898" t="s">
        <v>8053</v>
      </c>
    </row>
    <row r="6899" spans="1:7">
      <c r="A6899">
        <v>1006</v>
      </c>
      <c r="B6899" t="s">
        <v>7977</v>
      </c>
      <c r="C6899" t="s">
        <v>7978</v>
      </c>
      <c r="D6899">
        <v>11323</v>
      </c>
      <c r="E6899" t="s">
        <v>8054</v>
      </c>
      <c r="F6899" t="s">
        <v>11200</v>
      </c>
      <c r="G6899" t="s">
        <v>8055</v>
      </c>
    </row>
    <row r="6900" spans="1:7">
      <c r="A6900">
        <v>1006</v>
      </c>
      <c r="B6900" t="s">
        <v>7977</v>
      </c>
      <c r="C6900" t="s">
        <v>7978</v>
      </c>
      <c r="D6900">
        <v>11324</v>
      </c>
      <c r="E6900" t="s">
        <v>8056</v>
      </c>
      <c r="F6900" t="s">
        <v>11201</v>
      </c>
      <c r="G6900" t="s">
        <v>8057</v>
      </c>
    </row>
    <row r="6901" spans="1:7">
      <c r="A6901">
        <v>1006</v>
      </c>
      <c r="B6901" t="s">
        <v>7977</v>
      </c>
      <c r="C6901" t="s">
        <v>7978</v>
      </c>
      <c r="D6901">
        <v>11325</v>
      </c>
      <c r="E6901" t="s">
        <v>8058</v>
      </c>
      <c r="F6901" t="s">
        <v>11202</v>
      </c>
      <c r="G6901" t="s">
        <v>8059</v>
      </c>
    </row>
    <row r="6902" spans="1:7">
      <c r="A6902">
        <v>1006</v>
      </c>
      <c r="B6902" t="s">
        <v>7977</v>
      </c>
      <c r="C6902" t="s">
        <v>7978</v>
      </c>
      <c r="D6902">
        <v>11330</v>
      </c>
      <c r="E6902" t="s">
        <v>8060</v>
      </c>
      <c r="F6902" t="s">
        <v>11203</v>
      </c>
      <c r="G6902" t="s">
        <v>22556</v>
      </c>
    </row>
    <row r="6903" spans="1:7">
      <c r="A6903">
        <v>1006</v>
      </c>
      <c r="B6903" t="s">
        <v>7977</v>
      </c>
      <c r="C6903" t="s">
        <v>7978</v>
      </c>
      <c r="D6903">
        <v>11332</v>
      </c>
      <c r="E6903" t="s">
        <v>8061</v>
      </c>
      <c r="F6903" t="s">
        <v>11204</v>
      </c>
      <c r="G6903" t="s">
        <v>8062</v>
      </c>
    </row>
    <row r="6904" spans="1:7">
      <c r="A6904">
        <v>1006</v>
      </c>
      <c r="B6904" t="s">
        <v>7977</v>
      </c>
      <c r="C6904" t="s">
        <v>7978</v>
      </c>
      <c r="D6904">
        <v>11333</v>
      </c>
      <c r="E6904" t="s">
        <v>8063</v>
      </c>
      <c r="F6904" t="s">
        <v>11205</v>
      </c>
      <c r="G6904" t="s">
        <v>8064</v>
      </c>
    </row>
    <row r="6905" spans="1:7">
      <c r="A6905">
        <v>1006</v>
      </c>
      <c r="B6905" t="s">
        <v>7977</v>
      </c>
      <c r="C6905" t="s">
        <v>7978</v>
      </c>
      <c r="D6905">
        <v>11334</v>
      </c>
      <c r="E6905" t="s">
        <v>8065</v>
      </c>
      <c r="F6905" t="s">
        <v>11206</v>
      </c>
      <c r="G6905" t="s">
        <v>8066</v>
      </c>
    </row>
    <row r="6906" spans="1:7">
      <c r="A6906">
        <v>1006</v>
      </c>
      <c r="B6906" t="s">
        <v>7977</v>
      </c>
      <c r="C6906" t="s">
        <v>7978</v>
      </c>
      <c r="D6906">
        <v>11335</v>
      </c>
      <c r="E6906" t="s">
        <v>8067</v>
      </c>
      <c r="F6906" t="s">
        <v>11207</v>
      </c>
      <c r="G6906" t="s">
        <v>8068</v>
      </c>
    </row>
    <row r="6907" spans="1:7">
      <c r="A6907">
        <v>1006</v>
      </c>
      <c r="B6907" t="s">
        <v>7977</v>
      </c>
      <c r="C6907" t="s">
        <v>7978</v>
      </c>
      <c r="D6907">
        <v>11340</v>
      </c>
      <c r="E6907" t="s">
        <v>8069</v>
      </c>
      <c r="F6907" t="s">
        <v>11208</v>
      </c>
      <c r="G6907" t="s">
        <v>22557</v>
      </c>
    </row>
    <row r="6908" spans="1:7">
      <c r="A6908">
        <v>1006</v>
      </c>
      <c r="B6908" t="s">
        <v>7977</v>
      </c>
      <c r="C6908" t="s">
        <v>7978</v>
      </c>
      <c r="D6908">
        <v>11342</v>
      </c>
      <c r="E6908" t="s">
        <v>8070</v>
      </c>
      <c r="F6908" t="s">
        <v>11209</v>
      </c>
      <c r="G6908" t="s">
        <v>22558</v>
      </c>
    </row>
    <row r="6909" spans="1:7">
      <c r="A6909">
        <v>1006</v>
      </c>
      <c r="B6909" t="s">
        <v>7977</v>
      </c>
      <c r="C6909" t="s">
        <v>7978</v>
      </c>
      <c r="D6909">
        <v>11343</v>
      </c>
      <c r="E6909" t="s">
        <v>8071</v>
      </c>
      <c r="F6909" t="s">
        <v>11210</v>
      </c>
      <c r="G6909" t="s">
        <v>22559</v>
      </c>
    </row>
    <row r="6910" spans="1:7">
      <c r="A6910">
        <v>1006</v>
      </c>
      <c r="B6910" t="s">
        <v>7977</v>
      </c>
      <c r="C6910" t="s">
        <v>7978</v>
      </c>
      <c r="D6910">
        <v>11344</v>
      </c>
      <c r="E6910" t="s">
        <v>8072</v>
      </c>
      <c r="F6910" t="s">
        <v>11211</v>
      </c>
      <c r="G6910" t="s">
        <v>22560</v>
      </c>
    </row>
    <row r="6911" spans="1:7">
      <c r="A6911">
        <v>1006</v>
      </c>
      <c r="B6911" t="s">
        <v>7977</v>
      </c>
      <c r="C6911" t="s">
        <v>7978</v>
      </c>
      <c r="D6911">
        <v>11345</v>
      </c>
      <c r="E6911" t="s">
        <v>8073</v>
      </c>
      <c r="F6911" t="s">
        <v>11212</v>
      </c>
      <c r="G6911" t="s">
        <v>22561</v>
      </c>
    </row>
    <row r="6912" spans="1:7">
      <c r="A6912">
        <v>1006</v>
      </c>
      <c r="B6912" t="s">
        <v>7977</v>
      </c>
      <c r="C6912" t="s">
        <v>7978</v>
      </c>
      <c r="D6912">
        <v>11400</v>
      </c>
      <c r="E6912" t="s">
        <v>8074</v>
      </c>
      <c r="F6912" t="s">
        <v>11213</v>
      </c>
      <c r="G6912" t="s">
        <v>22562</v>
      </c>
    </row>
    <row r="6913" spans="1:7">
      <c r="A6913">
        <v>1006</v>
      </c>
      <c r="B6913" t="s">
        <v>7977</v>
      </c>
      <c r="C6913" t="s">
        <v>7978</v>
      </c>
      <c r="D6913">
        <v>11410</v>
      </c>
      <c r="E6913" t="s">
        <v>8075</v>
      </c>
      <c r="F6913" t="s">
        <v>11214</v>
      </c>
      <c r="G6913" t="s">
        <v>22563</v>
      </c>
    </row>
    <row r="6914" spans="1:7">
      <c r="A6914">
        <v>1006</v>
      </c>
      <c r="B6914" t="s">
        <v>7977</v>
      </c>
      <c r="C6914" t="s">
        <v>7978</v>
      </c>
      <c r="D6914">
        <v>11411</v>
      </c>
      <c r="E6914" t="s">
        <v>8076</v>
      </c>
      <c r="F6914" t="s">
        <v>11215</v>
      </c>
      <c r="G6914" t="s">
        <v>22564</v>
      </c>
    </row>
    <row r="6915" spans="1:7">
      <c r="A6915">
        <v>1006</v>
      </c>
      <c r="B6915" t="s">
        <v>7977</v>
      </c>
      <c r="C6915" t="s">
        <v>7978</v>
      </c>
      <c r="D6915">
        <v>11412</v>
      </c>
      <c r="E6915" t="s">
        <v>8077</v>
      </c>
      <c r="F6915" t="s">
        <v>11216</v>
      </c>
      <c r="G6915" t="s">
        <v>8078</v>
      </c>
    </row>
    <row r="6916" spans="1:7">
      <c r="A6916">
        <v>1006</v>
      </c>
      <c r="B6916" t="s">
        <v>7977</v>
      </c>
      <c r="C6916" t="s">
        <v>7978</v>
      </c>
      <c r="D6916">
        <v>11413</v>
      </c>
      <c r="E6916" t="s">
        <v>8079</v>
      </c>
      <c r="F6916" t="s">
        <v>11217</v>
      </c>
      <c r="G6916" t="s">
        <v>8080</v>
      </c>
    </row>
    <row r="6917" spans="1:7">
      <c r="A6917">
        <v>1006</v>
      </c>
      <c r="B6917" t="s">
        <v>7977</v>
      </c>
      <c r="C6917" t="s">
        <v>7978</v>
      </c>
      <c r="D6917">
        <v>11414</v>
      </c>
      <c r="E6917" t="s">
        <v>8081</v>
      </c>
      <c r="F6917" t="s">
        <v>11218</v>
      </c>
      <c r="G6917" t="s">
        <v>8082</v>
      </c>
    </row>
    <row r="6918" spans="1:7">
      <c r="A6918">
        <v>1006</v>
      </c>
      <c r="B6918" t="s">
        <v>7977</v>
      </c>
      <c r="C6918" t="s">
        <v>7978</v>
      </c>
      <c r="D6918">
        <v>11415</v>
      </c>
      <c r="E6918" t="s">
        <v>8083</v>
      </c>
      <c r="F6918" t="s">
        <v>11219</v>
      </c>
      <c r="G6918" t="s">
        <v>8084</v>
      </c>
    </row>
    <row r="6919" spans="1:7">
      <c r="A6919">
        <v>1006</v>
      </c>
      <c r="B6919" t="s">
        <v>7977</v>
      </c>
      <c r="C6919" t="s">
        <v>7978</v>
      </c>
      <c r="D6919">
        <v>11420</v>
      </c>
      <c r="E6919" t="s">
        <v>8085</v>
      </c>
      <c r="F6919" t="s">
        <v>11220</v>
      </c>
      <c r="G6919" t="s">
        <v>22565</v>
      </c>
    </row>
    <row r="6920" spans="1:7">
      <c r="A6920">
        <v>1006</v>
      </c>
      <c r="B6920" t="s">
        <v>7977</v>
      </c>
      <c r="C6920" t="s">
        <v>7978</v>
      </c>
      <c r="D6920">
        <v>11422</v>
      </c>
      <c r="E6920" t="s">
        <v>8086</v>
      </c>
      <c r="F6920" t="s">
        <v>11221</v>
      </c>
      <c r="G6920" t="s">
        <v>8087</v>
      </c>
    </row>
    <row r="6921" spans="1:7">
      <c r="A6921">
        <v>1006</v>
      </c>
      <c r="B6921" t="s">
        <v>7977</v>
      </c>
      <c r="C6921" t="s">
        <v>7978</v>
      </c>
      <c r="D6921">
        <v>11423</v>
      </c>
      <c r="E6921" t="s">
        <v>8088</v>
      </c>
      <c r="F6921" t="s">
        <v>11222</v>
      </c>
      <c r="G6921" t="s">
        <v>8089</v>
      </c>
    </row>
    <row r="6922" spans="1:7">
      <c r="A6922">
        <v>1006</v>
      </c>
      <c r="B6922" t="s">
        <v>7977</v>
      </c>
      <c r="C6922" t="s">
        <v>7978</v>
      </c>
      <c r="D6922">
        <v>11424</v>
      </c>
      <c r="E6922" t="s">
        <v>8090</v>
      </c>
      <c r="F6922" t="s">
        <v>11223</v>
      </c>
      <c r="G6922" t="s">
        <v>8091</v>
      </c>
    </row>
    <row r="6923" spans="1:7">
      <c r="A6923">
        <v>1006</v>
      </c>
      <c r="B6923" t="s">
        <v>7977</v>
      </c>
      <c r="C6923" t="s">
        <v>7978</v>
      </c>
      <c r="D6923">
        <v>11425</v>
      </c>
      <c r="E6923" t="s">
        <v>8092</v>
      </c>
      <c r="F6923" t="s">
        <v>11224</v>
      </c>
      <c r="G6923" t="s">
        <v>8093</v>
      </c>
    </row>
    <row r="6924" spans="1:7">
      <c r="A6924">
        <v>1006</v>
      </c>
      <c r="B6924" t="s">
        <v>7977</v>
      </c>
      <c r="C6924" t="s">
        <v>7978</v>
      </c>
      <c r="D6924">
        <v>11430</v>
      </c>
      <c r="E6924" t="s">
        <v>8094</v>
      </c>
      <c r="F6924" t="s">
        <v>11225</v>
      </c>
      <c r="G6924" t="s">
        <v>22566</v>
      </c>
    </row>
    <row r="6925" spans="1:7">
      <c r="A6925">
        <v>1006</v>
      </c>
      <c r="B6925" t="s">
        <v>7977</v>
      </c>
      <c r="C6925" t="s">
        <v>7978</v>
      </c>
      <c r="D6925">
        <v>11432</v>
      </c>
      <c r="E6925" t="s">
        <v>8095</v>
      </c>
      <c r="F6925" t="s">
        <v>11226</v>
      </c>
      <c r="G6925" t="s">
        <v>8096</v>
      </c>
    </row>
    <row r="6926" spans="1:7">
      <c r="A6926">
        <v>1006</v>
      </c>
      <c r="B6926" t="s">
        <v>7977</v>
      </c>
      <c r="C6926" t="s">
        <v>7978</v>
      </c>
      <c r="D6926">
        <v>11433</v>
      </c>
      <c r="E6926" t="s">
        <v>8097</v>
      </c>
      <c r="F6926" t="s">
        <v>11227</v>
      </c>
      <c r="G6926" t="s">
        <v>8098</v>
      </c>
    </row>
    <row r="6927" spans="1:7">
      <c r="A6927">
        <v>1006</v>
      </c>
      <c r="B6927" t="s">
        <v>7977</v>
      </c>
      <c r="C6927" t="s">
        <v>7978</v>
      </c>
      <c r="D6927">
        <v>11434</v>
      </c>
      <c r="E6927" t="s">
        <v>8099</v>
      </c>
      <c r="F6927" t="s">
        <v>11228</v>
      </c>
      <c r="G6927" t="s">
        <v>8100</v>
      </c>
    </row>
    <row r="6928" spans="1:7">
      <c r="A6928">
        <v>1006</v>
      </c>
      <c r="B6928" t="s">
        <v>7977</v>
      </c>
      <c r="C6928" t="s">
        <v>7978</v>
      </c>
      <c r="D6928">
        <v>11435</v>
      </c>
      <c r="E6928" t="s">
        <v>8101</v>
      </c>
      <c r="F6928" t="s">
        <v>11229</v>
      </c>
      <c r="G6928" t="s">
        <v>8102</v>
      </c>
    </row>
    <row r="6929" spans="1:7">
      <c r="A6929">
        <v>1006</v>
      </c>
      <c r="B6929" t="s">
        <v>7977</v>
      </c>
      <c r="C6929" t="s">
        <v>7978</v>
      </c>
      <c r="D6929">
        <v>11440</v>
      </c>
      <c r="E6929" t="s">
        <v>8103</v>
      </c>
      <c r="F6929" t="s">
        <v>11230</v>
      </c>
      <c r="G6929" t="s">
        <v>22567</v>
      </c>
    </row>
    <row r="6930" spans="1:7">
      <c r="A6930">
        <v>1006</v>
      </c>
      <c r="B6930" t="s">
        <v>7977</v>
      </c>
      <c r="C6930" t="s">
        <v>7978</v>
      </c>
      <c r="D6930">
        <v>11442</v>
      </c>
      <c r="E6930" t="s">
        <v>8104</v>
      </c>
      <c r="F6930" t="s">
        <v>11231</v>
      </c>
      <c r="G6930" t="s">
        <v>22568</v>
      </c>
    </row>
    <row r="6931" spans="1:7">
      <c r="A6931">
        <v>1006</v>
      </c>
      <c r="B6931" t="s">
        <v>7977</v>
      </c>
      <c r="C6931" t="s">
        <v>7978</v>
      </c>
      <c r="D6931">
        <v>11443</v>
      </c>
      <c r="E6931" t="s">
        <v>8105</v>
      </c>
      <c r="F6931" t="s">
        <v>11232</v>
      </c>
      <c r="G6931" t="s">
        <v>22569</v>
      </c>
    </row>
    <row r="6932" spans="1:7">
      <c r="A6932">
        <v>1006</v>
      </c>
      <c r="B6932" t="s">
        <v>7977</v>
      </c>
      <c r="C6932" t="s">
        <v>7978</v>
      </c>
      <c r="D6932">
        <v>11444</v>
      </c>
      <c r="E6932" t="s">
        <v>8106</v>
      </c>
      <c r="F6932" t="s">
        <v>11233</v>
      </c>
      <c r="G6932" t="s">
        <v>22570</v>
      </c>
    </row>
    <row r="6933" spans="1:7">
      <c r="A6933">
        <v>1006</v>
      </c>
      <c r="B6933" t="s">
        <v>7977</v>
      </c>
      <c r="C6933" t="s">
        <v>7978</v>
      </c>
      <c r="D6933">
        <v>11445</v>
      </c>
      <c r="E6933" t="s">
        <v>8107</v>
      </c>
      <c r="F6933" t="s">
        <v>11234</v>
      </c>
      <c r="G6933" t="s">
        <v>22571</v>
      </c>
    </row>
    <row r="6934" spans="1:7">
      <c r="A6934">
        <v>1006</v>
      </c>
      <c r="B6934" t="s">
        <v>7977</v>
      </c>
      <c r="C6934" t="s">
        <v>7978</v>
      </c>
      <c r="D6934">
        <v>12000</v>
      </c>
      <c r="E6934" t="s">
        <v>8108</v>
      </c>
      <c r="F6934" t="s">
        <v>11235</v>
      </c>
      <c r="G6934" t="s">
        <v>22572</v>
      </c>
    </row>
    <row r="6935" spans="1:7">
      <c r="A6935">
        <v>1006</v>
      </c>
      <c r="B6935" t="s">
        <v>7977</v>
      </c>
      <c r="C6935" t="s">
        <v>7978</v>
      </c>
      <c r="D6935">
        <v>12100</v>
      </c>
      <c r="E6935" t="s">
        <v>8109</v>
      </c>
      <c r="F6935" t="s">
        <v>11236</v>
      </c>
      <c r="G6935" t="s">
        <v>22573</v>
      </c>
    </row>
    <row r="6936" spans="1:7">
      <c r="A6936">
        <v>1006</v>
      </c>
      <c r="B6936" t="s">
        <v>7977</v>
      </c>
      <c r="C6936" t="s">
        <v>7978</v>
      </c>
      <c r="D6936">
        <v>12110</v>
      </c>
      <c r="E6936" t="s">
        <v>8110</v>
      </c>
      <c r="F6936" t="s">
        <v>11237</v>
      </c>
      <c r="G6936" t="s">
        <v>22574</v>
      </c>
    </row>
    <row r="6937" spans="1:7">
      <c r="A6937">
        <v>1006</v>
      </c>
      <c r="B6937" t="s">
        <v>7977</v>
      </c>
      <c r="C6937" t="s">
        <v>7978</v>
      </c>
      <c r="D6937">
        <v>12111</v>
      </c>
      <c r="E6937" t="s">
        <v>8111</v>
      </c>
      <c r="F6937" t="s">
        <v>11238</v>
      </c>
      <c r="G6937" t="s">
        <v>22575</v>
      </c>
    </row>
    <row r="6938" spans="1:7">
      <c r="A6938">
        <v>1006</v>
      </c>
      <c r="B6938" t="s">
        <v>7977</v>
      </c>
      <c r="C6938" t="s">
        <v>7978</v>
      </c>
      <c r="D6938">
        <v>12112</v>
      </c>
      <c r="E6938" t="s">
        <v>8112</v>
      </c>
      <c r="F6938" t="s">
        <v>11239</v>
      </c>
      <c r="G6938" t="s">
        <v>8113</v>
      </c>
    </row>
    <row r="6939" spans="1:7">
      <c r="A6939">
        <v>1006</v>
      </c>
      <c r="B6939" t="s">
        <v>7977</v>
      </c>
      <c r="C6939" t="s">
        <v>7978</v>
      </c>
      <c r="D6939">
        <v>12113</v>
      </c>
      <c r="E6939" t="s">
        <v>8114</v>
      </c>
      <c r="F6939" t="s">
        <v>11240</v>
      </c>
      <c r="G6939" t="s">
        <v>8115</v>
      </c>
    </row>
    <row r="6940" spans="1:7">
      <c r="A6940">
        <v>1006</v>
      </c>
      <c r="B6940" t="s">
        <v>7977</v>
      </c>
      <c r="C6940" t="s">
        <v>7978</v>
      </c>
      <c r="D6940">
        <v>12114</v>
      </c>
      <c r="E6940" t="s">
        <v>8116</v>
      </c>
      <c r="F6940" t="s">
        <v>11241</v>
      </c>
      <c r="G6940" t="s">
        <v>8117</v>
      </c>
    </row>
    <row r="6941" spans="1:7">
      <c r="A6941">
        <v>1006</v>
      </c>
      <c r="B6941" t="s">
        <v>7977</v>
      </c>
      <c r="C6941" t="s">
        <v>7978</v>
      </c>
      <c r="D6941">
        <v>12115</v>
      </c>
      <c r="E6941" t="s">
        <v>8118</v>
      </c>
      <c r="F6941" t="s">
        <v>11242</v>
      </c>
      <c r="G6941" t="s">
        <v>8119</v>
      </c>
    </row>
    <row r="6942" spans="1:7">
      <c r="A6942">
        <v>1006</v>
      </c>
      <c r="B6942" t="s">
        <v>7977</v>
      </c>
      <c r="C6942" t="s">
        <v>7978</v>
      </c>
      <c r="D6942">
        <v>12120</v>
      </c>
      <c r="E6942" t="s">
        <v>8120</v>
      </c>
      <c r="F6942" t="s">
        <v>11243</v>
      </c>
      <c r="G6942" t="s">
        <v>22576</v>
      </c>
    </row>
    <row r="6943" spans="1:7">
      <c r="A6943">
        <v>1006</v>
      </c>
      <c r="B6943" t="s">
        <v>7977</v>
      </c>
      <c r="C6943" t="s">
        <v>7978</v>
      </c>
      <c r="D6943">
        <v>12122</v>
      </c>
      <c r="E6943" t="s">
        <v>8121</v>
      </c>
      <c r="F6943" t="s">
        <v>11244</v>
      </c>
      <c r="G6943" t="s">
        <v>8122</v>
      </c>
    </row>
    <row r="6944" spans="1:7">
      <c r="A6944">
        <v>1006</v>
      </c>
      <c r="B6944" t="s">
        <v>7977</v>
      </c>
      <c r="C6944" t="s">
        <v>7978</v>
      </c>
      <c r="D6944">
        <v>12123</v>
      </c>
      <c r="E6944" t="s">
        <v>8123</v>
      </c>
      <c r="F6944" t="s">
        <v>11245</v>
      </c>
      <c r="G6944" t="s">
        <v>8124</v>
      </c>
    </row>
    <row r="6945" spans="1:7">
      <c r="A6945">
        <v>1006</v>
      </c>
      <c r="B6945" t="s">
        <v>7977</v>
      </c>
      <c r="C6945" t="s">
        <v>7978</v>
      </c>
      <c r="D6945">
        <v>12124</v>
      </c>
      <c r="E6945" t="s">
        <v>8125</v>
      </c>
      <c r="F6945" t="s">
        <v>11246</v>
      </c>
      <c r="G6945" t="s">
        <v>8126</v>
      </c>
    </row>
    <row r="6946" spans="1:7">
      <c r="A6946">
        <v>1006</v>
      </c>
      <c r="B6946" t="s">
        <v>7977</v>
      </c>
      <c r="C6946" t="s">
        <v>7978</v>
      </c>
      <c r="D6946">
        <v>12125</v>
      </c>
      <c r="E6946" t="s">
        <v>8127</v>
      </c>
      <c r="F6946" t="s">
        <v>11247</v>
      </c>
      <c r="G6946" t="s">
        <v>8128</v>
      </c>
    </row>
    <row r="6947" spans="1:7">
      <c r="A6947">
        <v>1006</v>
      </c>
      <c r="B6947" t="s">
        <v>7977</v>
      </c>
      <c r="C6947" t="s">
        <v>7978</v>
      </c>
      <c r="D6947">
        <v>12130</v>
      </c>
      <c r="E6947" t="s">
        <v>8129</v>
      </c>
      <c r="F6947" t="s">
        <v>11248</v>
      </c>
      <c r="G6947" t="s">
        <v>22577</v>
      </c>
    </row>
    <row r="6948" spans="1:7">
      <c r="A6948">
        <v>1006</v>
      </c>
      <c r="B6948" t="s">
        <v>7977</v>
      </c>
      <c r="C6948" t="s">
        <v>7978</v>
      </c>
      <c r="D6948">
        <v>12132</v>
      </c>
      <c r="E6948" t="s">
        <v>8130</v>
      </c>
      <c r="F6948" t="s">
        <v>11249</v>
      </c>
      <c r="G6948" t="s">
        <v>8131</v>
      </c>
    </row>
    <row r="6949" spans="1:7">
      <c r="A6949">
        <v>1006</v>
      </c>
      <c r="B6949" t="s">
        <v>7977</v>
      </c>
      <c r="C6949" t="s">
        <v>7978</v>
      </c>
      <c r="D6949">
        <v>12133</v>
      </c>
      <c r="E6949" t="s">
        <v>8132</v>
      </c>
      <c r="F6949" t="s">
        <v>11250</v>
      </c>
      <c r="G6949" t="s">
        <v>8133</v>
      </c>
    </row>
    <row r="6950" spans="1:7">
      <c r="A6950">
        <v>1006</v>
      </c>
      <c r="B6950" t="s">
        <v>7977</v>
      </c>
      <c r="C6950" t="s">
        <v>7978</v>
      </c>
      <c r="D6950">
        <v>12134</v>
      </c>
      <c r="E6950" t="s">
        <v>8134</v>
      </c>
      <c r="F6950" t="s">
        <v>11251</v>
      </c>
      <c r="G6950" t="s">
        <v>8135</v>
      </c>
    </row>
    <row r="6951" spans="1:7">
      <c r="A6951">
        <v>1006</v>
      </c>
      <c r="B6951" t="s">
        <v>7977</v>
      </c>
      <c r="C6951" t="s">
        <v>7978</v>
      </c>
      <c r="D6951">
        <v>12135</v>
      </c>
      <c r="E6951" t="s">
        <v>8136</v>
      </c>
      <c r="F6951" t="s">
        <v>11252</v>
      </c>
      <c r="G6951" t="s">
        <v>8137</v>
      </c>
    </row>
    <row r="6952" spans="1:7">
      <c r="A6952">
        <v>1006</v>
      </c>
      <c r="B6952" t="s">
        <v>7977</v>
      </c>
      <c r="C6952" t="s">
        <v>7978</v>
      </c>
      <c r="D6952">
        <v>12140</v>
      </c>
      <c r="E6952" t="s">
        <v>8138</v>
      </c>
      <c r="F6952" t="s">
        <v>11253</v>
      </c>
      <c r="G6952" t="s">
        <v>22578</v>
      </c>
    </row>
    <row r="6953" spans="1:7">
      <c r="A6953">
        <v>1006</v>
      </c>
      <c r="B6953" t="s">
        <v>7977</v>
      </c>
      <c r="C6953" t="s">
        <v>7978</v>
      </c>
      <c r="D6953">
        <v>12142</v>
      </c>
      <c r="E6953" t="s">
        <v>8139</v>
      </c>
      <c r="F6953" t="s">
        <v>11254</v>
      </c>
      <c r="G6953" t="s">
        <v>8140</v>
      </c>
    </row>
    <row r="6954" spans="1:7">
      <c r="A6954">
        <v>1006</v>
      </c>
      <c r="B6954" t="s">
        <v>7977</v>
      </c>
      <c r="C6954" t="s">
        <v>7978</v>
      </c>
      <c r="D6954">
        <v>12143</v>
      </c>
      <c r="E6954" t="s">
        <v>8141</v>
      </c>
      <c r="F6954" t="s">
        <v>11255</v>
      </c>
      <c r="G6954" t="s">
        <v>8142</v>
      </c>
    </row>
    <row r="6955" spans="1:7">
      <c r="A6955">
        <v>1006</v>
      </c>
      <c r="B6955" t="s">
        <v>7977</v>
      </c>
      <c r="C6955" t="s">
        <v>7978</v>
      </c>
      <c r="D6955">
        <v>12144</v>
      </c>
      <c r="E6955" t="s">
        <v>8143</v>
      </c>
      <c r="F6955" t="s">
        <v>11256</v>
      </c>
      <c r="G6955" t="s">
        <v>8144</v>
      </c>
    </row>
    <row r="6956" spans="1:7">
      <c r="A6956">
        <v>1006</v>
      </c>
      <c r="B6956" t="s">
        <v>7977</v>
      </c>
      <c r="C6956" t="s">
        <v>7978</v>
      </c>
      <c r="D6956">
        <v>12145</v>
      </c>
      <c r="E6956" t="s">
        <v>8145</v>
      </c>
      <c r="F6956" t="s">
        <v>11257</v>
      </c>
      <c r="G6956" t="s">
        <v>8146</v>
      </c>
    </row>
    <row r="6957" spans="1:7">
      <c r="A6957">
        <v>1006</v>
      </c>
      <c r="B6957" t="s">
        <v>7977</v>
      </c>
      <c r="C6957" t="s">
        <v>7978</v>
      </c>
      <c r="D6957">
        <v>12200</v>
      </c>
      <c r="E6957" t="s">
        <v>8147</v>
      </c>
      <c r="F6957" t="s">
        <v>11258</v>
      </c>
      <c r="G6957" t="s">
        <v>22579</v>
      </c>
    </row>
    <row r="6958" spans="1:7">
      <c r="A6958">
        <v>1006</v>
      </c>
      <c r="B6958" t="s">
        <v>7977</v>
      </c>
      <c r="C6958" t="s">
        <v>7978</v>
      </c>
      <c r="D6958">
        <v>12210</v>
      </c>
      <c r="E6958" t="s">
        <v>8148</v>
      </c>
      <c r="F6958" t="s">
        <v>11259</v>
      </c>
      <c r="G6958" t="s">
        <v>22580</v>
      </c>
    </row>
    <row r="6959" spans="1:7">
      <c r="A6959">
        <v>1006</v>
      </c>
      <c r="B6959" t="s">
        <v>7977</v>
      </c>
      <c r="C6959" t="s">
        <v>7978</v>
      </c>
      <c r="D6959">
        <v>12211</v>
      </c>
      <c r="E6959" t="s">
        <v>8149</v>
      </c>
      <c r="F6959" t="s">
        <v>11260</v>
      </c>
      <c r="G6959" t="s">
        <v>22581</v>
      </c>
    </row>
    <row r="6960" spans="1:7">
      <c r="A6960">
        <v>1006</v>
      </c>
      <c r="B6960" t="s">
        <v>7977</v>
      </c>
      <c r="C6960" t="s">
        <v>7978</v>
      </c>
      <c r="D6960">
        <v>12212</v>
      </c>
      <c r="E6960" t="s">
        <v>8150</v>
      </c>
      <c r="F6960" t="s">
        <v>11261</v>
      </c>
      <c r="G6960" t="s">
        <v>8151</v>
      </c>
    </row>
    <row r="6961" spans="1:7">
      <c r="A6961">
        <v>1006</v>
      </c>
      <c r="B6961" t="s">
        <v>7977</v>
      </c>
      <c r="C6961" t="s">
        <v>7978</v>
      </c>
      <c r="D6961">
        <v>12213</v>
      </c>
      <c r="E6961" t="s">
        <v>8152</v>
      </c>
      <c r="F6961" t="s">
        <v>11262</v>
      </c>
      <c r="G6961" t="s">
        <v>8153</v>
      </c>
    </row>
    <row r="6962" spans="1:7">
      <c r="A6962">
        <v>1006</v>
      </c>
      <c r="B6962" t="s">
        <v>7977</v>
      </c>
      <c r="C6962" t="s">
        <v>7978</v>
      </c>
      <c r="D6962">
        <v>12214</v>
      </c>
      <c r="E6962" t="s">
        <v>8154</v>
      </c>
      <c r="F6962" t="s">
        <v>11263</v>
      </c>
      <c r="G6962" t="s">
        <v>8155</v>
      </c>
    </row>
    <row r="6963" spans="1:7">
      <c r="A6963">
        <v>1006</v>
      </c>
      <c r="B6963" t="s">
        <v>7977</v>
      </c>
      <c r="C6963" t="s">
        <v>7978</v>
      </c>
      <c r="D6963">
        <v>12215</v>
      </c>
      <c r="E6963" t="s">
        <v>8156</v>
      </c>
      <c r="F6963" t="s">
        <v>11264</v>
      </c>
      <c r="G6963" t="s">
        <v>8157</v>
      </c>
    </row>
    <row r="6964" spans="1:7">
      <c r="A6964">
        <v>1006</v>
      </c>
      <c r="B6964" t="s">
        <v>7977</v>
      </c>
      <c r="C6964" t="s">
        <v>7978</v>
      </c>
      <c r="D6964">
        <v>12220</v>
      </c>
      <c r="E6964" t="s">
        <v>8158</v>
      </c>
      <c r="F6964" t="s">
        <v>11265</v>
      </c>
      <c r="G6964" t="s">
        <v>22582</v>
      </c>
    </row>
    <row r="6965" spans="1:7">
      <c r="A6965">
        <v>1006</v>
      </c>
      <c r="B6965" t="s">
        <v>7977</v>
      </c>
      <c r="C6965" t="s">
        <v>7978</v>
      </c>
      <c r="D6965">
        <v>12222</v>
      </c>
      <c r="E6965" t="s">
        <v>8159</v>
      </c>
      <c r="F6965" t="s">
        <v>11266</v>
      </c>
      <c r="G6965" t="s">
        <v>8160</v>
      </c>
    </row>
    <row r="6966" spans="1:7">
      <c r="A6966">
        <v>1006</v>
      </c>
      <c r="B6966" t="s">
        <v>7977</v>
      </c>
      <c r="C6966" t="s">
        <v>7978</v>
      </c>
      <c r="D6966">
        <v>12223</v>
      </c>
      <c r="E6966" t="s">
        <v>8161</v>
      </c>
      <c r="F6966" t="s">
        <v>11267</v>
      </c>
      <c r="G6966" t="s">
        <v>8162</v>
      </c>
    </row>
    <row r="6967" spans="1:7">
      <c r="A6967">
        <v>1006</v>
      </c>
      <c r="B6967" t="s">
        <v>7977</v>
      </c>
      <c r="C6967" t="s">
        <v>7978</v>
      </c>
      <c r="D6967">
        <v>12224</v>
      </c>
      <c r="E6967" t="s">
        <v>8163</v>
      </c>
      <c r="F6967" t="s">
        <v>11268</v>
      </c>
      <c r="G6967" t="s">
        <v>8164</v>
      </c>
    </row>
    <row r="6968" spans="1:7">
      <c r="A6968">
        <v>1006</v>
      </c>
      <c r="B6968" t="s">
        <v>7977</v>
      </c>
      <c r="C6968" t="s">
        <v>7978</v>
      </c>
      <c r="D6968">
        <v>12225</v>
      </c>
      <c r="E6968" t="s">
        <v>8165</v>
      </c>
      <c r="F6968" t="s">
        <v>11269</v>
      </c>
      <c r="G6968" t="s">
        <v>8166</v>
      </c>
    </row>
    <row r="6969" spans="1:7">
      <c r="A6969">
        <v>1006</v>
      </c>
      <c r="B6969" t="s">
        <v>7977</v>
      </c>
      <c r="C6969" t="s">
        <v>7978</v>
      </c>
      <c r="D6969">
        <v>12230</v>
      </c>
      <c r="E6969" t="s">
        <v>8167</v>
      </c>
      <c r="F6969" t="s">
        <v>11270</v>
      </c>
      <c r="G6969" t="s">
        <v>22583</v>
      </c>
    </row>
    <row r="6970" spans="1:7">
      <c r="A6970">
        <v>1006</v>
      </c>
      <c r="B6970" t="s">
        <v>7977</v>
      </c>
      <c r="C6970" t="s">
        <v>7978</v>
      </c>
      <c r="D6970">
        <v>12232</v>
      </c>
      <c r="E6970" t="s">
        <v>8168</v>
      </c>
      <c r="F6970" t="s">
        <v>11271</v>
      </c>
      <c r="G6970" t="s">
        <v>8169</v>
      </c>
    </row>
    <row r="6971" spans="1:7">
      <c r="A6971">
        <v>1006</v>
      </c>
      <c r="B6971" t="s">
        <v>7977</v>
      </c>
      <c r="C6971" t="s">
        <v>7978</v>
      </c>
      <c r="D6971">
        <v>12233</v>
      </c>
      <c r="E6971" t="s">
        <v>8170</v>
      </c>
      <c r="F6971" t="s">
        <v>11272</v>
      </c>
      <c r="G6971" t="s">
        <v>8171</v>
      </c>
    </row>
    <row r="6972" spans="1:7">
      <c r="A6972">
        <v>1006</v>
      </c>
      <c r="B6972" t="s">
        <v>7977</v>
      </c>
      <c r="C6972" t="s">
        <v>7978</v>
      </c>
      <c r="D6972">
        <v>12234</v>
      </c>
      <c r="E6972" t="s">
        <v>8172</v>
      </c>
      <c r="F6972" t="s">
        <v>11273</v>
      </c>
      <c r="G6972" t="s">
        <v>8173</v>
      </c>
    </row>
    <row r="6973" spans="1:7">
      <c r="A6973">
        <v>1006</v>
      </c>
      <c r="B6973" t="s">
        <v>7977</v>
      </c>
      <c r="C6973" t="s">
        <v>7978</v>
      </c>
      <c r="D6973">
        <v>12235</v>
      </c>
      <c r="E6973" t="s">
        <v>8174</v>
      </c>
      <c r="F6973" t="s">
        <v>11274</v>
      </c>
      <c r="G6973" t="s">
        <v>8175</v>
      </c>
    </row>
    <row r="6974" spans="1:7">
      <c r="A6974">
        <v>1006</v>
      </c>
      <c r="B6974" t="s">
        <v>7977</v>
      </c>
      <c r="C6974" t="s">
        <v>7978</v>
      </c>
      <c r="D6974">
        <v>12240</v>
      </c>
      <c r="E6974" t="s">
        <v>8176</v>
      </c>
      <c r="F6974" t="s">
        <v>11275</v>
      </c>
      <c r="G6974" t="s">
        <v>22584</v>
      </c>
    </row>
    <row r="6975" spans="1:7">
      <c r="A6975">
        <v>1006</v>
      </c>
      <c r="B6975" t="s">
        <v>7977</v>
      </c>
      <c r="C6975" t="s">
        <v>7978</v>
      </c>
      <c r="D6975">
        <v>12242</v>
      </c>
      <c r="E6975" t="s">
        <v>8177</v>
      </c>
      <c r="F6975" t="s">
        <v>11276</v>
      </c>
      <c r="G6975" t="s">
        <v>8178</v>
      </c>
    </row>
    <row r="6976" spans="1:7">
      <c r="A6976">
        <v>1006</v>
      </c>
      <c r="B6976" t="s">
        <v>7977</v>
      </c>
      <c r="C6976" t="s">
        <v>7978</v>
      </c>
      <c r="D6976">
        <v>12243</v>
      </c>
      <c r="E6976" t="s">
        <v>8179</v>
      </c>
      <c r="F6976" t="s">
        <v>11277</v>
      </c>
      <c r="G6976" t="s">
        <v>8180</v>
      </c>
    </row>
    <row r="6977" spans="1:7">
      <c r="A6977">
        <v>1006</v>
      </c>
      <c r="B6977" t="s">
        <v>7977</v>
      </c>
      <c r="C6977" t="s">
        <v>7978</v>
      </c>
      <c r="D6977">
        <v>12244</v>
      </c>
      <c r="E6977" t="s">
        <v>8181</v>
      </c>
      <c r="F6977" t="s">
        <v>11278</v>
      </c>
      <c r="G6977" t="s">
        <v>8182</v>
      </c>
    </row>
    <row r="6978" spans="1:7">
      <c r="A6978">
        <v>1006</v>
      </c>
      <c r="B6978" t="s">
        <v>7977</v>
      </c>
      <c r="C6978" t="s">
        <v>7978</v>
      </c>
      <c r="D6978">
        <v>12245</v>
      </c>
      <c r="E6978" t="s">
        <v>8183</v>
      </c>
      <c r="F6978" t="s">
        <v>11279</v>
      </c>
      <c r="G6978" t="s">
        <v>8184</v>
      </c>
    </row>
    <row r="6979" spans="1:7">
      <c r="A6979">
        <v>1006</v>
      </c>
      <c r="B6979" t="s">
        <v>7977</v>
      </c>
      <c r="C6979" t="s">
        <v>7978</v>
      </c>
      <c r="D6979">
        <v>12300</v>
      </c>
      <c r="E6979" t="s">
        <v>8185</v>
      </c>
      <c r="F6979" t="s">
        <v>11280</v>
      </c>
      <c r="G6979" t="s">
        <v>22585</v>
      </c>
    </row>
    <row r="6980" spans="1:7">
      <c r="A6980">
        <v>1006</v>
      </c>
      <c r="B6980" t="s">
        <v>7977</v>
      </c>
      <c r="C6980" t="s">
        <v>7978</v>
      </c>
      <c r="D6980">
        <v>12310</v>
      </c>
      <c r="E6980" t="s">
        <v>8186</v>
      </c>
      <c r="F6980" t="s">
        <v>11281</v>
      </c>
      <c r="G6980" t="s">
        <v>22586</v>
      </c>
    </row>
    <row r="6981" spans="1:7">
      <c r="A6981">
        <v>1006</v>
      </c>
      <c r="B6981" t="s">
        <v>7977</v>
      </c>
      <c r="C6981" t="s">
        <v>7978</v>
      </c>
      <c r="D6981">
        <v>12311</v>
      </c>
      <c r="E6981" t="s">
        <v>8187</v>
      </c>
      <c r="F6981" t="s">
        <v>11282</v>
      </c>
      <c r="G6981" t="s">
        <v>22587</v>
      </c>
    </row>
    <row r="6982" spans="1:7">
      <c r="A6982">
        <v>1006</v>
      </c>
      <c r="B6982" t="s">
        <v>7977</v>
      </c>
      <c r="C6982" t="s">
        <v>7978</v>
      </c>
      <c r="D6982">
        <v>12312</v>
      </c>
      <c r="E6982" t="s">
        <v>8188</v>
      </c>
      <c r="F6982" t="s">
        <v>11283</v>
      </c>
      <c r="G6982" t="s">
        <v>8189</v>
      </c>
    </row>
    <row r="6983" spans="1:7">
      <c r="A6983">
        <v>1006</v>
      </c>
      <c r="B6983" t="s">
        <v>7977</v>
      </c>
      <c r="C6983" t="s">
        <v>7978</v>
      </c>
      <c r="D6983">
        <v>12313</v>
      </c>
      <c r="E6983" t="s">
        <v>8190</v>
      </c>
      <c r="F6983" t="s">
        <v>11284</v>
      </c>
      <c r="G6983" t="s">
        <v>8191</v>
      </c>
    </row>
    <row r="6984" spans="1:7">
      <c r="A6984">
        <v>1006</v>
      </c>
      <c r="B6984" t="s">
        <v>7977</v>
      </c>
      <c r="C6984" t="s">
        <v>7978</v>
      </c>
      <c r="D6984">
        <v>12314</v>
      </c>
      <c r="E6984" t="s">
        <v>8192</v>
      </c>
      <c r="F6984" t="s">
        <v>11285</v>
      </c>
      <c r="G6984" t="s">
        <v>8193</v>
      </c>
    </row>
    <row r="6985" spans="1:7">
      <c r="A6985">
        <v>1006</v>
      </c>
      <c r="B6985" t="s">
        <v>7977</v>
      </c>
      <c r="C6985" t="s">
        <v>7978</v>
      </c>
      <c r="D6985">
        <v>12315</v>
      </c>
      <c r="E6985" t="s">
        <v>8194</v>
      </c>
      <c r="F6985" t="s">
        <v>11286</v>
      </c>
      <c r="G6985" t="s">
        <v>8195</v>
      </c>
    </row>
    <row r="6986" spans="1:7">
      <c r="A6986">
        <v>1006</v>
      </c>
      <c r="B6986" t="s">
        <v>7977</v>
      </c>
      <c r="C6986" t="s">
        <v>7978</v>
      </c>
      <c r="D6986">
        <v>12320</v>
      </c>
      <c r="E6986" t="s">
        <v>8196</v>
      </c>
      <c r="F6986" t="s">
        <v>11287</v>
      </c>
      <c r="G6986" t="s">
        <v>22588</v>
      </c>
    </row>
    <row r="6987" spans="1:7">
      <c r="A6987">
        <v>1006</v>
      </c>
      <c r="B6987" t="s">
        <v>7977</v>
      </c>
      <c r="C6987" t="s">
        <v>7978</v>
      </c>
      <c r="D6987">
        <v>12322</v>
      </c>
      <c r="E6987" t="s">
        <v>8197</v>
      </c>
      <c r="F6987" t="s">
        <v>11288</v>
      </c>
      <c r="G6987" t="s">
        <v>8198</v>
      </c>
    </row>
    <row r="6988" spans="1:7">
      <c r="A6988">
        <v>1006</v>
      </c>
      <c r="B6988" t="s">
        <v>7977</v>
      </c>
      <c r="C6988" t="s">
        <v>7978</v>
      </c>
      <c r="D6988">
        <v>12323</v>
      </c>
      <c r="E6988" t="s">
        <v>8199</v>
      </c>
      <c r="F6988" t="s">
        <v>11289</v>
      </c>
      <c r="G6988" t="s">
        <v>8200</v>
      </c>
    </row>
    <row r="6989" spans="1:7">
      <c r="A6989">
        <v>1006</v>
      </c>
      <c r="B6989" t="s">
        <v>7977</v>
      </c>
      <c r="C6989" t="s">
        <v>7978</v>
      </c>
      <c r="D6989">
        <v>12324</v>
      </c>
      <c r="E6989" t="s">
        <v>8201</v>
      </c>
      <c r="F6989" t="s">
        <v>11290</v>
      </c>
      <c r="G6989" t="s">
        <v>8202</v>
      </c>
    </row>
    <row r="6990" spans="1:7">
      <c r="A6990">
        <v>1006</v>
      </c>
      <c r="B6990" t="s">
        <v>7977</v>
      </c>
      <c r="C6990" t="s">
        <v>7978</v>
      </c>
      <c r="D6990">
        <v>12325</v>
      </c>
      <c r="E6990" t="s">
        <v>8203</v>
      </c>
      <c r="F6990" t="s">
        <v>11291</v>
      </c>
      <c r="G6990" t="s">
        <v>8204</v>
      </c>
    </row>
    <row r="6991" spans="1:7">
      <c r="A6991">
        <v>1006</v>
      </c>
      <c r="B6991" t="s">
        <v>7977</v>
      </c>
      <c r="C6991" t="s">
        <v>7978</v>
      </c>
      <c r="D6991">
        <v>12330</v>
      </c>
      <c r="E6991" t="s">
        <v>8205</v>
      </c>
      <c r="F6991" t="s">
        <v>11292</v>
      </c>
      <c r="G6991" t="s">
        <v>22589</v>
      </c>
    </row>
    <row r="6992" spans="1:7">
      <c r="A6992">
        <v>1006</v>
      </c>
      <c r="B6992" t="s">
        <v>7977</v>
      </c>
      <c r="C6992" t="s">
        <v>7978</v>
      </c>
      <c r="D6992">
        <v>12332</v>
      </c>
      <c r="E6992" t="s">
        <v>8206</v>
      </c>
      <c r="F6992" t="s">
        <v>11293</v>
      </c>
      <c r="G6992" t="s">
        <v>8207</v>
      </c>
    </row>
    <row r="6993" spans="1:7">
      <c r="A6993">
        <v>1006</v>
      </c>
      <c r="B6993" t="s">
        <v>7977</v>
      </c>
      <c r="C6993" t="s">
        <v>7978</v>
      </c>
      <c r="D6993">
        <v>12333</v>
      </c>
      <c r="E6993" t="s">
        <v>8208</v>
      </c>
      <c r="F6993" t="s">
        <v>11294</v>
      </c>
      <c r="G6993" t="s">
        <v>8209</v>
      </c>
    </row>
    <row r="6994" spans="1:7">
      <c r="A6994">
        <v>1006</v>
      </c>
      <c r="B6994" t="s">
        <v>7977</v>
      </c>
      <c r="C6994" t="s">
        <v>7978</v>
      </c>
      <c r="D6994">
        <v>12334</v>
      </c>
      <c r="E6994" t="s">
        <v>8210</v>
      </c>
      <c r="F6994" t="s">
        <v>11295</v>
      </c>
      <c r="G6994" t="s">
        <v>8211</v>
      </c>
    </row>
    <row r="6995" spans="1:7">
      <c r="A6995">
        <v>1006</v>
      </c>
      <c r="B6995" t="s">
        <v>7977</v>
      </c>
      <c r="C6995" t="s">
        <v>7978</v>
      </c>
      <c r="D6995">
        <v>12335</v>
      </c>
      <c r="E6995" t="s">
        <v>8212</v>
      </c>
      <c r="F6995" t="s">
        <v>11296</v>
      </c>
      <c r="G6995" t="s">
        <v>8213</v>
      </c>
    </row>
    <row r="6996" spans="1:7">
      <c r="A6996">
        <v>1006</v>
      </c>
      <c r="B6996" t="s">
        <v>7977</v>
      </c>
      <c r="C6996" t="s">
        <v>7978</v>
      </c>
      <c r="D6996">
        <v>12340</v>
      </c>
      <c r="E6996" t="s">
        <v>8214</v>
      </c>
      <c r="F6996" t="s">
        <v>11297</v>
      </c>
      <c r="G6996" t="s">
        <v>22590</v>
      </c>
    </row>
    <row r="6997" spans="1:7">
      <c r="A6997">
        <v>1006</v>
      </c>
      <c r="B6997" t="s">
        <v>7977</v>
      </c>
      <c r="C6997" t="s">
        <v>7978</v>
      </c>
      <c r="D6997">
        <v>12342</v>
      </c>
      <c r="E6997" t="s">
        <v>8215</v>
      </c>
      <c r="F6997" t="s">
        <v>11298</v>
      </c>
      <c r="G6997" t="s">
        <v>8216</v>
      </c>
    </row>
    <row r="6998" spans="1:7">
      <c r="A6998">
        <v>1006</v>
      </c>
      <c r="B6998" t="s">
        <v>7977</v>
      </c>
      <c r="C6998" t="s">
        <v>7978</v>
      </c>
      <c r="D6998">
        <v>12343</v>
      </c>
      <c r="E6998" t="s">
        <v>8217</v>
      </c>
      <c r="F6998" t="s">
        <v>11299</v>
      </c>
      <c r="G6998" t="s">
        <v>8218</v>
      </c>
    </row>
    <row r="6999" spans="1:7">
      <c r="A6999">
        <v>1006</v>
      </c>
      <c r="B6999" t="s">
        <v>7977</v>
      </c>
      <c r="C6999" t="s">
        <v>7978</v>
      </c>
      <c r="D6999">
        <v>12344</v>
      </c>
      <c r="E6999" t="s">
        <v>8219</v>
      </c>
      <c r="F6999" t="s">
        <v>11300</v>
      </c>
      <c r="G6999" t="s">
        <v>8220</v>
      </c>
    </row>
    <row r="7000" spans="1:7">
      <c r="A7000">
        <v>1006</v>
      </c>
      <c r="B7000" t="s">
        <v>7977</v>
      </c>
      <c r="C7000" t="s">
        <v>7978</v>
      </c>
      <c r="D7000">
        <v>12345</v>
      </c>
      <c r="E7000" t="s">
        <v>8221</v>
      </c>
      <c r="F7000" t="s">
        <v>11301</v>
      </c>
      <c r="G7000" t="s">
        <v>8222</v>
      </c>
    </row>
    <row r="7001" spans="1:7">
      <c r="A7001">
        <v>1006</v>
      </c>
      <c r="B7001" t="s">
        <v>7977</v>
      </c>
      <c r="C7001" t="s">
        <v>7978</v>
      </c>
      <c r="D7001">
        <v>12400</v>
      </c>
      <c r="E7001" t="s">
        <v>10005</v>
      </c>
      <c r="F7001" t="s">
        <v>11302</v>
      </c>
      <c r="G7001" t="s">
        <v>22591</v>
      </c>
    </row>
    <row r="7002" spans="1:7">
      <c r="A7002">
        <v>1006</v>
      </c>
      <c r="B7002" t="s">
        <v>7977</v>
      </c>
      <c r="C7002" t="s">
        <v>7978</v>
      </c>
      <c r="D7002">
        <v>12410</v>
      </c>
      <c r="E7002" t="s">
        <v>10006</v>
      </c>
      <c r="F7002" t="s">
        <v>11303</v>
      </c>
      <c r="G7002" t="s">
        <v>22592</v>
      </c>
    </row>
    <row r="7003" spans="1:7">
      <c r="A7003">
        <v>1006</v>
      </c>
      <c r="B7003" t="s">
        <v>7977</v>
      </c>
      <c r="C7003" t="s">
        <v>7978</v>
      </c>
      <c r="D7003">
        <v>12411</v>
      </c>
      <c r="E7003" t="s">
        <v>10007</v>
      </c>
      <c r="F7003" t="s">
        <v>11304</v>
      </c>
      <c r="G7003" t="s">
        <v>22593</v>
      </c>
    </row>
    <row r="7004" spans="1:7">
      <c r="A7004">
        <v>1006</v>
      </c>
      <c r="B7004" t="s">
        <v>7977</v>
      </c>
      <c r="C7004" t="s">
        <v>7978</v>
      </c>
      <c r="D7004">
        <v>12412</v>
      </c>
      <c r="E7004" t="s">
        <v>10008</v>
      </c>
      <c r="F7004" t="s">
        <v>11305</v>
      </c>
      <c r="G7004" t="s">
        <v>22594</v>
      </c>
    </row>
    <row r="7005" spans="1:7">
      <c r="A7005">
        <v>1006</v>
      </c>
      <c r="B7005" t="s">
        <v>7977</v>
      </c>
      <c r="C7005" t="s">
        <v>7978</v>
      </c>
      <c r="D7005">
        <v>12413</v>
      </c>
      <c r="E7005" t="s">
        <v>10009</v>
      </c>
      <c r="F7005" t="s">
        <v>11306</v>
      </c>
      <c r="G7005" t="s">
        <v>22595</v>
      </c>
    </row>
    <row r="7006" spans="1:7">
      <c r="A7006">
        <v>1006</v>
      </c>
      <c r="B7006" t="s">
        <v>7977</v>
      </c>
      <c r="C7006" t="s">
        <v>7978</v>
      </c>
      <c r="D7006">
        <v>12414</v>
      </c>
      <c r="E7006" t="s">
        <v>10010</v>
      </c>
      <c r="F7006" t="s">
        <v>11307</v>
      </c>
      <c r="G7006" t="s">
        <v>22596</v>
      </c>
    </row>
    <row r="7007" spans="1:7">
      <c r="A7007">
        <v>1006</v>
      </c>
      <c r="B7007" t="s">
        <v>7977</v>
      </c>
      <c r="C7007" t="s">
        <v>7978</v>
      </c>
      <c r="D7007">
        <v>12415</v>
      </c>
      <c r="E7007" t="s">
        <v>10011</v>
      </c>
      <c r="F7007" t="s">
        <v>11308</v>
      </c>
      <c r="G7007" t="s">
        <v>22597</v>
      </c>
    </row>
    <row r="7008" spans="1:7">
      <c r="A7008">
        <v>1006</v>
      </c>
      <c r="B7008" t="s">
        <v>7977</v>
      </c>
      <c r="C7008" t="s">
        <v>7978</v>
      </c>
      <c r="D7008">
        <v>12420</v>
      </c>
      <c r="E7008" t="s">
        <v>10012</v>
      </c>
      <c r="F7008" t="s">
        <v>11309</v>
      </c>
      <c r="G7008" t="s">
        <v>22598</v>
      </c>
    </row>
    <row r="7009" spans="1:7">
      <c r="A7009">
        <v>1006</v>
      </c>
      <c r="B7009" t="s">
        <v>7977</v>
      </c>
      <c r="C7009" t="s">
        <v>7978</v>
      </c>
      <c r="D7009">
        <v>12421</v>
      </c>
      <c r="E7009" t="s">
        <v>10013</v>
      </c>
      <c r="F7009" t="s">
        <v>11310</v>
      </c>
      <c r="G7009" t="s">
        <v>22599</v>
      </c>
    </row>
    <row r="7010" spans="1:7">
      <c r="A7010">
        <v>1006</v>
      </c>
      <c r="B7010" t="s">
        <v>7977</v>
      </c>
      <c r="C7010" t="s">
        <v>7978</v>
      </c>
      <c r="D7010">
        <v>12422</v>
      </c>
      <c r="E7010" t="s">
        <v>10014</v>
      </c>
      <c r="F7010" t="s">
        <v>11311</v>
      </c>
      <c r="G7010" t="s">
        <v>22600</v>
      </c>
    </row>
    <row r="7011" spans="1:7">
      <c r="A7011">
        <v>1006</v>
      </c>
      <c r="B7011" t="s">
        <v>7977</v>
      </c>
      <c r="C7011" t="s">
        <v>7978</v>
      </c>
      <c r="D7011">
        <v>12423</v>
      </c>
      <c r="E7011" t="s">
        <v>10015</v>
      </c>
      <c r="F7011" t="s">
        <v>11312</v>
      </c>
      <c r="G7011" t="s">
        <v>22601</v>
      </c>
    </row>
    <row r="7012" spans="1:7">
      <c r="A7012">
        <v>1006</v>
      </c>
      <c r="B7012" t="s">
        <v>7977</v>
      </c>
      <c r="C7012" t="s">
        <v>7978</v>
      </c>
      <c r="D7012">
        <v>12424</v>
      </c>
      <c r="E7012" t="s">
        <v>10016</v>
      </c>
      <c r="F7012" t="s">
        <v>11313</v>
      </c>
      <c r="G7012" t="s">
        <v>22602</v>
      </c>
    </row>
    <row r="7013" spans="1:7">
      <c r="A7013">
        <v>1006</v>
      </c>
      <c r="B7013" t="s">
        <v>7977</v>
      </c>
      <c r="C7013" t="s">
        <v>7978</v>
      </c>
      <c r="D7013">
        <v>12425</v>
      </c>
      <c r="E7013" t="s">
        <v>10017</v>
      </c>
      <c r="F7013" t="s">
        <v>11314</v>
      </c>
      <c r="G7013" t="s">
        <v>22603</v>
      </c>
    </row>
    <row r="7014" spans="1:7">
      <c r="A7014">
        <v>1006</v>
      </c>
      <c r="B7014" t="s">
        <v>7977</v>
      </c>
      <c r="C7014" t="s">
        <v>7978</v>
      </c>
      <c r="D7014">
        <v>12430</v>
      </c>
      <c r="E7014" t="s">
        <v>10018</v>
      </c>
      <c r="F7014" t="s">
        <v>11315</v>
      </c>
      <c r="G7014" t="s">
        <v>22604</v>
      </c>
    </row>
    <row r="7015" spans="1:7">
      <c r="A7015">
        <v>1006</v>
      </c>
      <c r="B7015" t="s">
        <v>7977</v>
      </c>
      <c r="C7015" t="s">
        <v>7978</v>
      </c>
      <c r="D7015">
        <v>12431</v>
      </c>
      <c r="E7015" t="s">
        <v>10019</v>
      </c>
      <c r="F7015" t="s">
        <v>11316</v>
      </c>
      <c r="G7015" t="s">
        <v>22605</v>
      </c>
    </row>
    <row r="7016" spans="1:7">
      <c r="A7016">
        <v>1006</v>
      </c>
      <c r="B7016" t="s">
        <v>7977</v>
      </c>
      <c r="C7016" t="s">
        <v>7978</v>
      </c>
      <c r="D7016">
        <v>12432</v>
      </c>
      <c r="E7016" t="s">
        <v>10020</v>
      </c>
      <c r="F7016" t="s">
        <v>11317</v>
      </c>
      <c r="G7016" t="s">
        <v>22606</v>
      </c>
    </row>
    <row r="7017" spans="1:7">
      <c r="A7017">
        <v>1006</v>
      </c>
      <c r="B7017" t="s">
        <v>7977</v>
      </c>
      <c r="C7017" t="s">
        <v>7978</v>
      </c>
      <c r="D7017">
        <v>12433</v>
      </c>
      <c r="E7017" t="s">
        <v>10021</v>
      </c>
      <c r="F7017" t="s">
        <v>11318</v>
      </c>
      <c r="G7017" t="s">
        <v>22607</v>
      </c>
    </row>
    <row r="7018" spans="1:7">
      <c r="A7018">
        <v>1006</v>
      </c>
      <c r="B7018" t="s">
        <v>7977</v>
      </c>
      <c r="C7018" t="s">
        <v>7978</v>
      </c>
      <c r="D7018">
        <v>12434</v>
      </c>
      <c r="E7018" t="s">
        <v>10022</v>
      </c>
      <c r="F7018" t="s">
        <v>11319</v>
      </c>
      <c r="G7018" t="s">
        <v>22608</v>
      </c>
    </row>
    <row r="7019" spans="1:7">
      <c r="A7019">
        <v>1006</v>
      </c>
      <c r="B7019" t="s">
        <v>7977</v>
      </c>
      <c r="C7019" t="s">
        <v>7978</v>
      </c>
      <c r="D7019">
        <v>12435</v>
      </c>
      <c r="E7019" t="s">
        <v>10023</v>
      </c>
      <c r="F7019" t="s">
        <v>11320</v>
      </c>
      <c r="G7019" t="s">
        <v>22609</v>
      </c>
    </row>
    <row r="7020" spans="1:7">
      <c r="A7020">
        <v>1006</v>
      </c>
      <c r="B7020" t="s">
        <v>7977</v>
      </c>
      <c r="C7020" t="s">
        <v>7978</v>
      </c>
      <c r="D7020">
        <v>12440</v>
      </c>
      <c r="E7020" t="s">
        <v>10024</v>
      </c>
      <c r="F7020" t="s">
        <v>11321</v>
      </c>
      <c r="G7020" t="s">
        <v>22610</v>
      </c>
    </row>
    <row r="7021" spans="1:7">
      <c r="A7021">
        <v>1006</v>
      </c>
      <c r="B7021" t="s">
        <v>7977</v>
      </c>
      <c r="C7021" t="s">
        <v>7978</v>
      </c>
      <c r="D7021">
        <v>12441</v>
      </c>
      <c r="E7021" t="s">
        <v>10025</v>
      </c>
      <c r="F7021" t="s">
        <v>11322</v>
      </c>
      <c r="G7021" t="s">
        <v>22611</v>
      </c>
    </row>
    <row r="7022" spans="1:7">
      <c r="A7022">
        <v>1006</v>
      </c>
      <c r="B7022" t="s">
        <v>7977</v>
      </c>
      <c r="C7022" t="s">
        <v>7978</v>
      </c>
      <c r="D7022">
        <v>12442</v>
      </c>
      <c r="E7022" t="s">
        <v>10026</v>
      </c>
      <c r="F7022" t="s">
        <v>11323</v>
      </c>
      <c r="G7022" t="s">
        <v>22612</v>
      </c>
    </row>
    <row r="7023" spans="1:7">
      <c r="A7023">
        <v>1006</v>
      </c>
      <c r="B7023" t="s">
        <v>7977</v>
      </c>
      <c r="C7023" t="s">
        <v>7978</v>
      </c>
      <c r="D7023">
        <v>12443</v>
      </c>
      <c r="E7023" t="s">
        <v>10027</v>
      </c>
      <c r="F7023" t="s">
        <v>11324</v>
      </c>
      <c r="G7023" t="s">
        <v>22613</v>
      </c>
    </row>
    <row r="7024" spans="1:7">
      <c r="A7024">
        <v>1006</v>
      </c>
      <c r="B7024" t="s">
        <v>7977</v>
      </c>
      <c r="C7024" t="s">
        <v>7978</v>
      </c>
      <c r="D7024">
        <v>12444</v>
      </c>
      <c r="E7024" t="s">
        <v>10028</v>
      </c>
      <c r="F7024" t="s">
        <v>11325</v>
      </c>
      <c r="G7024" t="s">
        <v>22614</v>
      </c>
    </row>
    <row r="7025" spans="1:7">
      <c r="A7025">
        <v>1006</v>
      </c>
      <c r="B7025" t="s">
        <v>7977</v>
      </c>
      <c r="C7025" t="s">
        <v>7978</v>
      </c>
      <c r="D7025">
        <v>12445</v>
      </c>
      <c r="E7025" t="s">
        <v>10029</v>
      </c>
      <c r="F7025" t="s">
        <v>11326</v>
      </c>
      <c r="G7025" t="s">
        <v>22615</v>
      </c>
    </row>
    <row r="7026" spans="1:7">
      <c r="A7026">
        <v>1006</v>
      </c>
      <c r="B7026" t="s">
        <v>7977</v>
      </c>
      <c r="C7026" t="s">
        <v>7978</v>
      </c>
      <c r="D7026">
        <v>12500</v>
      </c>
      <c r="E7026" t="s">
        <v>9913</v>
      </c>
      <c r="F7026" t="s">
        <v>11327</v>
      </c>
      <c r="G7026" t="s">
        <v>22616</v>
      </c>
    </row>
    <row r="7027" spans="1:7">
      <c r="A7027">
        <v>1006</v>
      </c>
      <c r="B7027" t="s">
        <v>7977</v>
      </c>
      <c r="C7027" t="s">
        <v>7978</v>
      </c>
      <c r="D7027">
        <v>12510</v>
      </c>
      <c r="E7027" t="s">
        <v>11328</v>
      </c>
      <c r="F7027" t="s">
        <v>11329</v>
      </c>
      <c r="G7027" t="s">
        <v>22617</v>
      </c>
    </row>
    <row r="7028" spans="1:7">
      <c r="A7028">
        <v>1006</v>
      </c>
      <c r="B7028" t="s">
        <v>7977</v>
      </c>
      <c r="C7028" t="s">
        <v>7978</v>
      </c>
      <c r="D7028">
        <v>12511</v>
      </c>
      <c r="E7028" t="s">
        <v>11330</v>
      </c>
      <c r="F7028" t="s">
        <v>11331</v>
      </c>
      <c r="G7028" t="s">
        <v>22618</v>
      </c>
    </row>
    <row r="7029" spans="1:7">
      <c r="A7029">
        <v>1006</v>
      </c>
      <c r="B7029" t="s">
        <v>7977</v>
      </c>
      <c r="C7029" t="s">
        <v>7978</v>
      </c>
      <c r="D7029">
        <v>12512</v>
      </c>
      <c r="E7029" t="s">
        <v>11332</v>
      </c>
      <c r="F7029" t="s">
        <v>11333</v>
      </c>
      <c r="G7029" t="s">
        <v>22619</v>
      </c>
    </row>
    <row r="7030" spans="1:7">
      <c r="A7030">
        <v>1006</v>
      </c>
      <c r="B7030" t="s">
        <v>7977</v>
      </c>
      <c r="C7030" t="s">
        <v>7978</v>
      </c>
      <c r="D7030">
        <v>12513</v>
      </c>
      <c r="E7030" t="s">
        <v>11334</v>
      </c>
      <c r="F7030" t="s">
        <v>11335</v>
      </c>
      <c r="G7030" t="s">
        <v>22620</v>
      </c>
    </row>
    <row r="7031" spans="1:7">
      <c r="A7031">
        <v>1006</v>
      </c>
      <c r="B7031" t="s">
        <v>7977</v>
      </c>
      <c r="C7031" t="s">
        <v>7978</v>
      </c>
      <c r="D7031">
        <v>12514</v>
      </c>
      <c r="E7031" t="s">
        <v>11336</v>
      </c>
      <c r="F7031" t="s">
        <v>11337</v>
      </c>
      <c r="G7031" t="s">
        <v>22621</v>
      </c>
    </row>
    <row r="7032" spans="1:7">
      <c r="A7032">
        <v>1006</v>
      </c>
      <c r="B7032" t="s">
        <v>7977</v>
      </c>
      <c r="C7032" t="s">
        <v>7978</v>
      </c>
      <c r="D7032">
        <v>12515</v>
      </c>
      <c r="E7032" t="s">
        <v>11338</v>
      </c>
      <c r="F7032" t="s">
        <v>11339</v>
      </c>
      <c r="G7032" t="s">
        <v>22622</v>
      </c>
    </row>
    <row r="7033" spans="1:7">
      <c r="A7033">
        <v>1006</v>
      </c>
      <c r="B7033" t="s">
        <v>7977</v>
      </c>
      <c r="C7033" t="s">
        <v>7978</v>
      </c>
      <c r="D7033">
        <v>12520</v>
      </c>
      <c r="E7033" t="s">
        <v>11340</v>
      </c>
      <c r="F7033" t="s">
        <v>11341</v>
      </c>
      <c r="G7033" t="s">
        <v>22623</v>
      </c>
    </row>
    <row r="7034" spans="1:7">
      <c r="A7034">
        <v>1006</v>
      </c>
      <c r="B7034" t="s">
        <v>7977</v>
      </c>
      <c r="C7034" t="s">
        <v>7978</v>
      </c>
      <c r="D7034">
        <v>12521</v>
      </c>
      <c r="E7034" t="s">
        <v>11342</v>
      </c>
      <c r="F7034" t="s">
        <v>11343</v>
      </c>
      <c r="G7034" t="s">
        <v>22624</v>
      </c>
    </row>
    <row r="7035" spans="1:7">
      <c r="A7035">
        <v>1006</v>
      </c>
      <c r="B7035" t="s">
        <v>7977</v>
      </c>
      <c r="C7035" t="s">
        <v>7978</v>
      </c>
      <c r="D7035">
        <v>12522</v>
      </c>
      <c r="E7035" t="s">
        <v>11344</v>
      </c>
      <c r="F7035" t="s">
        <v>11345</v>
      </c>
      <c r="G7035" t="s">
        <v>22625</v>
      </c>
    </row>
    <row r="7036" spans="1:7">
      <c r="A7036">
        <v>1006</v>
      </c>
      <c r="B7036" t="s">
        <v>7977</v>
      </c>
      <c r="C7036" t="s">
        <v>7978</v>
      </c>
      <c r="D7036">
        <v>12523</v>
      </c>
      <c r="E7036" t="s">
        <v>11346</v>
      </c>
      <c r="F7036" t="s">
        <v>11347</v>
      </c>
      <c r="G7036" t="s">
        <v>22626</v>
      </c>
    </row>
    <row r="7037" spans="1:7">
      <c r="A7037">
        <v>1006</v>
      </c>
      <c r="B7037" t="s">
        <v>7977</v>
      </c>
      <c r="C7037" t="s">
        <v>7978</v>
      </c>
      <c r="D7037">
        <v>12524</v>
      </c>
      <c r="E7037" t="s">
        <v>11348</v>
      </c>
      <c r="F7037" t="s">
        <v>11349</v>
      </c>
      <c r="G7037" t="s">
        <v>22627</v>
      </c>
    </row>
    <row r="7038" spans="1:7">
      <c r="A7038">
        <v>1006</v>
      </c>
      <c r="B7038" t="s">
        <v>7977</v>
      </c>
      <c r="C7038" t="s">
        <v>7978</v>
      </c>
      <c r="D7038">
        <v>12525</v>
      </c>
      <c r="E7038" t="s">
        <v>10030</v>
      </c>
      <c r="F7038" t="s">
        <v>11350</v>
      </c>
      <c r="G7038" t="s">
        <v>22628</v>
      </c>
    </row>
    <row r="7039" spans="1:7">
      <c r="A7039">
        <v>1006</v>
      </c>
      <c r="B7039" t="s">
        <v>7977</v>
      </c>
      <c r="C7039" t="s">
        <v>7978</v>
      </c>
      <c r="D7039">
        <v>12530</v>
      </c>
      <c r="E7039" t="s">
        <v>11351</v>
      </c>
      <c r="F7039" t="s">
        <v>11352</v>
      </c>
      <c r="G7039" t="s">
        <v>22629</v>
      </c>
    </row>
    <row r="7040" spans="1:7">
      <c r="A7040">
        <v>1006</v>
      </c>
      <c r="B7040" t="s">
        <v>7977</v>
      </c>
      <c r="C7040" t="s">
        <v>7978</v>
      </c>
      <c r="D7040">
        <v>12531</v>
      </c>
      <c r="E7040" t="s">
        <v>10031</v>
      </c>
      <c r="F7040" t="s">
        <v>11353</v>
      </c>
      <c r="G7040" t="s">
        <v>22630</v>
      </c>
    </row>
    <row r="7041" spans="1:7">
      <c r="A7041">
        <v>1006</v>
      </c>
      <c r="B7041" t="s">
        <v>7977</v>
      </c>
      <c r="C7041" t="s">
        <v>7978</v>
      </c>
      <c r="D7041">
        <v>12532</v>
      </c>
      <c r="E7041" t="s">
        <v>10032</v>
      </c>
      <c r="F7041" t="s">
        <v>11354</v>
      </c>
      <c r="G7041" t="s">
        <v>22631</v>
      </c>
    </row>
    <row r="7042" spans="1:7">
      <c r="A7042">
        <v>1006</v>
      </c>
      <c r="B7042" t="s">
        <v>7977</v>
      </c>
      <c r="C7042" t="s">
        <v>7978</v>
      </c>
      <c r="D7042">
        <v>12533</v>
      </c>
      <c r="E7042" t="s">
        <v>10033</v>
      </c>
      <c r="F7042" t="s">
        <v>11355</v>
      </c>
      <c r="G7042" t="s">
        <v>22632</v>
      </c>
    </row>
    <row r="7043" spans="1:7">
      <c r="A7043">
        <v>1006</v>
      </c>
      <c r="B7043" t="s">
        <v>7977</v>
      </c>
      <c r="C7043" t="s">
        <v>7978</v>
      </c>
      <c r="D7043">
        <v>12534</v>
      </c>
      <c r="E7043" t="s">
        <v>10034</v>
      </c>
      <c r="F7043" t="s">
        <v>11356</v>
      </c>
      <c r="G7043" t="s">
        <v>22633</v>
      </c>
    </row>
    <row r="7044" spans="1:7">
      <c r="A7044">
        <v>1006</v>
      </c>
      <c r="B7044" t="s">
        <v>7977</v>
      </c>
      <c r="C7044" t="s">
        <v>7978</v>
      </c>
      <c r="D7044">
        <v>12535</v>
      </c>
      <c r="E7044" t="s">
        <v>10035</v>
      </c>
      <c r="F7044" t="s">
        <v>11357</v>
      </c>
      <c r="G7044" t="s">
        <v>22634</v>
      </c>
    </row>
    <row r="7045" spans="1:7">
      <c r="A7045">
        <v>1006</v>
      </c>
      <c r="B7045" t="s">
        <v>7977</v>
      </c>
      <c r="C7045" t="s">
        <v>7978</v>
      </c>
      <c r="D7045">
        <v>12540</v>
      </c>
      <c r="E7045" t="s">
        <v>10036</v>
      </c>
      <c r="F7045" t="s">
        <v>11358</v>
      </c>
      <c r="G7045" t="s">
        <v>22635</v>
      </c>
    </row>
    <row r="7046" spans="1:7">
      <c r="A7046">
        <v>1006</v>
      </c>
      <c r="B7046" t="s">
        <v>7977</v>
      </c>
      <c r="C7046" t="s">
        <v>7978</v>
      </c>
      <c r="D7046">
        <v>12541</v>
      </c>
      <c r="E7046" t="s">
        <v>10037</v>
      </c>
      <c r="F7046" t="s">
        <v>11359</v>
      </c>
      <c r="G7046" t="s">
        <v>22636</v>
      </c>
    </row>
    <row r="7047" spans="1:7">
      <c r="A7047">
        <v>1006</v>
      </c>
      <c r="B7047" t="s">
        <v>7977</v>
      </c>
      <c r="C7047" t="s">
        <v>7978</v>
      </c>
      <c r="D7047">
        <v>12542</v>
      </c>
      <c r="E7047" t="s">
        <v>10038</v>
      </c>
      <c r="F7047" t="s">
        <v>11360</v>
      </c>
      <c r="G7047" t="s">
        <v>22637</v>
      </c>
    </row>
    <row r="7048" spans="1:7">
      <c r="A7048">
        <v>1006</v>
      </c>
      <c r="B7048" t="s">
        <v>7977</v>
      </c>
      <c r="C7048" t="s">
        <v>7978</v>
      </c>
      <c r="D7048">
        <v>12543</v>
      </c>
      <c r="E7048" t="s">
        <v>10039</v>
      </c>
      <c r="F7048" t="s">
        <v>11361</v>
      </c>
      <c r="G7048" t="s">
        <v>22638</v>
      </c>
    </row>
    <row r="7049" spans="1:7">
      <c r="A7049">
        <v>1006</v>
      </c>
      <c r="B7049" t="s">
        <v>7977</v>
      </c>
      <c r="C7049" t="s">
        <v>7978</v>
      </c>
      <c r="D7049">
        <v>12544</v>
      </c>
      <c r="E7049" t="s">
        <v>10040</v>
      </c>
      <c r="F7049" t="s">
        <v>11362</v>
      </c>
      <c r="G7049" t="s">
        <v>22639</v>
      </c>
    </row>
    <row r="7050" spans="1:7">
      <c r="A7050">
        <v>1006</v>
      </c>
      <c r="B7050" t="s">
        <v>7977</v>
      </c>
      <c r="C7050" t="s">
        <v>7978</v>
      </c>
      <c r="D7050">
        <v>12545</v>
      </c>
      <c r="E7050" t="s">
        <v>10041</v>
      </c>
      <c r="F7050" t="s">
        <v>11363</v>
      </c>
      <c r="G7050" t="s">
        <v>22640</v>
      </c>
    </row>
    <row r="7051" spans="1:7">
      <c r="A7051">
        <v>1006</v>
      </c>
      <c r="B7051" t="s">
        <v>7977</v>
      </c>
      <c r="C7051" t="s">
        <v>7978</v>
      </c>
      <c r="D7051">
        <v>20000</v>
      </c>
      <c r="E7051" t="s">
        <v>8223</v>
      </c>
      <c r="F7051" t="s">
        <v>11364</v>
      </c>
      <c r="G7051" t="s">
        <v>22641</v>
      </c>
    </row>
    <row r="7052" spans="1:7">
      <c r="A7052">
        <v>1006</v>
      </c>
      <c r="B7052" t="s">
        <v>7977</v>
      </c>
      <c r="C7052" t="s">
        <v>7978</v>
      </c>
      <c r="D7052">
        <v>21000</v>
      </c>
      <c r="E7052" t="s">
        <v>8224</v>
      </c>
      <c r="F7052" t="s">
        <v>11365</v>
      </c>
      <c r="G7052" t="s">
        <v>22642</v>
      </c>
    </row>
    <row r="7053" spans="1:7">
      <c r="A7053">
        <v>1006</v>
      </c>
      <c r="B7053" t="s">
        <v>7977</v>
      </c>
      <c r="C7053" t="s">
        <v>7978</v>
      </c>
      <c r="D7053">
        <v>21100</v>
      </c>
      <c r="E7053" t="s">
        <v>8225</v>
      </c>
      <c r="F7053" t="s">
        <v>11366</v>
      </c>
      <c r="G7053" t="s">
        <v>8226</v>
      </c>
    </row>
    <row r="7054" spans="1:7">
      <c r="A7054">
        <v>1006</v>
      </c>
      <c r="B7054" t="s">
        <v>7977</v>
      </c>
      <c r="C7054" t="s">
        <v>7978</v>
      </c>
      <c r="D7054">
        <v>21111</v>
      </c>
      <c r="E7054" t="s">
        <v>8227</v>
      </c>
      <c r="F7054" t="s">
        <v>11367</v>
      </c>
      <c r="G7054" t="s">
        <v>22643</v>
      </c>
    </row>
    <row r="7055" spans="1:7">
      <c r="A7055">
        <v>1006</v>
      </c>
      <c r="B7055" t="s">
        <v>7977</v>
      </c>
      <c r="C7055" t="s">
        <v>7978</v>
      </c>
      <c r="D7055">
        <v>21112</v>
      </c>
      <c r="E7055" t="s">
        <v>9914</v>
      </c>
      <c r="F7055" t="s">
        <v>11368</v>
      </c>
      <c r="G7055" t="s">
        <v>22644</v>
      </c>
    </row>
    <row r="7056" spans="1:7">
      <c r="A7056">
        <v>1006</v>
      </c>
      <c r="B7056" t="s">
        <v>7977</v>
      </c>
      <c r="C7056" t="s">
        <v>7978</v>
      </c>
      <c r="D7056">
        <v>21113</v>
      </c>
      <c r="E7056" t="s">
        <v>9915</v>
      </c>
      <c r="F7056" t="s">
        <v>11369</v>
      </c>
      <c r="G7056" t="s">
        <v>22645</v>
      </c>
    </row>
    <row r="7057" spans="1:7">
      <c r="A7057">
        <v>1006</v>
      </c>
      <c r="B7057" t="s">
        <v>7977</v>
      </c>
      <c r="C7057" t="s">
        <v>7978</v>
      </c>
      <c r="D7057">
        <v>21114</v>
      </c>
      <c r="E7057" t="s">
        <v>8228</v>
      </c>
      <c r="F7057" t="s">
        <v>11370</v>
      </c>
      <c r="G7057" t="s">
        <v>22646</v>
      </c>
    </row>
    <row r="7058" spans="1:7">
      <c r="A7058">
        <v>1006</v>
      </c>
      <c r="B7058" t="s">
        <v>7977</v>
      </c>
      <c r="C7058" t="s">
        <v>7978</v>
      </c>
      <c r="D7058">
        <v>21200</v>
      </c>
      <c r="E7058" t="s">
        <v>8229</v>
      </c>
      <c r="F7058" t="s">
        <v>11371</v>
      </c>
      <c r="G7058" t="s">
        <v>8230</v>
      </c>
    </row>
    <row r="7059" spans="1:7">
      <c r="A7059">
        <v>1006</v>
      </c>
      <c r="B7059" t="s">
        <v>7977</v>
      </c>
      <c r="C7059" t="s">
        <v>7978</v>
      </c>
      <c r="D7059">
        <v>21211</v>
      </c>
      <c r="E7059" t="s">
        <v>8231</v>
      </c>
      <c r="F7059" t="s">
        <v>11372</v>
      </c>
      <c r="G7059" t="s">
        <v>22647</v>
      </c>
    </row>
    <row r="7060" spans="1:7">
      <c r="A7060">
        <v>1006</v>
      </c>
      <c r="B7060" t="s">
        <v>7977</v>
      </c>
      <c r="C7060" t="s">
        <v>7978</v>
      </c>
      <c r="D7060">
        <v>21212</v>
      </c>
      <c r="E7060" t="s">
        <v>8232</v>
      </c>
      <c r="F7060" t="s">
        <v>11373</v>
      </c>
      <c r="G7060" t="s">
        <v>22648</v>
      </c>
    </row>
    <row r="7061" spans="1:7">
      <c r="A7061">
        <v>1006</v>
      </c>
      <c r="B7061" t="s">
        <v>7977</v>
      </c>
      <c r="C7061" t="s">
        <v>7978</v>
      </c>
      <c r="D7061">
        <v>21213</v>
      </c>
      <c r="E7061" t="s">
        <v>8233</v>
      </c>
      <c r="F7061" t="s">
        <v>11374</v>
      </c>
      <c r="G7061" t="s">
        <v>22649</v>
      </c>
    </row>
    <row r="7062" spans="1:7">
      <c r="A7062">
        <v>1006</v>
      </c>
      <c r="B7062" t="s">
        <v>7977</v>
      </c>
      <c r="C7062" t="s">
        <v>7978</v>
      </c>
      <c r="D7062">
        <v>21300</v>
      </c>
      <c r="E7062" t="s">
        <v>8234</v>
      </c>
      <c r="F7062" t="s">
        <v>11375</v>
      </c>
      <c r="G7062" t="s">
        <v>8235</v>
      </c>
    </row>
    <row r="7063" spans="1:7">
      <c r="A7063">
        <v>1006</v>
      </c>
      <c r="B7063" t="s">
        <v>7977</v>
      </c>
      <c r="C7063" t="s">
        <v>7978</v>
      </c>
      <c r="D7063">
        <v>21311</v>
      </c>
      <c r="E7063" t="s">
        <v>8236</v>
      </c>
      <c r="F7063" t="s">
        <v>11376</v>
      </c>
      <c r="G7063" t="s">
        <v>22650</v>
      </c>
    </row>
    <row r="7064" spans="1:7">
      <c r="A7064">
        <v>1006</v>
      </c>
      <c r="B7064" t="s">
        <v>7977</v>
      </c>
      <c r="C7064" t="s">
        <v>7978</v>
      </c>
      <c r="D7064">
        <v>21312</v>
      </c>
      <c r="E7064" t="s">
        <v>8237</v>
      </c>
      <c r="F7064" t="s">
        <v>11377</v>
      </c>
      <c r="G7064" t="s">
        <v>22651</v>
      </c>
    </row>
    <row r="7065" spans="1:7">
      <c r="A7065">
        <v>1006</v>
      </c>
      <c r="B7065" t="s">
        <v>7977</v>
      </c>
      <c r="C7065" t="s">
        <v>7978</v>
      </c>
      <c r="D7065">
        <v>21313</v>
      </c>
      <c r="E7065" t="s">
        <v>8238</v>
      </c>
      <c r="F7065" t="s">
        <v>11378</v>
      </c>
      <c r="G7065" t="s">
        <v>22652</v>
      </c>
    </row>
    <row r="7066" spans="1:7">
      <c r="A7066">
        <v>1006</v>
      </c>
      <c r="B7066" t="s">
        <v>7977</v>
      </c>
      <c r="C7066" t="s">
        <v>7978</v>
      </c>
      <c r="D7066">
        <v>21400</v>
      </c>
      <c r="E7066" t="s">
        <v>8239</v>
      </c>
      <c r="F7066" t="s">
        <v>11379</v>
      </c>
      <c r="G7066" t="s">
        <v>8240</v>
      </c>
    </row>
    <row r="7067" spans="1:7">
      <c r="A7067">
        <v>1006</v>
      </c>
      <c r="B7067" t="s">
        <v>7977</v>
      </c>
      <c r="C7067" t="s">
        <v>7978</v>
      </c>
      <c r="D7067">
        <v>21411</v>
      </c>
      <c r="E7067" t="s">
        <v>8241</v>
      </c>
      <c r="F7067" t="s">
        <v>11380</v>
      </c>
      <c r="G7067" t="s">
        <v>22653</v>
      </c>
    </row>
    <row r="7068" spans="1:7">
      <c r="A7068">
        <v>1006</v>
      </c>
      <c r="B7068" t="s">
        <v>7977</v>
      </c>
      <c r="C7068" t="s">
        <v>7978</v>
      </c>
      <c r="D7068">
        <v>21412</v>
      </c>
      <c r="E7068" t="s">
        <v>8242</v>
      </c>
      <c r="F7068" t="s">
        <v>11381</v>
      </c>
      <c r="G7068" t="s">
        <v>22654</v>
      </c>
    </row>
    <row r="7069" spans="1:7">
      <c r="A7069">
        <v>1006</v>
      </c>
      <c r="B7069" t="s">
        <v>7977</v>
      </c>
      <c r="C7069" t="s">
        <v>7978</v>
      </c>
      <c r="D7069">
        <v>21413</v>
      </c>
      <c r="E7069" t="s">
        <v>8243</v>
      </c>
      <c r="F7069" t="s">
        <v>11382</v>
      </c>
      <c r="G7069" t="s">
        <v>22655</v>
      </c>
    </row>
    <row r="7070" spans="1:7">
      <c r="A7070">
        <v>1006</v>
      </c>
      <c r="B7070" t="s">
        <v>7977</v>
      </c>
      <c r="C7070" t="s">
        <v>7978</v>
      </c>
      <c r="D7070">
        <v>22000</v>
      </c>
      <c r="E7070" t="s">
        <v>8244</v>
      </c>
      <c r="F7070" t="s">
        <v>11383</v>
      </c>
      <c r="G7070" t="s">
        <v>22656</v>
      </c>
    </row>
    <row r="7071" spans="1:7">
      <c r="A7071">
        <v>1006</v>
      </c>
      <c r="B7071" t="s">
        <v>7977</v>
      </c>
      <c r="C7071" t="s">
        <v>7978</v>
      </c>
      <c r="D7071">
        <v>22100</v>
      </c>
      <c r="E7071" t="s">
        <v>8245</v>
      </c>
      <c r="F7071" t="s">
        <v>11384</v>
      </c>
      <c r="G7071" t="s">
        <v>8246</v>
      </c>
    </row>
    <row r="7072" spans="1:7">
      <c r="A7072">
        <v>1006</v>
      </c>
      <c r="B7072" t="s">
        <v>7977</v>
      </c>
      <c r="C7072" t="s">
        <v>7978</v>
      </c>
      <c r="D7072">
        <v>22111</v>
      </c>
      <c r="E7072" t="s">
        <v>8247</v>
      </c>
      <c r="F7072" t="s">
        <v>11385</v>
      </c>
      <c r="G7072" t="s">
        <v>22657</v>
      </c>
    </row>
    <row r="7073" spans="1:7">
      <c r="A7073">
        <v>1006</v>
      </c>
      <c r="B7073" t="s">
        <v>7977</v>
      </c>
      <c r="C7073" t="s">
        <v>7978</v>
      </c>
      <c r="D7073">
        <v>22112</v>
      </c>
      <c r="E7073" t="s">
        <v>8248</v>
      </c>
      <c r="F7073" t="s">
        <v>11386</v>
      </c>
      <c r="G7073" t="s">
        <v>22658</v>
      </c>
    </row>
    <row r="7074" spans="1:7">
      <c r="A7074">
        <v>1006</v>
      </c>
      <c r="B7074" t="s">
        <v>7977</v>
      </c>
      <c r="C7074" t="s">
        <v>7978</v>
      </c>
      <c r="D7074">
        <v>22113</v>
      </c>
      <c r="E7074" t="s">
        <v>8249</v>
      </c>
      <c r="F7074" t="s">
        <v>11387</v>
      </c>
      <c r="G7074" t="s">
        <v>22659</v>
      </c>
    </row>
    <row r="7075" spans="1:7">
      <c r="A7075">
        <v>1006</v>
      </c>
      <c r="B7075" t="s">
        <v>7977</v>
      </c>
      <c r="C7075" t="s">
        <v>7978</v>
      </c>
      <c r="D7075">
        <v>22200</v>
      </c>
      <c r="E7075" t="s">
        <v>8250</v>
      </c>
      <c r="F7075" t="s">
        <v>11388</v>
      </c>
      <c r="G7075" t="s">
        <v>8251</v>
      </c>
    </row>
    <row r="7076" spans="1:7">
      <c r="A7076">
        <v>1006</v>
      </c>
      <c r="B7076" t="s">
        <v>7977</v>
      </c>
      <c r="C7076" t="s">
        <v>7978</v>
      </c>
      <c r="D7076">
        <v>22211</v>
      </c>
      <c r="E7076" t="s">
        <v>8252</v>
      </c>
      <c r="F7076" t="s">
        <v>11389</v>
      </c>
      <c r="G7076" t="s">
        <v>22660</v>
      </c>
    </row>
    <row r="7077" spans="1:7">
      <c r="A7077">
        <v>1006</v>
      </c>
      <c r="B7077" t="s">
        <v>7977</v>
      </c>
      <c r="C7077" t="s">
        <v>7978</v>
      </c>
      <c r="D7077">
        <v>22212</v>
      </c>
      <c r="E7077" t="s">
        <v>8253</v>
      </c>
      <c r="F7077" t="s">
        <v>11390</v>
      </c>
      <c r="G7077" t="s">
        <v>22661</v>
      </c>
    </row>
    <row r="7078" spans="1:7">
      <c r="A7078">
        <v>1006</v>
      </c>
      <c r="B7078" t="s">
        <v>7977</v>
      </c>
      <c r="C7078" t="s">
        <v>7978</v>
      </c>
      <c r="D7078">
        <v>22213</v>
      </c>
      <c r="E7078" t="s">
        <v>8254</v>
      </c>
      <c r="F7078" t="s">
        <v>11391</v>
      </c>
      <c r="G7078" t="s">
        <v>22662</v>
      </c>
    </row>
    <row r="7079" spans="1:7">
      <c r="A7079">
        <v>1006</v>
      </c>
      <c r="B7079" t="s">
        <v>7977</v>
      </c>
      <c r="C7079" t="s">
        <v>7978</v>
      </c>
      <c r="D7079">
        <v>22300</v>
      </c>
      <c r="E7079" t="s">
        <v>8255</v>
      </c>
      <c r="F7079" t="s">
        <v>11392</v>
      </c>
      <c r="G7079" t="s">
        <v>8256</v>
      </c>
    </row>
    <row r="7080" spans="1:7">
      <c r="A7080">
        <v>1006</v>
      </c>
      <c r="B7080" t="s">
        <v>7977</v>
      </c>
      <c r="C7080" t="s">
        <v>7978</v>
      </c>
      <c r="D7080">
        <v>22311</v>
      </c>
      <c r="E7080" t="s">
        <v>8257</v>
      </c>
      <c r="F7080" t="s">
        <v>11393</v>
      </c>
      <c r="G7080" t="s">
        <v>22663</v>
      </c>
    </row>
    <row r="7081" spans="1:7">
      <c r="A7081">
        <v>1006</v>
      </c>
      <c r="B7081" t="s">
        <v>7977</v>
      </c>
      <c r="C7081" t="s">
        <v>7978</v>
      </c>
      <c r="D7081">
        <v>22312</v>
      </c>
      <c r="E7081" t="s">
        <v>8258</v>
      </c>
      <c r="F7081" t="s">
        <v>11394</v>
      </c>
      <c r="G7081" t="s">
        <v>22664</v>
      </c>
    </row>
    <row r="7082" spans="1:7">
      <c r="A7082">
        <v>1006</v>
      </c>
      <c r="B7082" t="s">
        <v>7977</v>
      </c>
      <c r="C7082" t="s">
        <v>7978</v>
      </c>
      <c r="D7082">
        <v>22313</v>
      </c>
      <c r="E7082" t="s">
        <v>8259</v>
      </c>
      <c r="F7082" t="s">
        <v>11395</v>
      </c>
      <c r="G7082" t="s">
        <v>22665</v>
      </c>
    </row>
    <row r="7083" spans="1:7">
      <c r="A7083">
        <v>1006</v>
      </c>
      <c r="B7083" t="s">
        <v>7977</v>
      </c>
      <c r="C7083" t="s">
        <v>7978</v>
      </c>
      <c r="D7083">
        <v>30000</v>
      </c>
      <c r="E7083" t="s">
        <v>8260</v>
      </c>
      <c r="F7083" t="s">
        <v>13109</v>
      </c>
      <c r="G7083" t="s">
        <v>13110</v>
      </c>
    </row>
    <row r="7084" spans="1:7">
      <c r="A7084">
        <v>1006</v>
      </c>
      <c r="B7084" t="s">
        <v>7977</v>
      </c>
      <c r="C7084" t="s">
        <v>7978</v>
      </c>
      <c r="D7084">
        <v>30001</v>
      </c>
      <c r="E7084" t="s">
        <v>13088</v>
      </c>
      <c r="F7084" t="s">
        <v>13111</v>
      </c>
      <c r="G7084" t="s">
        <v>13111</v>
      </c>
    </row>
    <row r="7085" spans="1:7">
      <c r="A7085">
        <v>1006</v>
      </c>
      <c r="B7085" t="s">
        <v>7977</v>
      </c>
      <c r="C7085" t="s">
        <v>7978</v>
      </c>
      <c r="D7085">
        <v>30002</v>
      </c>
      <c r="E7085" t="s">
        <v>13089</v>
      </c>
      <c r="F7085" t="s">
        <v>13112</v>
      </c>
      <c r="G7085" t="s">
        <v>13113</v>
      </c>
    </row>
    <row r="7086" spans="1:7">
      <c r="A7086">
        <v>1006</v>
      </c>
      <c r="B7086" t="s">
        <v>7977</v>
      </c>
      <c r="C7086" t="s">
        <v>7978</v>
      </c>
      <c r="D7086">
        <v>30003</v>
      </c>
      <c r="E7086" t="s">
        <v>13114</v>
      </c>
      <c r="F7086" t="s">
        <v>13115</v>
      </c>
      <c r="G7086" t="s">
        <v>13116</v>
      </c>
    </row>
    <row r="7087" spans="1:7">
      <c r="A7087">
        <v>1006</v>
      </c>
      <c r="B7087" t="s">
        <v>7977</v>
      </c>
      <c r="C7087" t="s">
        <v>7978</v>
      </c>
      <c r="D7087">
        <v>30004</v>
      </c>
      <c r="E7087" t="s">
        <v>13090</v>
      </c>
      <c r="F7087" t="s">
        <v>13117</v>
      </c>
      <c r="G7087" t="s">
        <v>13118</v>
      </c>
    </row>
    <row r="7088" spans="1:7">
      <c r="A7088">
        <v>1006</v>
      </c>
      <c r="B7088" t="s">
        <v>7977</v>
      </c>
      <c r="C7088" t="s">
        <v>7978</v>
      </c>
      <c r="D7088">
        <v>30005</v>
      </c>
      <c r="E7088" t="s">
        <v>13119</v>
      </c>
      <c r="F7088" t="s">
        <v>13120</v>
      </c>
      <c r="G7088" t="s">
        <v>13121</v>
      </c>
    </row>
    <row r="7089" spans="1:7">
      <c r="A7089">
        <v>1006</v>
      </c>
      <c r="B7089" t="s">
        <v>7977</v>
      </c>
      <c r="C7089" t="s">
        <v>7978</v>
      </c>
      <c r="D7089">
        <v>30006</v>
      </c>
      <c r="E7089" t="s">
        <v>13091</v>
      </c>
      <c r="F7089" t="s">
        <v>13122</v>
      </c>
      <c r="G7089" t="s">
        <v>13123</v>
      </c>
    </row>
    <row r="7090" spans="1:7">
      <c r="A7090">
        <v>1006</v>
      </c>
      <c r="B7090" t="s">
        <v>7977</v>
      </c>
      <c r="C7090" t="s">
        <v>7978</v>
      </c>
      <c r="D7090">
        <v>30007</v>
      </c>
      <c r="E7090" t="s">
        <v>13092</v>
      </c>
      <c r="F7090" t="s">
        <v>13124</v>
      </c>
      <c r="G7090" t="s">
        <v>13125</v>
      </c>
    </row>
    <row r="7091" spans="1:7">
      <c r="A7091">
        <v>1006</v>
      </c>
      <c r="B7091" t="s">
        <v>7977</v>
      </c>
      <c r="C7091" t="s">
        <v>7978</v>
      </c>
      <c r="D7091">
        <v>30008</v>
      </c>
      <c r="E7091" t="s">
        <v>13126</v>
      </c>
      <c r="F7091" t="s">
        <v>13127</v>
      </c>
      <c r="G7091" t="s">
        <v>13128</v>
      </c>
    </row>
    <row r="7092" spans="1:7">
      <c r="A7092">
        <v>1006</v>
      </c>
      <c r="B7092" t="s">
        <v>7977</v>
      </c>
      <c r="C7092" t="s">
        <v>7978</v>
      </c>
      <c r="D7092">
        <v>30009</v>
      </c>
      <c r="E7092" t="s">
        <v>13093</v>
      </c>
      <c r="F7092" t="s">
        <v>13093</v>
      </c>
      <c r="G7092" t="s">
        <v>13129</v>
      </c>
    </row>
    <row r="7093" spans="1:7">
      <c r="A7093">
        <v>1006</v>
      </c>
      <c r="B7093" t="s">
        <v>7977</v>
      </c>
      <c r="C7093" t="s">
        <v>7978</v>
      </c>
      <c r="D7093">
        <v>30010</v>
      </c>
      <c r="E7093" t="s">
        <v>13094</v>
      </c>
      <c r="F7093" t="s">
        <v>13130</v>
      </c>
      <c r="G7093" t="s">
        <v>13131</v>
      </c>
    </row>
    <row r="7094" spans="1:7">
      <c r="A7094">
        <v>1006</v>
      </c>
      <c r="B7094" t="s">
        <v>7977</v>
      </c>
      <c r="C7094" t="s">
        <v>7978</v>
      </c>
      <c r="D7094">
        <v>30011</v>
      </c>
      <c r="E7094" t="s">
        <v>13095</v>
      </c>
      <c r="F7094" t="s">
        <v>13132</v>
      </c>
      <c r="G7094" t="s">
        <v>13133</v>
      </c>
    </row>
    <row r="7095" spans="1:7">
      <c r="A7095">
        <v>1006</v>
      </c>
      <c r="B7095" t="s">
        <v>7977</v>
      </c>
      <c r="C7095" t="s">
        <v>7978</v>
      </c>
      <c r="D7095">
        <v>30012</v>
      </c>
      <c r="E7095" t="s">
        <v>8266</v>
      </c>
      <c r="F7095" t="s">
        <v>11399</v>
      </c>
      <c r="G7095" t="s">
        <v>11400</v>
      </c>
    </row>
    <row r="7096" spans="1:7">
      <c r="A7096">
        <v>1006</v>
      </c>
      <c r="B7096" t="s">
        <v>7977</v>
      </c>
      <c r="C7096" t="s">
        <v>7978</v>
      </c>
      <c r="D7096">
        <v>30013</v>
      </c>
      <c r="E7096" t="s">
        <v>13134</v>
      </c>
      <c r="F7096" t="s">
        <v>13135</v>
      </c>
      <c r="G7096" t="s">
        <v>13136</v>
      </c>
    </row>
    <row r="7097" spans="1:7">
      <c r="A7097">
        <v>1006</v>
      </c>
      <c r="B7097" t="s">
        <v>7977</v>
      </c>
      <c r="C7097" t="s">
        <v>7978</v>
      </c>
      <c r="D7097">
        <v>30014</v>
      </c>
      <c r="E7097" t="s">
        <v>13137</v>
      </c>
      <c r="F7097" t="s">
        <v>13138</v>
      </c>
      <c r="G7097" t="s">
        <v>13139</v>
      </c>
    </row>
    <row r="7098" spans="1:7">
      <c r="A7098">
        <v>1006</v>
      </c>
      <c r="B7098" t="s">
        <v>7977</v>
      </c>
      <c r="C7098" t="s">
        <v>7978</v>
      </c>
      <c r="D7098">
        <v>30015</v>
      </c>
      <c r="E7098" t="s">
        <v>23378</v>
      </c>
      <c r="F7098" t="s">
        <v>23379</v>
      </c>
      <c r="G7098" t="s">
        <v>23380</v>
      </c>
    </row>
    <row r="7099" spans="1:7">
      <c r="A7099">
        <v>1006</v>
      </c>
      <c r="B7099" t="s">
        <v>7977</v>
      </c>
      <c r="C7099" t="s">
        <v>7978</v>
      </c>
      <c r="D7099">
        <v>30090</v>
      </c>
      <c r="E7099" t="s">
        <v>6648</v>
      </c>
      <c r="F7099" t="s">
        <v>22666</v>
      </c>
      <c r="G7099" t="s">
        <v>22667</v>
      </c>
    </row>
    <row r="7100" spans="1:7">
      <c r="A7100">
        <v>1006</v>
      </c>
      <c r="B7100" t="s">
        <v>7977</v>
      </c>
      <c r="C7100" t="s">
        <v>7978</v>
      </c>
      <c r="D7100">
        <v>40000</v>
      </c>
      <c r="E7100" t="s">
        <v>8262</v>
      </c>
      <c r="F7100" t="s">
        <v>11396</v>
      </c>
      <c r="G7100" t="s">
        <v>22668</v>
      </c>
    </row>
    <row r="7101" spans="1:7">
      <c r="A7101">
        <v>1006</v>
      </c>
      <c r="B7101" t="s">
        <v>7977</v>
      </c>
      <c r="C7101" t="s">
        <v>7978</v>
      </c>
      <c r="D7101">
        <v>41000</v>
      </c>
      <c r="E7101" t="s">
        <v>8263</v>
      </c>
      <c r="F7101" t="s">
        <v>11397</v>
      </c>
      <c r="G7101" t="s">
        <v>22669</v>
      </c>
    </row>
    <row r="7102" spans="1:7">
      <c r="A7102">
        <v>1006</v>
      </c>
      <c r="B7102" t="s">
        <v>7977</v>
      </c>
      <c r="C7102" t="s">
        <v>7978</v>
      </c>
      <c r="D7102">
        <v>41111</v>
      </c>
      <c r="E7102" t="s">
        <v>935</v>
      </c>
      <c r="F7102" t="s">
        <v>936</v>
      </c>
      <c r="G7102" t="s">
        <v>11398</v>
      </c>
    </row>
    <row r="7103" spans="1:7">
      <c r="A7103">
        <v>1006</v>
      </c>
      <c r="B7103" t="s">
        <v>7977</v>
      </c>
      <c r="C7103" t="s">
        <v>7978</v>
      </c>
      <c r="D7103">
        <v>41112</v>
      </c>
      <c r="E7103" t="s">
        <v>8264</v>
      </c>
      <c r="F7103" t="s">
        <v>7140</v>
      </c>
      <c r="G7103" t="s">
        <v>8265</v>
      </c>
    </row>
    <row r="7104" spans="1:7">
      <c r="A7104">
        <v>1006</v>
      </c>
      <c r="B7104" t="s">
        <v>7977</v>
      </c>
      <c r="C7104" t="s">
        <v>7978</v>
      </c>
      <c r="D7104">
        <v>41113</v>
      </c>
      <c r="E7104" t="s">
        <v>8266</v>
      </c>
      <c r="F7104" t="s">
        <v>11399</v>
      </c>
      <c r="G7104" t="s">
        <v>11400</v>
      </c>
    </row>
    <row r="7105" spans="1:7">
      <c r="A7105">
        <v>1006</v>
      </c>
      <c r="B7105" t="s">
        <v>7977</v>
      </c>
      <c r="C7105" t="s">
        <v>7978</v>
      </c>
      <c r="D7105">
        <v>41114</v>
      </c>
      <c r="E7105" t="s">
        <v>8267</v>
      </c>
      <c r="F7105" t="s">
        <v>11401</v>
      </c>
      <c r="G7105" t="s">
        <v>11402</v>
      </c>
    </row>
    <row r="7106" spans="1:7">
      <c r="A7106">
        <v>1006</v>
      </c>
      <c r="B7106" t="s">
        <v>7977</v>
      </c>
      <c r="C7106" t="s">
        <v>7978</v>
      </c>
      <c r="D7106">
        <v>41115</v>
      </c>
      <c r="E7106" t="s">
        <v>8268</v>
      </c>
      <c r="F7106" t="s">
        <v>11403</v>
      </c>
      <c r="G7106" t="s">
        <v>11404</v>
      </c>
    </row>
    <row r="7107" spans="1:7">
      <c r="A7107">
        <v>1006</v>
      </c>
      <c r="B7107" t="s">
        <v>7977</v>
      </c>
      <c r="C7107" t="s">
        <v>7978</v>
      </c>
      <c r="D7107">
        <v>41116</v>
      </c>
      <c r="E7107" t="s">
        <v>8269</v>
      </c>
      <c r="F7107" t="s">
        <v>11405</v>
      </c>
      <c r="G7107" t="s">
        <v>11406</v>
      </c>
    </row>
    <row r="7108" spans="1:7">
      <c r="A7108">
        <v>1006</v>
      </c>
      <c r="B7108" t="s">
        <v>7977</v>
      </c>
      <c r="C7108" t="s">
        <v>7978</v>
      </c>
      <c r="D7108">
        <v>42000</v>
      </c>
      <c r="E7108" t="s">
        <v>8270</v>
      </c>
      <c r="F7108" t="s">
        <v>11407</v>
      </c>
      <c r="G7108" t="s">
        <v>22670</v>
      </c>
    </row>
    <row r="7109" spans="1:7">
      <c r="A7109">
        <v>1006</v>
      </c>
      <c r="B7109" t="s">
        <v>7977</v>
      </c>
      <c r="C7109" t="s">
        <v>7978</v>
      </c>
      <c r="D7109">
        <v>42111</v>
      </c>
      <c r="E7109" t="s">
        <v>8271</v>
      </c>
      <c r="F7109" t="s">
        <v>11408</v>
      </c>
      <c r="G7109" t="s">
        <v>11409</v>
      </c>
    </row>
    <row r="7110" spans="1:7">
      <c r="A7110">
        <v>1006</v>
      </c>
      <c r="B7110" t="s">
        <v>7977</v>
      </c>
      <c r="C7110" t="s">
        <v>7978</v>
      </c>
      <c r="D7110">
        <v>42112</v>
      </c>
      <c r="E7110" t="s">
        <v>8272</v>
      </c>
      <c r="F7110" t="s">
        <v>11410</v>
      </c>
      <c r="G7110" t="s">
        <v>11411</v>
      </c>
    </row>
    <row r="7111" spans="1:7">
      <c r="A7111">
        <v>1006</v>
      </c>
      <c r="B7111" t="s">
        <v>7977</v>
      </c>
      <c r="C7111" t="s">
        <v>7978</v>
      </c>
      <c r="D7111">
        <v>42113</v>
      </c>
      <c r="E7111" t="s">
        <v>8273</v>
      </c>
      <c r="F7111" t="s">
        <v>11412</v>
      </c>
      <c r="G7111" t="s">
        <v>11413</v>
      </c>
    </row>
    <row r="7112" spans="1:7">
      <c r="A7112">
        <v>1006</v>
      </c>
      <c r="B7112" t="s">
        <v>7977</v>
      </c>
      <c r="C7112" t="s">
        <v>7978</v>
      </c>
      <c r="D7112">
        <v>42114</v>
      </c>
      <c r="E7112" t="s">
        <v>8274</v>
      </c>
      <c r="F7112" t="s">
        <v>11414</v>
      </c>
      <c r="G7112" t="s">
        <v>11415</v>
      </c>
    </row>
    <row r="7113" spans="1:7">
      <c r="A7113">
        <v>1006</v>
      </c>
      <c r="B7113" t="s">
        <v>7977</v>
      </c>
      <c r="C7113" t="s">
        <v>7978</v>
      </c>
      <c r="D7113">
        <v>42115</v>
      </c>
      <c r="E7113" t="s">
        <v>8275</v>
      </c>
      <c r="F7113" t="s">
        <v>11416</v>
      </c>
      <c r="G7113" t="s">
        <v>8276</v>
      </c>
    </row>
    <row r="7114" spans="1:7">
      <c r="A7114">
        <v>1006</v>
      </c>
      <c r="B7114" t="s">
        <v>7977</v>
      </c>
      <c r="C7114" t="s">
        <v>7978</v>
      </c>
      <c r="D7114">
        <v>42116</v>
      </c>
      <c r="E7114" t="s">
        <v>8277</v>
      </c>
      <c r="F7114" t="s">
        <v>11417</v>
      </c>
      <c r="G7114" t="s">
        <v>8278</v>
      </c>
    </row>
    <row r="7115" spans="1:7">
      <c r="A7115">
        <v>1006</v>
      </c>
      <c r="B7115" t="s">
        <v>7977</v>
      </c>
      <c r="C7115" t="s">
        <v>7978</v>
      </c>
      <c r="D7115">
        <v>42117</v>
      </c>
      <c r="E7115" t="s">
        <v>8279</v>
      </c>
      <c r="F7115" t="s">
        <v>11418</v>
      </c>
      <c r="G7115" t="s">
        <v>8280</v>
      </c>
    </row>
    <row r="7116" spans="1:7">
      <c r="A7116">
        <v>1006</v>
      </c>
      <c r="B7116" t="s">
        <v>7977</v>
      </c>
      <c r="C7116" t="s">
        <v>7978</v>
      </c>
      <c r="D7116">
        <v>43000</v>
      </c>
      <c r="E7116" t="s">
        <v>8281</v>
      </c>
      <c r="F7116" t="s">
        <v>11419</v>
      </c>
      <c r="G7116" t="s">
        <v>22671</v>
      </c>
    </row>
    <row r="7117" spans="1:7">
      <c r="A7117">
        <v>1006</v>
      </c>
      <c r="B7117" t="s">
        <v>7977</v>
      </c>
      <c r="C7117" t="s">
        <v>7978</v>
      </c>
      <c r="D7117">
        <v>43111</v>
      </c>
      <c r="E7117" t="s">
        <v>8282</v>
      </c>
      <c r="F7117" t="s">
        <v>11420</v>
      </c>
      <c r="G7117" t="s">
        <v>8283</v>
      </c>
    </row>
    <row r="7118" spans="1:7">
      <c r="A7118">
        <v>1006</v>
      </c>
      <c r="B7118" t="s">
        <v>7977</v>
      </c>
      <c r="C7118" t="s">
        <v>7978</v>
      </c>
      <c r="D7118">
        <v>43112</v>
      </c>
      <c r="E7118" t="s">
        <v>8284</v>
      </c>
      <c r="F7118" t="s">
        <v>7140</v>
      </c>
      <c r="G7118" t="s">
        <v>8285</v>
      </c>
    </row>
    <row r="7119" spans="1:7">
      <c r="A7119">
        <v>1006</v>
      </c>
      <c r="B7119" t="s">
        <v>7977</v>
      </c>
      <c r="C7119" t="s">
        <v>7978</v>
      </c>
      <c r="D7119">
        <v>43113</v>
      </c>
      <c r="E7119" t="s">
        <v>8286</v>
      </c>
      <c r="F7119" t="s">
        <v>11421</v>
      </c>
      <c r="G7119" t="s">
        <v>8287</v>
      </c>
    </row>
    <row r="7120" spans="1:7">
      <c r="A7120">
        <v>1006</v>
      </c>
      <c r="B7120" t="s">
        <v>7977</v>
      </c>
      <c r="C7120" t="s">
        <v>7978</v>
      </c>
      <c r="D7120">
        <v>43114</v>
      </c>
      <c r="E7120" t="s">
        <v>8288</v>
      </c>
      <c r="F7120" t="s">
        <v>8289</v>
      </c>
      <c r="G7120" t="s">
        <v>8290</v>
      </c>
    </row>
    <row r="7121" spans="1:9">
      <c r="A7121">
        <v>1006</v>
      </c>
      <c r="B7121" t="s">
        <v>7977</v>
      </c>
      <c r="C7121" t="s">
        <v>7978</v>
      </c>
      <c r="D7121">
        <v>43115</v>
      </c>
      <c r="E7121" t="s">
        <v>8291</v>
      </c>
      <c r="F7121" t="s">
        <v>8292</v>
      </c>
      <c r="G7121" t="s">
        <v>8293</v>
      </c>
    </row>
    <row r="7122" spans="1:9">
      <c r="A7122">
        <v>1006</v>
      </c>
      <c r="B7122" t="s">
        <v>7977</v>
      </c>
      <c r="C7122" t="s">
        <v>7978</v>
      </c>
      <c r="D7122">
        <v>50000</v>
      </c>
      <c r="E7122" t="s">
        <v>8294</v>
      </c>
      <c r="F7122" t="s">
        <v>11422</v>
      </c>
      <c r="G7122" t="s">
        <v>22672</v>
      </c>
    </row>
    <row r="7123" spans="1:9">
      <c r="A7123">
        <v>1006</v>
      </c>
      <c r="B7123" t="s">
        <v>7977</v>
      </c>
      <c r="C7123" t="s">
        <v>7978</v>
      </c>
      <c r="D7123">
        <v>51111</v>
      </c>
      <c r="E7123" t="s">
        <v>8261</v>
      </c>
      <c r="F7123" t="s">
        <v>8261</v>
      </c>
      <c r="G7123" t="s">
        <v>8261</v>
      </c>
    </row>
    <row r="7124" spans="1:9">
      <c r="A7124">
        <v>1006</v>
      </c>
      <c r="B7124" t="s">
        <v>7977</v>
      </c>
      <c r="C7124" t="s">
        <v>7978</v>
      </c>
      <c r="D7124">
        <v>51112</v>
      </c>
      <c r="E7124" t="s">
        <v>8295</v>
      </c>
      <c r="F7124" t="s">
        <v>11423</v>
      </c>
      <c r="G7124" t="s">
        <v>22673</v>
      </c>
      <c r="I7124" t="s">
        <v>17977</v>
      </c>
    </row>
    <row r="7125" spans="1:9">
      <c r="A7125">
        <v>1006</v>
      </c>
      <c r="B7125" t="s">
        <v>7977</v>
      </c>
      <c r="C7125" t="s">
        <v>7978</v>
      </c>
      <c r="D7125">
        <v>60000</v>
      </c>
      <c r="E7125" t="s">
        <v>8296</v>
      </c>
      <c r="F7125" t="s">
        <v>11424</v>
      </c>
      <c r="G7125" t="s">
        <v>22674</v>
      </c>
    </row>
    <row r="7126" spans="1:9">
      <c r="A7126">
        <v>1006</v>
      </c>
      <c r="B7126" t="s">
        <v>7977</v>
      </c>
      <c r="C7126" t="s">
        <v>7978</v>
      </c>
      <c r="D7126">
        <v>61111</v>
      </c>
      <c r="E7126" t="s">
        <v>8297</v>
      </c>
      <c r="F7126" t="s">
        <v>11425</v>
      </c>
      <c r="G7126" t="s">
        <v>22675</v>
      </c>
    </row>
    <row r="7127" spans="1:9">
      <c r="A7127">
        <v>1006</v>
      </c>
      <c r="B7127" t="s">
        <v>7977</v>
      </c>
      <c r="C7127" t="s">
        <v>7978</v>
      </c>
      <c r="D7127">
        <v>70000</v>
      </c>
      <c r="E7127" t="s">
        <v>8298</v>
      </c>
      <c r="F7127" t="s">
        <v>11426</v>
      </c>
      <c r="G7127" t="s">
        <v>22676</v>
      </c>
    </row>
    <row r="7128" spans="1:9">
      <c r="A7128">
        <v>1006</v>
      </c>
      <c r="B7128" t="s">
        <v>7977</v>
      </c>
      <c r="C7128" t="s">
        <v>7978</v>
      </c>
      <c r="D7128">
        <v>71111</v>
      </c>
      <c r="E7128" t="s">
        <v>8299</v>
      </c>
      <c r="F7128" t="s">
        <v>11427</v>
      </c>
      <c r="G7128" t="s">
        <v>22677</v>
      </c>
    </row>
    <row r="7129" spans="1:9">
      <c r="A7129">
        <v>1006</v>
      </c>
      <c r="B7129" t="s">
        <v>7977</v>
      </c>
      <c r="C7129" t="s">
        <v>7978</v>
      </c>
      <c r="D7129">
        <v>80000</v>
      </c>
      <c r="E7129" t="s">
        <v>8300</v>
      </c>
      <c r="F7129" t="s">
        <v>11428</v>
      </c>
      <c r="G7129" t="s">
        <v>22678</v>
      </c>
    </row>
    <row r="7130" spans="1:9">
      <c r="A7130">
        <v>1006</v>
      </c>
      <c r="B7130" t="s">
        <v>7977</v>
      </c>
      <c r="C7130" t="s">
        <v>7978</v>
      </c>
      <c r="D7130">
        <v>81111</v>
      </c>
      <c r="E7130" t="s">
        <v>8301</v>
      </c>
      <c r="F7130" t="s">
        <v>11429</v>
      </c>
      <c r="G7130" t="s">
        <v>22679</v>
      </c>
    </row>
    <row r="7131" spans="1:9">
      <c r="A7131">
        <v>1006</v>
      </c>
      <c r="B7131" t="s">
        <v>7977</v>
      </c>
      <c r="C7131" t="s">
        <v>7978</v>
      </c>
      <c r="D7131">
        <v>81112</v>
      </c>
      <c r="E7131" t="s">
        <v>8302</v>
      </c>
      <c r="F7131" t="s">
        <v>11430</v>
      </c>
      <c r="G7131" t="s">
        <v>22680</v>
      </c>
    </row>
    <row r="7132" spans="1:9">
      <c r="A7132">
        <v>1009</v>
      </c>
      <c r="B7132" t="s">
        <v>8303</v>
      </c>
      <c r="C7132" t="s">
        <v>8304</v>
      </c>
      <c r="D7132">
        <v>1</v>
      </c>
      <c r="E7132" t="s">
        <v>8305</v>
      </c>
      <c r="F7132" t="s">
        <v>8305</v>
      </c>
      <c r="G7132" t="s">
        <v>8305</v>
      </c>
    </row>
    <row r="7133" spans="1:9">
      <c r="A7133">
        <v>1009</v>
      </c>
      <c r="B7133" t="s">
        <v>8303</v>
      </c>
      <c r="C7133" t="s">
        <v>8304</v>
      </c>
      <c r="D7133">
        <v>2</v>
      </c>
      <c r="E7133" t="s">
        <v>8306</v>
      </c>
      <c r="F7133" t="s">
        <v>8306</v>
      </c>
      <c r="G7133" t="s">
        <v>8306</v>
      </c>
    </row>
    <row r="7134" spans="1:9">
      <c r="A7134">
        <v>1009</v>
      </c>
      <c r="B7134" t="s">
        <v>8303</v>
      </c>
      <c r="C7134" t="s">
        <v>8304</v>
      </c>
      <c r="D7134">
        <v>3</v>
      </c>
      <c r="E7134" t="s">
        <v>8307</v>
      </c>
      <c r="F7134" t="s">
        <v>8307</v>
      </c>
      <c r="G7134" t="s">
        <v>8307</v>
      </c>
    </row>
    <row r="7135" spans="1:9">
      <c r="A7135">
        <v>1009</v>
      </c>
      <c r="B7135" t="s">
        <v>8303</v>
      </c>
      <c r="C7135" t="s">
        <v>8304</v>
      </c>
      <c r="D7135">
        <v>4</v>
      </c>
      <c r="E7135" t="s">
        <v>8308</v>
      </c>
      <c r="F7135" t="s">
        <v>8308</v>
      </c>
      <c r="G7135" t="s">
        <v>8308</v>
      </c>
    </row>
    <row r="7136" spans="1:9">
      <c r="A7136">
        <v>1009</v>
      </c>
      <c r="B7136" t="s">
        <v>8303</v>
      </c>
      <c r="C7136" t="s">
        <v>8304</v>
      </c>
      <c r="D7136">
        <v>5</v>
      </c>
      <c r="E7136" t="s">
        <v>8309</v>
      </c>
      <c r="F7136" t="s">
        <v>8309</v>
      </c>
      <c r="G7136" t="s">
        <v>8309</v>
      </c>
    </row>
    <row r="7137" spans="1:7">
      <c r="A7137">
        <v>1009</v>
      </c>
      <c r="B7137" t="s">
        <v>8303</v>
      </c>
      <c r="C7137" t="s">
        <v>8304</v>
      </c>
      <c r="D7137">
        <v>6</v>
      </c>
      <c r="E7137" t="s">
        <v>8310</v>
      </c>
      <c r="F7137" t="s">
        <v>8310</v>
      </c>
      <c r="G7137" t="s">
        <v>8310</v>
      </c>
    </row>
    <row r="7138" spans="1:7">
      <c r="A7138">
        <v>1009</v>
      </c>
      <c r="B7138" t="s">
        <v>8303</v>
      </c>
      <c r="C7138" t="s">
        <v>8304</v>
      </c>
      <c r="D7138">
        <v>7</v>
      </c>
      <c r="E7138" t="s">
        <v>8311</v>
      </c>
      <c r="F7138" t="s">
        <v>8311</v>
      </c>
      <c r="G7138" t="s">
        <v>8311</v>
      </c>
    </row>
    <row r="7139" spans="1:7">
      <c r="A7139">
        <v>1009</v>
      </c>
      <c r="B7139" t="s">
        <v>8303</v>
      </c>
      <c r="C7139" t="s">
        <v>8304</v>
      </c>
      <c r="D7139">
        <v>8</v>
      </c>
      <c r="E7139" t="s">
        <v>8312</v>
      </c>
      <c r="F7139" t="s">
        <v>8312</v>
      </c>
      <c r="G7139" t="s">
        <v>8312</v>
      </c>
    </row>
    <row r="7140" spans="1:7">
      <c r="A7140">
        <v>1009</v>
      </c>
      <c r="B7140" t="s">
        <v>8303</v>
      </c>
      <c r="C7140" t="s">
        <v>8304</v>
      </c>
      <c r="D7140">
        <v>9</v>
      </c>
      <c r="E7140" t="s">
        <v>8313</v>
      </c>
      <c r="F7140" t="s">
        <v>8313</v>
      </c>
      <c r="G7140" t="s">
        <v>8313</v>
      </c>
    </row>
    <row r="7141" spans="1:7">
      <c r="A7141">
        <v>1009</v>
      </c>
      <c r="B7141" t="s">
        <v>8303</v>
      </c>
      <c r="C7141" t="s">
        <v>8304</v>
      </c>
      <c r="D7141">
        <v>10</v>
      </c>
      <c r="E7141" t="s">
        <v>8314</v>
      </c>
      <c r="F7141" t="s">
        <v>8314</v>
      </c>
      <c r="G7141" t="s">
        <v>8314</v>
      </c>
    </row>
    <row r="7142" spans="1:7">
      <c r="A7142">
        <v>1009</v>
      </c>
      <c r="B7142" t="s">
        <v>8303</v>
      </c>
      <c r="C7142" t="s">
        <v>8304</v>
      </c>
      <c r="D7142">
        <v>11</v>
      </c>
      <c r="E7142" t="s">
        <v>8315</v>
      </c>
      <c r="F7142" t="s">
        <v>8315</v>
      </c>
      <c r="G7142" t="s">
        <v>8315</v>
      </c>
    </row>
    <row r="7143" spans="1:7">
      <c r="A7143">
        <v>1009</v>
      </c>
      <c r="B7143" t="s">
        <v>8303</v>
      </c>
      <c r="C7143" t="s">
        <v>8304</v>
      </c>
      <c r="D7143">
        <v>12</v>
      </c>
      <c r="E7143" t="s">
        <v>8316</v>
      </c>
      <c r="F7143" t="s">
        <v>8316</v>
      </c>
      <c r="G7143" t="s">
        <v>8316</v>
      </c>
    </row>
    <row r="7144" spans="1:7">
      <c r="A7144">
        <v>1009</v>
      </c>
      <c r="B7144" t="s">
        <v>8303</v>
      </c>
      <c r="C7144" t="s">
        <v>8304</v>
      </c>
      <c r="D7144">
        <v>13</v>
      </c>
      <c r="E7144" t="s">
        <v>8317</v>
      </c>
      <c r="F7144" t="s">
        <v>8317</v>
      </c>
      <c r="G7144" t="s">
        <v>8317</v>
      </c>
    </row>
    <row r="7145" spans="1:7">
      <c r="A7145">
        <v>1009</v>
      </c>
      <c r="B7145" t="s">
        <v>8303</v>
      </c>
      <c r="C7145" t="s">
        <v>8304</v>
      </c>
      <c r="D7145">
        <v>14</v>
      </c>
      <c r="E7145" t="s">
        <v>8318</v>
      </c>
      <c r="F7145" t="s">
        <v>8318</v>
      </c>
      <c r="G7145" t="s">
        <v>8318</v>
      </c>
    </row>
    <row r="7146" spans="1:7">
      <c r="A7146">
        <v>1009</v>
      </c>
      <c r="B7146" t="s">
        <v>8303</v>
      </c>
      <c r="C7146" t="s">
        <v>8304</v>
      </c>
      <c r="D7146">
        <v>15</v>
      </c>
      <c r="E7146" t="s">
        <v>6648</v>
      </c>
      <c r="F7146" t="s">
        <v>8319</v>
      </c>
      <c r="G7146" t="s">
        <v>8320</v>
      </c>
    </row>
    <row r="7147" spans="1:7">
      <c r="A7147">
        <v>1012</v>
      </c>
      <c r="B7147" t="s">
        <v>8321</v>
      </c>
      <c r="C7147" t="s">
        <v>8322</v>
      </c>
      <c r="D7147">
        <v>1</v>
      </c>
      <c r="E7147" t="s">
        <v>8323</v>
      </c>
      <c r="F7147" t="s">
        <v>8323</v>
      </c>
      <c r="G7147" t="s">
        <v>8323</v>
      </c>
    </row>
    <row r="7148" spans="1:7">
      <c r="A7148">
        <v>1012</v>
      </c>
      <c r="B7148" t="s">
        <v>8321</v>
      </c>
      <c r="C7148" t="s">
        <v>8322</v>
      </c>
      <c r="D7148">
        <v>2</v>
      </c>
      <c r="E7148" t="s">
        <v>8324</v>
      </c>
      <c r="F7148" t="s">
        <v>8325</v>
      </c>
      <c r="G7148" t="s">
        <v>8326</v>
      </c>
    </row>
    <row r="7149" spans="1:7">
      <c r="A7149">
        <v>1012</v>
      </c>
      <c r="B7149" t="s">
        <v>8321</v>
      </c>
      <c r="C7149" t="s">
        <v>8322</v>
      </c>
      <c r="D7149">
        <v>3</v>
      </c>
      <c r="E7149" t="s">
        <v>8327</v>
      </c>
      <c r="F7149" t="s">
        <v>8328</v>
      </c>
      <c r="G7149" t="s">
        <v>8329</v>
      </c>
    </row>
    <row r="7150" spans="1:7">
      <c r="A7150">
        <v>1012</v>
      </c>
      <c r="B7150" t="s">
        <v>8321</v>
      </c>
      <c r="C7150" t="s">
        <v>8322</v>
      </c>
      <c r="D7150">
        <v>4</v>
      </c>
      <c r="E7150" t="s">
        <v>8330</v>
      </c>
      <c r="F7150" t="s">
        <v>8331</v>
      </c>
      <c r="G7150" t="s">
        <v>8330</v>
      </c>
    </row>
    <row r="7151" spans="1:7">
      <c r="A7151">
        <v>1012</v>
      </c>
      <c r="B7151" t="s">
        <v>8321</v>
      </c>
      <c r="C7151" t="s">
        <v>8322</v>
      </c>
      <c r="D7151">
        <v>5</v>
      </c>
      <c r="E7151" t="s">
        <v>8332</v>
      </c>
      <c r="F7151" t="s">
        <v>8332</v>
      </c>
      <c r="G7151" t="s">
        <v>8333</v>
      </c>
    </row>
    <row r="7152" spans="1:7">
      <c r="A7152">
        <v>1012</v>
      </c>
      <c r="B7152" t="s">
        <v>8321</v>
      </c>
      <c r="C7152" t="s">
        <v>8322</v>
      </c>
      <c r="D7152">
        <v>6</v>
      </c>
      <c r="E7152" t="s">
        <v>8334</v>
      </c>
      <c r="F7152" t="s">
        <v>8334</v>
      </c>
      <c r="G7152" t="s">
        <v>8334</v>
      </c>
    </row>
    <row r="7153" spans="1:7">
      <c r="A7153">
        <v>1012</v>
      </c>
      <c r="B7153" t="s">
        <v>8321</v>
      </c>
      <c r="C7153" t="s">
        <v>8322</v>
      </c>
      <c r="D7153">
        <v>7</v>
      </c>
      <c r="E7153" t="s">
        <v>8335</v>
      </c>
      <c r="F7153" t="s">
        <v>8335</v>
      </c>
      <c r="G7153" t="s">
        <v>8336</v>
      </c>
    </row>
    <row r="7154" spans="1:7">
      <c r="A7154">
        <v>1012</v>
      </c>
      <c r="B7154" t="s">
        <v>8321</v>
      </c>
      <c r="C7154" t="s">
        <v>8322</v>
      </c>
      <c r="D7154">
        <v>8</v>
      </c>
      <c r="E7154" t="s">
        <v>8337</v>
      </c>
      <c r="F7154" t="s">
        <v>8337</v>
      </c>
      <c r="G7154" t="s">
        <v>8337</v>
      </c>
    </row>
    <row r="7155" spans="1:7">
      <c r="A7155">
        <v>1012</v>
      </c>
      <c r="B7155" t="s">
        <v>8321</v>
      </c>
      <c r="C7155" t="s">
        <v>8322</v>
      </c>
      <c r="D7155">
        <v>9</v>
      </c>
      <c r="E7155" t="s">
        <v>8338</v>
      </c>
      <c r="F7155" t="s">
        <v>8338</v>
      </c>
      <c r="G7155" t="s">
        <v>8338</v>
      </c>
    </row>
    <row r="7156" spans="1:7">
      <c r="A7156">
        <v>1012</v>
      </c>
      <c r="B7156" t="s">
        <v>8321</v>
      </c>
      <c r="C7156" t="s">
        <v>8322</v>
      </c>
      <c r="D7156">
        <v>10</v>
      </c>
      <c r="E7156" t="s">
        <v>8339</v>
      </c>
      <c r="F7156" t="s">
        <v>8339</v>
      </c>
      <c r="G7156" t="s">
        <v>8339</v>
      </c>
    </row>
    <row r="7157" spans="1:7">
      <c r="A7157">
        <v>1015</v>
      </c>
      <c r="B7157" t="s">
        <v>8340</v>
      </c>
      <c r="C7157" t="s">
        <v>8341</v>
      </c>
      <c r="D7157" t="s">
        <v>8342</v>
      </c>
      <c r="E7157" t="s">
        <v>8343</v>
      </c>
      <c r="F7157" t="s">
        <v>8344</v>
      </c>
      <c r="G7157" t="s">
        <v>8345</v>
      </c>
    </row>
    <row r="7158" spans="1:7">
      <c r="A7158">
        <v>1015</v>
      </c>
      <c r="B7158" t="s">
        <v>8340</v>
      </c>
      <c r="C7158" t="s">
        <v>8341</v>
      </c>
      <c r="D7158" t="s">
        <v>8346</v>
      </c>
      <c r="E7158" t="s">
        <v>8347</v>
      </c>
      <c r="F7158" t="s">
        <v>8348</v>
      </c>
      <c r="G7158" t="s">
        <v>8349</v>
      </c>
    </row>
    <row r="7159" spans="1:7">
      <c r="A7159">
        <v>1015</v>
      </c>
      <c r="B7159" t="s">
        <v>8340</v>
      </c>
      <c r="C7159" t="s">
        <v>8341</v>
      </c>
      <c r="D7159" t="s">
        <v>8350</v>
      </c>
      <c r="E7159" t="s">
        <v>8351</v>
      </c>
      <c r="F7159" t="s">
        <v>8352</v>
      </c>
      <c r="G7159" t="s">
        <v>8353</v>
      </c>
    </row>
    <row r="7160" spans="1:7">
      <c r="A7160">
        <v>1015</v>
      </c>
      <c r="B7160" t="s">
        <v>8340</v>
      </c>
      <c r="C7160" t="s">
        <v>8341</v>
      </c>
      <c r="D7160" t="s">
        <v>8354</v>
      </c>
      <c r="E7160" t="s">
        <v>8355</v>
      </c>
      <c r="F7160" t="s">
        <v>8356</v>
      </c>
      <c r="G7160" t="s">
        <v>8357</v>
      </c>
    </row>
    <row r="7161" spans="1:7">
      <c r="A7161">
        <v>1015</v>
      </c>
      <c r="B7161" t="s">
        <v>8340</v>
      </c>
      <c r="C7161" t="s">
        <v>8341</v>
      </c>
      <c r="D7161" t="s">
        <v>8358</v>
      </c>
      <c r="E7161" t="s">
        <v>8359</v>
      </c>
      <c r="F7161" t="s">
        <v>8360</v>
      </c>
      <c r="G7161" t="s">
        <v>8361</v>
      </c>
    </row>
    <row r="7162" spans="1:7">
      <c r="A7162">
        <v>1015</v>
      </c>
      <c r="B7162" t="s">
        <v>8340</v>
      </c>
      <c r="C7162" t="s">
        <v>8341</v>
      </c>
      <c r="D7162" t="s">
        <v>8362</v>
      </c>
      <c r="E7162" t="s">
        <v>8362</v>
      </c>
      <c r="F7162" t="s">
        <v>8363</v>
      </c>
      <c r="G7162" t="s">
        <v>8320</v>
      </c>
    </row>
    <row r="7163" spans="1:7">
      <c r="A7163">
        <v>1015</v>
      </c>
      <c r="B7163" t="s">
        <v>8340</v>
      </c>
      <c r="C7163" t="s">
        <v>8341</v>
      </c>
      <c r="D7163" t="s">
        <v>8364</v>
      </c>
      <c r="E7163" t="s">
        <v>8365</v>
      </c>
      <c r="F7163" t="s">
        <v>8366</v>
      </c>
      <c r="G7163" t="s">
        <v>8367</v>
      </c>
    </row>
    <row r="7164" spans="1:7">
      <c r="A7164">
        <v>1018</v>
      </c>
      <c r="B7164" t="s">
        <v>8368</v>
      </c>
      <c r="C7164" t="s">
        <v>8369</v>
      </c>
      <c r="D7164">
        <v>1</v>
      </c>
      <c r="E7164" t="s">
        <v>8370</v>
      </c>
    </row>
    <row r="7165" spans="1:7">
      <c r="A7165">
        <v>1018</v>
      </c>
      <c r="B7165" t="s">
        <v>8368</v>
      </c>
      <c r="C7165" t="s">
        <v>8369</v>
      </c>
      <c r="D7165">
        <v>2</v>
      </c>
      <c r="E7165" t="s">
        <v>8371</v>
      </c>
    </row>
    <row r="7166" spans="1:7">
      <c r="A7166">
        <v>1018</v>
      </c>
      <c r="B7166" t="s">
        <v>8368</v>
      </c>
      <c r="C7166" t="s">
        <v>8369</v>
      </c>
      <c r="D7166">
        <v>3</v>
      </c>
      <c r="E7166" t="s">
        <v>8372</v>
      </c>
    </row>
    <row r="7167" spans="1:7">
      <c r="A7167">
        <v>1021</v>
      </c>
      <c r="B7167" t="s">
        <v>8373</v>
      </c>
      <c r="C7167" t="s">
        <v>8374</v>
      </c>
      <c r="D7167">
        <v>1</v>
      </c>
      <c r="E7167" t="s">
        <v>8375</v>
      </c>
    </row>
    <row r="7168" spans="1:7">
      <c r="A7168">
        <v>1021</v>
      </c>
      <c r="B7168" t="s">
        <v>8373</v>
      </c>
      <c r="C7168" t="s">
        <v>8374</v>
      </c>
      <c r="D7168">
        <v>2</v>
      </c>
      <c r="E7168" t="s">
        <v>8376</v>
      </c>
    </row>
    <row r="7169" spans="1:7">
      <c r="A7169">
        <v>1024</v>
      </c>
      <c r="B7169" t="s">
        <v>8377</v>
      </c>
      <c r="C7169" t="s">
        <v>8378</v>
      </c>
      <c r="D7169">
        <v>1</v>
      </c>
      <c r="E7169" t="s">
        <v>8324</v>
      </c>
      <c r="F7169" t="s">
        <v>8325</v>
      </c>
      <c r="G7169" t="s">
        <v>8326</v>
      </c>
    </row>
    <row r="7170" spans="1:7">
      <c r="A7170">
        <v>1024</v>
      </c>
      <c r="B7170" t="s">
        <v>8377</v>
      </c>
      <c r="C7170" t="s">
        <v>8378</v>
      </c>
      <c r="D7170">
        <v>2</v>
      </c>
      <c r="E7170" t="s">
        <v>8332</v>
      </c>
      <c r="F7170" t="s">
        <v>8332</v>
      </c>
      <c r="G7170" t="s">
        <v>8333</v>
      </c>
    </row>
    <row r="7171" spans="1:7">
      <c r="A7171">
        <v>1024</v>
      </c>
      <c r="B7171" t="s">
        <v>8377</v>
      </c>
      <c r="C7171" t="s">
        <v>8378</v>
      </c>
      <c r="D7171">
        <v>3</v>
      </c>
      <c r="E7171" t="s">
        <v>8334</v>
      </c>
      <c r="F7171" t="s">
        <v>8334</v>
      </c>
      <c r="G7171" t="s">
        <v>8334</v>
      </c>
    </row>
    <row r="7172" spans="1:7">
      <c r="A7172">
        <v>1024</v>
      </c>
      <c r="B7172" t="s">
        <v>8377</v>
      </c>
      <c r="C7172" t="s">
        <v>8378</v>
      </c>
      <c r="D7172">
        <v>4</v>
      </c>
      <c r="E7172" t="s">
        <v>8337</v>
      </c>
      <c r="F7172" t="s">
        <v>8337</v>
      </c>
      <c r="G7172" t="s">
        <v>8337</v>
      </c>
    </row>
    <row r="7173" spans="1:7">
      <c r="A7173">
        <v>1024</v>
      </c>
      <c r="B7173" t="s">
        <v>8377</v>
      </c>
      <c r="C7173" t="s">
        <v>8378</v>
      </c>
      <c r="D7173">
        <v>5</v>
      </c>
      <c r="E7173" t="s">
        <v>8330</v>
      </c>
      <c r="F7173" t="s">
        <v>8331</v>
      </c>
      <c r="G7173" t="s">
        <v>8330</v>
      </c>
    </row>
    <row r="7174" spans="1:7">
      <c r="A7174">
        <v>1024</v>
      </c>
      <c r="B7174" t="s">
        <v>8377</v>
      </c>
      <c r="C7174" t="s">
        <v>8378</v>
      </c>
      <c r="D7174">
        <v>6</v>
      </c>
      <c r="E7174" t="s">
        <v>8379</v>
      </c>
      <c r="F7174" t="s">
        <v>8380</v>
      </c>
      <c r="G7174" t="s">
        <v>8381</v>
      </c>
    </row>
    <row r="7175" spans="1:7">
      <c r="A7175">
        <v>1024</v>
      </c>
      <c r="B7175" t="s">
        <v>8377</v>
      </c>
      <c r="C7175" t="s">
        <v>8378</v>
      </c>
      <c r="D7175">
        <v>7</v>
      </c>
      <c r="E7175" t="s">
        <v>8382</v>
      </c>
      <c r="F7175" t="s">
        <v>8383</v>
      </c>
      <c r="G7175" t="s">
        <v>8384</v>
      </c>
    </row>
    <row r="7176" spans="1:7">
      <c r="A7176">
        <v>1024</v>
      </c>
      <c r="B7176" t="s">
        <v>8377</v>
      </c>
      <c r="C7176" t="s">
        <v>8378</v>
      </c>
      <c r="D7176">
        <v>8</v>
      </c>
      <c r="E7176" t="s">
        <v>8385</v>
      </c>
      <c r="F7176" t="s">
        <v>8385</v>
      </c>
      <c r="G7176" t="s">
        <v>8385</v>
      </c>
    </row>
    <row r="7177" spans="1:7">
      <c r="A7177">
        <v>1024</v>
      </c>
      <c r="B7177" t="s">
        <v>8377</v>
      </c>
      <c r="C7177" t="s">
        <v>8378</v>
      </c>
      <c r="D7177">
        <v>9</v>
      </c>
      <c r="E7177" t="s">
        <v>8386</v>
      </c>
      <c r="F7177" t="s">
        <v>8386</v>
      </c>
      <c r="G7177" t="s">
        <v>8386</v>
      </c>
    </row>
    <row r="7178" spans="1:7">
      <c r="A7178">
        <v>1024</v>
      </c>
      <c r="B7178" t="s">
        <v>8377</v>
      </c>
      <c r="C7178" t="s">
        <v>8378</v>
      </c>
      <c r="D7178">
        <v>10</v>
      </c>
      <c r="E7178" t="s">
        <v>13036</v>
      </c>
      <c r="F7178" t="s">
        <v>13036</v>
      </c>
      <c r="G7178" t="s">
        <v>13036</v>
      </c>
    </row>
    <row r="7179" spans="1:7">
      <c r="A7179">
        <v>1027</v>
      </c>
      <c r="B7179" t="s">
        <v>8387</v>
      </c>
      <c r="C7179" t="s">
        <v>8388</v>
      </c>
      <c r="D7179">
        <v>1</v>
      </c>
      <c r="E7179" t="s">
        <v>8389</v>
      </c>
    </row>
    <row r="7180" spans="1:7">
      <c r="A7180">
        <v>1027</v>
      </c>
      <c r="B7180" t="s">
        <v>8387</v>
      </c>
      <c r="C7180" t="s">
        <v>8388</v>
      </c>
      <c r="D7180">
        <v>2</v>
      </c>
      <c r="E7180" t="s">
        <v>8390</v>
      </c>
    </row>
    <row r="7181" spans="1:7">
      <c r="A7181">
        <v>1027</v>
      </c>
      <c r="B7181" t="s">
        <v>8387</v>
      </c>
      <c r="C7181" t="s">
        <v>8388</v>
      </c>
      <c r="D7181">
        <v>3</v>
      </c>
      <c r="E7181" t="s">
        <v>8391</v>
      </c>
    </row>
    <row r="7182" spans="1:7">
      <c r="A7182">
        <v>1027</v>
      </c>
      <c r="B7182" t="s">
        <v>8387</v>
      </c>
      <c r="C7182" t="s">
        <v>8388</v>
      </c>
      <c r="D7182">
        <v>4</v>
      </c>
      <c r="E7182" t="s">
        <v>8392</v>
      </c>
    </row>
    <row r="7183" spans="1:7">
      <c r="A7183">
        <v>1027</v>
      </c>
      <c r="B7183" t="s">
        <v>8387</v>
      </c>
      <c r="C7183" t="s">
        <v>8388</v>
      </c>
      <c r="D7183">
        <v>5</v>
      </c>
      <c r="E7183" t="s">
        <v>23248</v>
      </c>
    </row>
    <row r="7184" spans="1:7">
      <c r="A7184">
        <v>1030</v>
      </c>
      <c r="B7184" t="s">
        <v>8393</v>
      </c>
      <c r="C7184" t="s">
        <v>8394</v>
      </c>
      <c r="D7184">
        <v>1</v>
      </c>
      <c r="E7184" t="s">
        <v>8395</v>
      </c>
      <c r="F7184" t="s">
        <v>13037</v>
      </c>
      <c r="G7184" t="s">
        <v>8396</v>
      </c>
    </row>
    <row r="7185" spans="1:7">
      <c r="A7185">
        <v>1030</v>
      </c>
      <c r="B7185" t="s">
        <v>8393</v>
      </c>
      <c r="C7185" t="s">
        <v>8394</v>
      </c>
      <c r="D7185">
        <v>2</v>
      </c>
      <c r="E7185" t="s">
        <v>6664</v>
      </c>
      <c r="F7185" t="s">
        <v>13038</v>
      </c>
      <c r="G7185" t="s">
        <v>8397</v>
      </c>
    </row>
    <row r="7186" spans="1:7">
      <c r="A7186">
        <v>1030</v>
      </c>
      <c r="B7186" t="s">
        <v>8393</v>
      </c>
      <c r="C7186" t="s">
        <v>8394</v>
      </c>
      <c r="D7186">
        <v>3</v>
      </c>
      <c r="E7186" t="s">
        <v>6665</v>
      </c>
      <c r="F7186" t="s">
        <v>13039</v>
      </c>
      <c r="G7186" t="s">
        <v>8398</v>
      </c>
    </row>
    <row r="7187" spans="1:7">
      <c r="A7187">
        <v>1033</v>
      </c>
      <c r="B7187" t="s">
        <v>8399</v>
      </c>
      <c r="C7187" t="s">
        <v>8400</v>
      </c>
      <c r="D7187">
        <v>1500</v>
      </c>
      <c r="E7187" t="s">
        <v>1003</v>
      </c>
      <c r="F7187" t="s">
        <v>1004</v>
      </c>
      <c r="G7187" t="s">
        <v>1005</v>
      </c>
    </row>
    <row r="7188" spans="1:7">
      <c r="A7188">
        <v>1033</v>
      </c>
      <c r="B7188" t="s">
        <v>8399</v>
      </c>
      <c r="C7188" t="s">
        <v>8400</v>
      </c>
      <c r="D7188">
        <v>1501</v>
      </c>
      <c r="E7188" t="s">
        <v>1006</v>
      </c>
      <c r="F7188" t="s">
        <v>1007</v>
      </c>
      <c r="G7188" t="s">
        <v>1008</v>
      </c>
    </row>
    <row r="7189" spans="1:7">
      <c r="A7189">
        <v>1033</v>
      </c>
      <c r="B7189" t="s">
        <v>8399</v>
      </c>
      <c r="C7189" t="s">
        <v>8400</v>
      </c>
      <c r="D7189">
        <v>1502</v>
      </c>
      <c r="E7189" t="s">
        <v>1009</v>
      </c>
      <c r="F7189" t="s">
        <v>1010</v>
      </c>
      <c r="G7189" t="s">
        <v>1011</v>
      </c>
    </row>
    <row r="7190" spans="1:7">
      <c r="A7190">
        <v>1033</v>
      </c>
      <c r="B7190" t="s">
        <v>8399</v>
      </c>
      <c r="C7190" t="s">
        <v>8400</v>
      </c>
      <c r="D7190">
        <v>1503</v>
      </c>
      <c r="E7190" t="s">
        <v>1012</v>
      </c>
      <c r="F7190" t="s">
        <v>1013</v>
      </c>
      <c r="G7190" t="s">
        <v>1014</v>
      </c>
    </row>
    <row r="7191" spans="1:7">
      <c r="A7191">
        <v>1033</v>
      </c>
      <c r="B7191" t="s">
        <v>8399</v>
      </c>
      <c r="C7191" t="s">
        <v>8400</v>
      </c>
      <c r="D7191">
        <v>1504</v>
      </c>
      <c r="E7191" t="s">
        <v>1015</v>
      </c>
      <c r="F7191" t="s">
        <v>1016</v>
      </c>
      <c r="G7191" t="s">
        <v>1017</v>
      </c>
    </row>
    <row r="7192" spans="1:7">
      <c r="A7192">
        <v>1033</v>
      </c>
      <c r="B7192" t="s">
        <v>8399</v>
      </c>
      <c r="C7192" t="s">
        <v>8400</v>
      </c>
      <c r="D7192">
        <v>1506</v>
      </c>
      <c r="E7192" t="s">
        <v>1021</v>
      </c>
      <c r="F7192" t="s">
        <v>1022</v>
      </c>
      <c r="G7192" t="s">
        <v>1023</v>
      </c>
    </row>
    <row r="7193" spans="1:7">
      <c r="A7193">
        <v>1033</v>
      </c>
      <c r="B7193" t="s">
        <v>8399</v>
      </c>
      <c r="C7193" t="s">
        <v>8400</v>
      </c>
      <c r="D7193">
        <v>1508</v>
      </c>
      <c r="E7193" t="s">
        <v>1027</v>
      </c>
      <c r="F7193" t="s">
        <v>1028</v>
      </c>
      <c r="G7193" t="s">
        <v>1029</v>
      </c>
    </row>
    <row r="7194" spans="1:7">
      <c r="A7194">
        <v>1033</v>
      </c>
      <c r="B7194" t="s">
        <v>8399</v>
      </c>
      <c r="C7194" t="s">
        <v>8400</v>
      </c>
      <c r="D7194">
        <v>1530</v>
      </c>
      <c r="E7194" t="s">
        <v>1033</v>
      </c>
      <c r="F7194" t="s">
        <v>1034</v>
      </c>
      <c r="G7194" t="s">
        <v>1035</v>
      </c>
    </row>
    <row r="7195" spans="1:7">
      <c r="A7195">
        <v>1033</v>
      </c>
      <c r="B7195" t="s">
        <v>8399</v>
      </c>
      <c r="C7195" t="s">
        <v>8400</v>
      </c>
      <c r="D7195">
        <v>1531</v>
      </c>
      <c r="E7195" t="s">
        <v>1036</v>
      </c>
      <c r="F7195" t="s">
        <v>1037</v>
      </c>
      <c r="G7195" t="s">
        <v>1038</v>
      </c>
    </row>
    <row r="7196" spans="1:7">
      <c r="A7196">
        <v>1033</v>
      </c>
      <c r="B7196" t="s">
        <v>8399</v>
      </c>
      <c r="C7196" t="s">
        <v>8400</v>
      </c>
      <c r="D7196">
        <v>1532</v>
      </c>
      <c r="E7196" t="s">
        <v>1039</v>
      </c>
      <c r="F7196" t="s">
        <v>1040</v>
      </c>
      <c r="G7196" t="s">
        <v>1041</v>
      </c>
    </row>
    <row r="7197" spans="1:7">
      <c r="A7197">
        <v>1033</v>
      </c>
      <c r="B7197" t="s">
        <v>8399</v>
      </c>
      <c r="C7197" t="s">
        <v>8400</v>
      </c>
      <c r="D7197">
        <v>1533</v>
      </c>
      <c r="E7197" t="s">
        <v>1042</v>
      </c>
      <c r="F7197" t="s">
        <v>1043</v>
      </c>
      <c r="G7197" t="s">
        <v>1044</v>
      </c>
    </row>
    <row r="7198" spans="1:7">
      <c r="A7198">
        <v>1033</v>
      </c>
      <c r="B7198" t="s">
        <v>8399</v>
      </c>
      <c r="C7198" t="s">
        <v>8400</v>
      </c>
      <c r="D7198">
        <v>1534</v>
      </c>
      <c r="E7198" t="s">
        <v>1045</v>
      </c>
      <c r="F7198" t="s">
        <v>1046</v>
      </c>
      <c r="G7198" t="s">
        <v>1047</v>
      </c>
    </row>
    <row r="7199" spans="1:7">
      <c r="A7199">
        <v>1033</v>
      </c>
      <c r="B7199" t="s">
        <v>8399</v>
      </c>
      <c r="C7199" t="s">
        <v>8400</v>
      </c>
      <c r="D7199">
        <v>1535</v>
      </c>
      <c r="E7199" t="s">
        <v>1048</v>
      </c>
      <c r="F7199" t="s">
        <v>1049</v>
      </c>
      <c r="G7199" t="s">
        <v>1050</v>
      </c>
    </row>
    <row r="7200" spans="1:7">
      <c r="A7200">
        <v>1033</v>
      </c>
      <c r="B7200" t="s">
        <v>8399</v>
      </c>
      <c r="C7200" t="s">
        <v>8400</v>
      </c>
      <c r="D7200">
        <v>1549</v>
      </c>
      <c r="E7200" t="s">
        <v>1051</v>
      </c>
      <c r="F7200" t="s">
        <v>1052</v>
      </c>
      <c r="G7200" t="s">
        <v>1053</v>
      </c>
    </row>
    <row r="7201" spans="1:7">
      <c r="A7201">
        <v>1033</v>
      </c>
      <c r="B7201" t="s">
        <v>8399</v>
      </c>
      <c r="C7201" t="s">
        <v>8400</v>
      </c>
      <c r="D7201">
        <v>1550</v>
      </c>
      <c r="E7201" t="s">
        <v>1054</v>
      </c>
      <c r="F7201" t="s">
        <v>1055</v>
      </c>
      <c r="G7201" t="s">
        <v>1056</v>
      </c>
    </row>
    <row r="7202" spans="1:7">
      <c r="A7202">
        <v>1033</v>
      </c>
      <c r="B7202" t="s">
        <v>8399</v>
      </c>
      <c r="C7202" t="s">
        <v>8400</v>
      </c>
      <c r="D7202">
        <v>1551</v>
      </c>
      <c r="E7202" t="s">
        <v>1057</v>
      </c>
      <c r="F7202" t="s">
        <v>1058</v>
      </c>
      <c r="G7202" t="s">
        <v>1059</v>
      </c>
    </row>
    <row r="7203" spans="1:7">
      <c r="A7203">
        <v>1033</v>
      </c>
      <c r="B7203" t="s">
        <v>8399</v>
      </c>
      <c r="C7203" t="s">
        <v>8400</v>
      </c>
      <c r="D7203">
        <v>1552</v>
      </c>
      <c r="E7203" t="s">
        <v>1060</v>
      </c>
      <c r="F7203" t="s">
        <v>1061</v>
      </c>
      <c r="G7203" t="s">
        <v>1062</v>
      </c>
    </row>
    <row r="7204" spans="1:7">
      <c r="A7204">
        <v>1033</v>
      </c>
      <c r="B7204" t="s">
        <v>8399</v>
      </c>
      <c r="C7204" t="s">
        <v>8400</v>
      </c>
      <c r="D7204">
        <v>1555</v>
      </c>
      <c r="E7204" t="s">
        <v>1069</v>
      </c>
      <c r="F7204" t="s">
        <v>1070</v>
      </c>
      <c r="G7204" t="s">
        <v>1071</v>
      </c>
    </row>
    <row r="7205" spans="1:7">
      <c r="A7205">
        <v>1033</v>
      </c>
      <c r="B7205" t="s">
        <v>8399</v>
      </c>
      <c r="C7205" t="s">
        <v>8400</v>
      </c>
      <c r="D7205">
        <v>1556</v>
      </c>
      <c r="E7205" t="s">
        <v>1072</v>
      </c>
      <c r="F7205" t="s">
        <v>1073</v>
      </c>
      <c r="G7205" t="s">
        <v>1074</v>
      </c>
    </row>
    <row r="7206" spans="1:7">
      <c r="A7206">
        <v>1033</v>
      </c>
      <c r="B7206" t="s">
        <v>8399</v>
      </c>
      <c r="C7206" t="s">
        <v>8400</v>
      </c>
      <c r="D7206">
        <v>1557</v>
      </c>
      <c r="E7206" t="s">
        <v>1075</v>
      </c>
      <c r="F7206" t="s">
        <v>1076</v>
      </c>
      <c r="G7206" t="s">
        <v>1077</v>
      </c>
    </row>
    <row r="7207" spans="1:7">
      <c r="A7207">
        <v>1033</v>
      </c>
      <c r="B7207" t="s">
        <v>8399</v>
      </c>
      <c r="C7207" t="s">
        <v>8400</v>
      </c>
      <c r="D7207">
        <v>1558</v>
      </c>
      <c r="E7207" t="s">
        <v>1078</v>
      </c>
      <c r="F7207" t="s">
        <v>1079</v>
      </c>
      <c r="G7207" t="s">
        <v>1080</v>
      </c>
    </row>
    <row r="7208" spans="1:7">
      <c r="A7208">
        <v>1033</v>
      </c>
      <c r="B7208" t="s">
        <v>8399</v>
      </c>
      <c r="C7208" t="s">
        <v>8400</v>
      </c>
      <c r="D7208">
        <v>1600</v>
      </c>
      <c r="E7208" t="s">
        <v>1087</v>
      </c>
      <c r="F7208" t="s">
        <v>1088</v>
      </c>
      <c r="G7208" t="s">
        <v>1089</v>
      </c>
    </row>
    <row r="7209" spans="1:7">
      <c r="A7209">
        <v>1033</v>
      </c>
      <c r="B7209" t="s">
        <v>8399</v>
      </c>
      <c r="C7209" t="s">
        <v>8400</v>
      </c>
      <c r="D7209">
        <v>1601</v>
      </c>
      <c r="E7209" t="s">
        <v>1090</v>
      </c>
      <c r="F7209" t="s">
        <v>1091</v>
      </c>
      <c r="G7209" t="s">
        <v>1092</v>
      </c>
    </row>
    <row r="7210" spans="1:7">
      <c r="A7210">
        <v>1033</v>
      </c>
      <c r="B7210" t="s">
        <v>8399</v>
      </c>
      <c r="C7210" t="s">
        <v>8400</v>
      </c>
      <c r="D7210">
        <v>1602</v>
      </c>
      <c r="E7210" t="s">
        <v>1093</v>
      </c>
      <c r="F7210" t="s">
        <v>1094</v>
      </c>
      <c r="G7210" t="s">
        <v>1095</v>
      </c>
    </row>
    <row r="7211" spans="1:7">
      <c r="A7211">
        <v>1033</v>
      </c>
      <c r="B7211" t="s">
        <v>8399</v>
      </c>
      <c r="C7211" t="s">
        <v>8400</v>
      </c>
      <c r="D7211">
        <v>1603</v>
      </c>
      <c r="E7211" t="s">
        <v>1096</v>
      </c>
      <c r="F7211" t="s">
        <v>1097</v>
      </c>
      <c r="G7211" t="s">
        <v>1098</v>
      </c>
    </row>
    <row r="7212" spans="1:7">
      <c r="A7212">
        <v>1033</v>
      </c>
      <c r="B7212" t="s">
        <v>8399</v>
      </c>
      <c r="C7212" t="s">
        <v>8400</v>
      </c>
      <c r="D7212">
        <v>1604</v>
      </c>
      <c r="E7212" t="s">
        <v>1099</v>
      </c>
      <c r="F7212" t="s">
        <v>1100</v>
      </c>
      <c r="G7212" t="s">
        <v>1101</v>
      </c>
    </row>
    <row r="7213" spans="1:7">
      <c r="A7213">
        <v>1033</v>
      </c>
      <c r="B7213" t="s">
        <v>8399</v>
      </c>
      <c r="C7213" t="s">
        <v>8400</v>
      </c>
      <c r="D7213">
        <v>1605</v>
      </c>
      <c r="E7213" t="s">
        <v>1102</v>
      </c>
      <c r="F7213" t="s">
        <v>1103</v>
      </c>
      <c r="G7213" t="s">
        <v>1104</v>
      </c>
    </row>
    <row r="7214" spans="1:7">
      <c r="A7214">
        <v>1033</v>
      </c>
      <c r="B7214" t="s">
        <v>8399</v>
      </c>
      <c r="C7214" t="s">
        <v>8400</v>
      </c>
      <c r="D7214">
        <v>1606</v>
      </c>
      <c r="E7214" t="s">
        <v>1105</v>
      </c>
      <c r="F7214" t="s">
        <v>1106</v>
      </c>
      <c r="G7214" t="s">
        <v>1107</v>
      </c>
    </row>
    <row r="7215" spans="1:7">
      <c r="A7215">
        <v>1033</v>
      </c>
      <c r="B7215" t="s">
        <v>8399</v>
      </c>
      <c r="C7215" t="s">
        <v>8400</v>
      </c>
      <c r="D7215">
        <v>1607</v>
      </c>
      <c r="E7215" t="s">
        <v>1108</v>
      </c>
      <c r="F7215" t="s">
        <v>1109</v>
      </c>
      <c r="G7215" t="s">
        <v>1110</v>
      </c>
    </row>
    <row r="7216" spans="1:7">
      <c r="A7216">
        <v>1033</v>
      </c>
      <c r="B7216" t="s">
        <v>8399</v>
      </c>
      <c r="C7216" t="s">
        <v>8400</v>
      </c>
      <c r="D7216">
        <v>1608</v>
      </c>
      <c r="E7216" t="s">
        <v>1111</v>
      </c>
      <c r="F7216" t="s">
        <v>1112</v>
      </c>
      <c r="G7216" t="s">
        <v>1113</v>
      </c>
    </row>
    <row r="7217" spans="1:7">
      <c r="A7217">
        <v>1033</v>
      </c>
      <c r="B7217" t="s">
        <v>8399</v>
      </c>
      <c r="C7217" t="s">
        <v>8400</v>
      </c>
      <c r="D7217">
        <v>1609</v>
      </c>
      <c r="E7217" t="s">
        <v>1114</v>
      </c>
      <c r="F7217" t="s">
        <v>1115</v>
      </c>
      <c r="G7217" t="s">
        <v>1116</v>
      </c>
    </row>
    <row r="7218" spans="1:7">
      <c r="A7218">
        <v>1033</v>
      </c>
      <c r="B7218" t="s">
        <v>8399</v>
      </c>
      <c r="C7218" t="s">
        <v>8400</v>
      </c>
      <c r="D7218">
        <v>1610</v>
      </c>
      <c r="E7218" t="s">
        <v>1117</v>
      </c>
      <c r="F7218" t="s">
        <v>1118</v>
      </c>
      <c r="G7218" t="s">
        <v>1119</v>
      </c>
    </row>
    <row r="7219" spans="1:7">
      <c r="A7219">
        <v>1033</v>
      </c>
      <c r="B7219" t="s">
        <v>8399</v>
      </c>
      <c r="C7219" t="s">
        <v>8400</v>
      </c>
      <c r="D7219">
        <v>1611</v>
      </c>
      <c r="E7219" t="s">
        <v>1120</v>
      </c>
      <c r="F7219" t="s">
        <v>1121</v>
      </c>
      <c r="G7219" t="s">
        <v>1122</v>
      </c>
    </row>
    <row r="7220" spans="1:7">
      <c r="A7220">
        <v>1033</v>
      </c>
      <c r="B7220" t="s">
        <v>8399</v>
      </c>
      <c r="C7220" t="s">
        <v>8400</v>
      </c>
      <c r="D7220">
        <v>1612</v>
      </c>
      <c r="E7220" t="s">
        <v>1123</v>
      </c>
      <c r="F7220" t="s">
        <v>1124</v>
      </c>
      <c r="G7220" t="s">
        <v>1125</v>
      </c>
    </row>
    <row r="7221" spans="1:7">
      <c r="A7221">
        <v>1033</v>
      </c>
      <c r="B7221" t="s">
        <v>8399</v>
      </c>
      <c r="C7221" t="s">
        <v>8400</v>
      </c>
      <c r="D7221">
        <v>1613</v>
      </c>
      <c r="E7221" t="s">
        <v>1126</v>
      </c>
      <c r="F7221" t="s">
        <v>1127</v>
      </c>
      <c r="G7221" t="s">
        <v>1128</v>
      </c>
    </row>
    <row r="7222" spans="1:7">
      <c r="A7222">
        <v>1033</v>
      </c>
      <c r="B7222" t="s">
        <v>8399</v>
      </c>
      <c r="C7222" t="s">
        <v>8400</v>
      </c>
      <c r="D7222">
        <v>1650</v>
      </c>
      <c r="E7222" t="s">
        <v>1129</v>
      </c>
      <c r="F7222" t="s">
        <v>1130</v>
      </c>
      <c r="G7222" t="s">
        <v>1131</v>
      </c>
    </row>
    <row r="7223" spans="1:7">
      <c r="A7223">
        <v>1033</v>
      </c>
      <c r="B7223" t="s">
        <v>8399</v>
      </c>
      <c r="C7223" t="s">
        <v>8400</v>
      </c>
      <c r="D7223">
        <v>1652</v>
      </c>
      <c r="E7223" t="s">
        <v>1135</v>
      </c>
      <c r="F7223" t="s">
        <v>1136</v>
      </c>
      <c r="G7223" t="s">
        <v>1137</v>
      </c>
    </row>
    <row r="7224" spans="1:7">
      <c r="A7224">
        <v>1033</v>
      </c>
      <c r="B7224" t="s">
        <v>8399</v>
      </c>
      <c r="C7224" t="s">
        <v>8400</v>
      </c>
      <c r="D7224">
        <v>1653</v>
      </c>
      <c r="E7224" t="s">
        <v>1138</v>
      </c>
      <c r="F7224" t="s">
        <v>1139</v>
      </c>
      <c r="G7224" t="s">
        <v>1140</v>
      </c>
    </row>
    <row r="7225" spans="1:7">
      <c r="A7225">
        <v>1033</v>
      </c>
      <c r="B7225" t="s">
        <v>8399</v>
      </c>
      <c r="C7225" t="s">
        <v>8400</v>
      </c>
      <c r="D7225">
        <v>1654</v>
      </c>
      <c r="E7225" t="s">
        <v>1141</v>
      </c>
      <c r="F7225" t="s">
        <v>1142</v>
      </c>
      <c r="G7225" t="s">
        <v>1143</v>
      </c>
    </row>
    <row r="7226" spans="1:7">
      <c r="A7226">
        <v>1033</v>
      </c>
      <c r="B7226" t="s">
        <v>8399</v>
      </c>
      <c r="C7226" t="s">
        <v>8400</v>
      </c>
      <c r="D7226">
        <v>1655</v>
      </c>
      <c r="E7226" t="s">
        <v>1144</v>
      </c>
      <c r="F7226" t="s">
        <v>1145</v>
      </c>
      <c r="G7226" t="s">
        <v>1146</v>
      </c>
    </row>
    <row r="7227" spans="1:7">
      <c r="A7227">
        <v>1033</v>
      </c>
      <c r="B7227" t="s">
        <v>8399</v>
      </c>
      <c r="C7227" t="s">
        <v>8400</v>
      </c>
      <c r="D7227">
        <v>1656</v>
      </c>
      <c r="E7227" t="s">
        <v>1147</v>
      </c>
      <c r="F7227" t="s">
        <v>1148</v>
      </c>
      <c r="G7227" t="s">
        <v>1149</v>
      </c>
    </row>
    <row r="7228" spans="1:7">
      <c r="A7228">
        <v>1033</v>
      </c>
      <c r="B7228" t="s">
        <v>8399</v>
      </c>
      <c r="C7228" t="s">
        <v>8400</v>
      </c>
      <c r="D7228">
        <v>1657</v>
      </c>
      <c r="E7228" t="s">
        <v>1150</v>
      </c>
      <c r="F7228" t="s">
        <v>1151</v>
      </c>
      <c r="G7228" t="s">
        <v>1152</v>
      </c>
    </row>
    <row r="7229" spans="1:7">
      <c r="A7229">
        <v>1033</v>
      </c>
      <c r="B7229" t="s">
        <v>8399</v>
      </c>
      <c r="C7229" t="s">
        <v>8400</v>
      </c>
      <c r="D7229">
        <v>1658</v>
      </c>
      <c r="E7229" t="s">
        <v>1153</v>
      </c>
      <c r="F7229" t="s">
        <v>1154</v>
      </c>
      <c r="G7229" t="s">
        <v>1155</v>
      </c>
    </row>
    <row r="7230" spans="1:7">
      <c r="A7230">
        <v>1033</v>
      </c>
      <c r="B7230" t="s">
        <v>8399</v>
      </c>
      <c r="C7230" t="s">
        <v>8400</v>
      </c>
      <c r="D7230">
        <v>1659</v>
      </c>
      <c r="E7230" t="s">
        <v>1156</v>
      </c>
      <c r="F7230" t="s">
        <v>1157</v>
      </c>
      <c r="G7230" t="s">
        <v>1158</v>
      </c>
    </row>
    <row r="7231" spans="1:7">
      <c r="A7231">
        <v>1033</v>
      </c>
      <c r="B7231" t="s">
        <v>8399</v>
      </c>
      <c r="C7231" t="s">
        <v>8400</v>
      </c>
      <c r="D7231">
        <v>1699</v>
      </c>
      <c r="E7231" t="s">
        <v>1159</v>
      </c>
      <c r="F7231" t="s">
        <v>1160</v>
      </c>
      <c r="G7231" t="s">
        <v>1161</v>
      </c>
    </row>
    <row r="7232" spans="1:7">
      <c r="A7232">
        <v>1033</v>
      </c>
      <c r="B7232" t="s">
        <v>8399</v>
      </c>
      <c r="C7232" t="s">
        <v>8400</v>
      </c>
      <c r="D7232">
        <v>1750</v>
      </c>
      <c r="E7232" t="s">
        <v>1168</v>
      </c>
      <c r="F7232" t="s">
        <v>1169</v>
      </c>
      <c r="G7232" t="s">
        <v>1170</v>
      </c>
    </row>
    <row r="7233" spans="1:7">
      <c r="A7233">
        <v>1033</v>
      </c>
      <c r="B7233" t="s">
        <v>8399</v>
      </c>
      <c r="C7233" t="s">
        <v>8400</v>
      </c>
      <c r="D7233">
        <v>1751</v>
      </c>
      <c r="E7233" t="s">
        <v>1171</v>
      </c>
      <c r="F7233" t="s">
        <v>1172</v>
      </c>
      <c r="G7233" t="s">
        <v>1173</v>
      </c>
    </row>
    <row r="7234" spans="1:7">
      <c r="A7234">
        <v>1033</v>
      </c>
      <c r="B7234" t="s">
        <v>8399</v>
      </c>
      <c r="C7234" t="s">
        <v>8400</v>
      </c>
      <c r="D7234">
        <v>1752</v>
      </c>
      <c r="E7234" t="s">
        <v>1174</v>
      </c>
      <c r="F7234" t="s">
        <v>1175</v>
      </c>
      <c r="G7234" t="s">
        <v>1176</v>
      </c>
    </row>
    <row r="7235" spans="1:7">
      <c r="A7235">
        <v>1033</v>
      </c>
      <c r="B7235" t="s">
        <v>8399</v>
      </c>
      <c r="C7235" t="s">
        <v>8400</v>
      </c>
      <c r="D7235">
        <v>1753</v>
      </c>
      <c r="E7235" t="s">
        <v>1177</v>
      </c>
      <c r="F7235" t="s">
        <v>1178</v>
      </c>
      <c r="G7235" t="s">
        <v>1179</v>
      </c>
    </row>
    <row r="7236" spans="1:7">
      <c r="A7236">
        <v>1033</v>
      </c>
      <c r="B7236" t="s">
        <v>8399</v>
      </c>
      <c r="C7236" t="s">
        <v>8400</v>
      </c>
      <c r="D7236">
        <v>1754</v>
      </c>
      <c r="E7236" t="s">
        <v>1180</v>
      </c>
      <c r="F7236" t="s">
        <v>1181</v>
      </c>
      <c r="G7236" t="s">
        <v>1182</v>
      </c>
    </row>
    <row r="7237" spans="1:7">
      <c r="A7237">
        <v>1033</v>
      </c>
      <c r="B7237" t="s">
        <v>8399</v>
      </c>
      <c r="C7237" t="s">
        <v>8400</v>
      </c>
      <c r="D7237">
        <v>1755</v>
      </c>
      <c r="E7237" t="s">
        <v>1183</v>
      </c>
      <c r="F7237" t="s">
        <v>1184</v>
      </c>
      <c r="G7237" t="s">
        <v>1185</v>
      </c>
    </row>
    <row r="7238" spans="1:7">
      <c r="A7238">
        <v>1033</v>
      </c>
      <c r="B7238" t="s">
        <v>8399</v>
      </c>
      <c r="C7238" t="s">
        <v>8400</v>
      </c>
      <c r="D7238">
        <v>1756</v>
      </c>
      <c r="E7238" t="s">
        <v>1186</v>
      </c>
      <c r="F7238" t="s">
        <v>1187</v>
      </c>
      <c r="G7238" t="s">
        <v>1188</v>
      </c>
    </row>
    <row r="7239" spans="1:7">
      <c r="A7239">
        <v>1033</v>
      </c>
      <c r="B7239" t="s">
        <v>8399</v>
      </c>
      <c r="C7239" t="s">
        <v>8400</v>
      </c>
      <c r="D7239">
        <v>1798</v>
      </c>
      <c r="E7239" t="s">
        <v>1189</v>
      </c>
      <c r="F7239" t="s">
        <v>1190</v>
      </c>
      <c r="G7239" t="s">
        <v>1191</v>
      </c>
    </row>
    <row r="7240" spans="1:7">
      <c r="A7240">
        <v>1033</v>
      </c>
      <c r="B7240" t="s">
        <v>8399</v>
      </c>
      <c r="C7240" t="s">
        <v>8400</v>
      </c>
      <c r="D7240">
        <v>1799</v>
      </c>
      <c r="E7240" t="s">
        <v>1192</v>
      </c>
      <c r="F7240" t="s">
        <v>1193</v>
      </c>
      <c r="G7240" t="s">
        <v>1194</v>
      </c>
    </row>
    <row r="7241" spans="1:7">
      <c r="A7241">
        <v>1036</v>
      </c>
      <c r="B7241" t="s">
        <v>8401</v>
      </c>
      <c r="C7241" t="s">
        <v>8402</v>
      </c>
      <c r="D7241">
        <v>0</v>
      </c>
      <c r="E7241" t="s">
        <v>8403</v>
      </c>
      <c r="F7241" t="s">
        <v>8404</v>
      </c>
    </row>
    <row r="7242" spans="1:7">
      <c r="A7242">
        <v>1036</v>
      </c>
      <c r="B7242" t="s">
        <v>8401</v>
      </c>
      <c r="C7242" t="s">
        <v>8402</v>
      </c>
      <c r="D7242">
        <v>1</v>
      </c>
      <c r="E7242" t="s">
        <v>8405</v>
      </c>
      <c r="F7242" t="s">
        <v>8406</v>
      </c>
    </row>
    <row r="7243" spans="1:7">
      <c r="A7243">
        <v>1036</v>
      </c>
      <c r="B7243" t="s">
        <v>8401</v>
      </c>
      <c r="C7243" t="s">
        <v>8402</v>
      </c>
      <c r="D7243">
        <v>2</v>
      </c>
      <c r="E7243" t="s">
        <v>8407</v>
      </c>
      <c r="F7243" t="s">
        <v>8408</v>
      </c>
    </row>
    <row r="7244" spans="1:7">
      <c r="A7244">
        <v>1036</v>
      </c>
      <c r="B7244" t="s">
        <v>8401</v>
      </c>
      <c r="C7244" t="s">
        <v>8402</v>
      </c>
      <c r="D7244">
        <v>3</v>
      </c>
      <c r="E7244" t="s">
        <v>8409</v>
      </c>
      <c r="F7244" t="s">
        <v>8410</v>
      </c>
    </row>
    <row r="7245" spans="1:7">
      <c r="A7245">
        <v>1036</v>
      </c>
      <c r="B7245" t="s">
        <v>8401</v>
      </c>
      <c r="C7245" t="s">
        <v>8402</v>
      </c>
      <c r="D7245">
        <v>4</v>
      </c>
      <c r="E7245" t="s">
        <v>8411</v>
      </c>
      <c r="F7245" t="s">
        <v>8412</v>
      </c>
    </row>
    <row r="7246" spans="1:7">
      <c r="A7246">
        <v>1036</v>
      </c>
      <c r="B7246" t="s">
        <v>8401</v>
      </c>
      <c r="C7246" t="s">
        <v>8402</v>
      </c>
      <c r="D7246">
        <v>5</v>
      </c>
      <c r="E7246" t="s">
        <v>8413</v>
      </c>
      <c r="F7246" t="s">
        <v>8414</v>
      </c>
    </row>
    <row r="7247" spans="1:7">
      <c r="A7247">
        <v>1036</v>
      </c>
      <c r="B7247" t="s">
        <v>8401</v>
      </c>
      <c r="C7247" t="s">
        <v>8402</v>
      </c>
      <c r="D7247">
        <v>6</v>
      </c>
      <c r="E7247" t="s">
        <v>8415</v>
      </c>
      <c r="F7247" t="s">
        <v>8416</v>
      </c>
    </row>
    <row r="7248" spans="1:7">
      <c r="A7248">
        <v>1036</v>
      </c>
      <c r="B7248" t="s">
        <v>8401</v>
      </c>
      <c r="C7248" t="s">
        <v>8402</v>
      </c>
      <c r="D7248">
        <v>7</v>
      </c>
      <c r="E7248" t="s">
        <v>8417</v>
      </c>
      <c r="F7248" t="s">
        <v>8418</v>
      </c>
    </row>
    <row r="7249" spans="1:7">
      <c r="A7249">
        <v>1036</v>
      </c>
      <c r="B7249" t="s">
        <v>8401</v>
      </c>
      <c r="C7249" t="s">
        <v>8402</v>
      </c>
      <c r="D7249">
        <v>530</v>
      </c>
      <c r="E7249" t="s">
        <v>264</v>
      </c>
      <c r="F7249" t="s">
        <v>265</v>
      </c>
      <c r="G7249" t="s">
        <v>18087</v>
      </c>
    </row>
    <row r="7250" spans="1:7">
      <c r="A7250">
        <v>1036</v>
      </c>
      <c r="B7250" t="s">
        <v>8401</v>
      </c>
      <c r="C7250" t="s">
        <v>8402</v>
      </c>
      <c r="D7250">
        <v>532</v>
      </c>
      <c r="E7250" t="s">
        <v>8413</v>
      </c>
      <c r="F7250" t="s">
        <v>8414</v>
      </c>
    </row>
    <row r="7251" spans="1:7">
      <c r="A7251">
        <v>1036</v>
      </c>
      <c r="B7251" t="s">
        <v>8401</v>
      </c>
      <c r="C7251" t="s">
        <v>8402</v>
      </c>
      <c r="D7251">
        <v>540</v>
      </c>
      <c r="E7251" t="s">
        <v>271</v>
      </c>
      <c r="F7251" t="s">
        <v>272</v>
      </c>
    </row>
    <row r="7252" spans="1:7">
      <c r="A7252">
        <v>1036</v>
      </c>
      <c r="B7252" t="s">
        <v>8401</v>
      </c>
      <c r="C7252" t="s">
        <v>8402</v>
      </c>
      <c r="D7252">
        <v>545</v>
      </c>
      <c r="E7252" t="s">
        <v>8419</v>
      </c>
      <c r="F7252" t="s">
        <v>8420</v>
      </c>
    </row>
    <row r="7253" spans="1:7">
      <c r="A7253">
        <v>1036</v>
      </c>
      <c r="B7253" t="s">
        <v>8401</v>
      </c>
      <c r="C7253" t="s">
        <v>8402</v>
      </c>
      <c r="D7253">
        <v>551</v>
      </c>
      <c r="E7253" t="s">
        <v>302</v>
      </c>
      <c r="F7253" t="s">
        <v>303</v>
      </c>
    </row>
    <row r="7254" spans="1:7">
      <c r="A7254">
        <v>1036</v>
      </c>
      <c r="B7254" t="s">
        <v>8401</v>
      </c>
      <c r="C7254" t="s">
        <v>8402</v>
      </c>
      <c r="D7254">
        <v>570</v>
      </c>
      <c r="E7254" t="s">
        <v>308</v>
      </c>
      <c r="F7254" t="s">
        <v>309</v>
      </c>
    </row>
    <row r="7255" spans="1:7">
      <c r="A7255">
        <v>1036</v>
      </c>
      <c r="B7255" t="s">
        <v>8401</v>
      </c>
      <c r="C7255" t="s">
        <v>8402</v>
      </c>
      <c r="D7255">
        <v>571</v>
      </c>
      <c r="E7255" t="s">
        <v>310</v>
      </c>
      <c r="F7255" t="s">
        <v>311</v>
      </c>
    </row>
    <row r="7256" spans="1:7">
      <c r="A7256">
        <v>1036</v>
      </c>
      <c r="B7256" t="s">
        <v>8401</v>
      </c>
      <c r="C7256" t="s">
        <v>8402</v>
      </c>
      <c r="D7256">
        <v>572</v>
      </c>
      <c r="E7256" t="s">
        <v>312</v>
      </c>
      <c r="F7256" t="s">
        <v>313</v>
      </c>
    </row>
    <row r="7257" spans="1:7">
      <c r="A7257">
        <v>1036</v>
      </c>
      <c r="B7257" t="s">
        <v>8401</v>
      </c>
      <c r="C7257" t="s">
        <v>8402</v>
      </c>
      <c r="D7257">
        <v>577</v>
      </c>
      <c r="E7257" t="s">
        <v>323</v>
      </c>
      <c r="F7257" t="s">
        <v>8421</v>
      </c>
    </row>
    <row r="7258" spans="1:7">
      <c r="A7258">
        <v>1036</v>
      </c>
      <c r="B7258" t="s">
        <v>8401</v>
      </c>
      <c r="C7258" t="s">
        <v>8402</v>
      </c>
      <c r="D7258">
        <v>578</v>
      </c>
      <c r="E7258" t="s">
        <v>325</v>
      </c>
      <c r="F7258" t="s">
        <v>326</v>
      </c>
    </row>
    <row r="7259" spans="1:7">
      <c r="A7259">
        <v>1036</v>
      </c>
      <c r="B7259" t="s">
        <v>8401</v>
      </c>
      <c r="C7259" t="s">
        <v>8402</v>
      </c>
      <c r="D7259">
        <v>600</v>
      </c>
      <c r="E7259" t="s">
        <v>343</v>
      </c>
      <c r="F7259" t="s">
        <v>344</v>
      </c>
    </row>
    <row r="7260" spans="1:7">
      <c r="A7260">
        <v>1036</v>
      </c>
      <c r="B7260" t="s">
        <v>8401</v>
      </c>
      <c r="C7260" t="s">
        <v>8402</v>
      </c>
      <c r="D7260">
        <v>602</v>
      </c>
      <c r="E7260" t="s">
        <v>348</v>
      </c>
      <c r="F7260" t="s">
        <v>8422</v>
      </c>
    </row>
    <row r="7261" spans="1:7">
      <c r="A7261">
        <v>1036</v>
      </c>
      <c r="B7261" t="s">
        <v>8401</v>
      </c>
      <c r="C7261" t="s">
        <v>8402</v>
      </c>
      <c r="D7261">
        <v>613</v>
      </c>
      <c r="E7261" t="s">
        <v>359</v>
      </c>
      <c r="F7261" t="s">
        <v>8423</v>
      </c>
    </row>
    <row r="7262" spans="1:7">
      <c r="A7262">
        <v>1036</v>
      </c>
      <c r="B7262" t="s">
        <v>8401</v>
      </c>
      <c r="C7262" t="s">
        <v>8402</v>
      </c>
      <c r="D7262">
        <v>614</v>
      </c>
      <c r="E7262" t="s">
        <v>361</v>
      </c>
      <c r="F7262" t="s">
        <v>362</v>
      </c>
    </row>
    <row r="7263" spans="1:7">
      <c r="A7263">
        <v>1036</v>
      </c>
      <c r="B7263" t="s">
        <v>8401</v>
      </c>
      <c r="C7263" t="s">
        <v>8402</v>
      </c>
      <c r="D7263">
        <v>615</v>
      </c>
      <c r="E7263" t="s">
        <v>363</v>
      </c>
      <c r="F7263" t="s">
        <v>364</v>
      </c>
    </row>
    <row r="7264" spans="1:7">
      <c r="A7264">
        <v>1036</v>
      </c>
      <c r="B7264" t="s">
        <v>8401</v>
      </c>
      <c r="C7264" t="s">
        <v>8402</v>
      </c>
      <c r="D7264">
        <v>618</v>
      </c>
      <c r="E7264" t="s">
        <v>370</v>
      </c>
      <c r="F7264" t="s">
        <v>371</v>
      </c>
    </row>
    <row r="7265" spans="1:7">
      <c r="A7265">
        <v>1036</v>
      </c>
      <c r="B7265" t="s">
        <v>8401</v>
      </c>
      <c r="C7265" t="s">
        <v>8402</v>
      </c>
      <c r="D7265">
        <v>620</v>
      </c>
      <c r="E7265" t="s">
        <v>8424</v>
      </c>
      <c r="F7265" t="s">
        <v>375</v>
      </c>
    </row>
    <row r="7266" spans="1:7">
      <c r="A7266">
        <v>1036</v>
      </c>
      <c r="B7266" t="s">
        <v>8401</v>
      </c>
      <c r="C7266" t="s">
        <v>8402</v>
      </c>
      <c r="D7266">
        <v>623</v>
      </c>
      <c r="E7266" t="s">
        <v>382</v>
      </c>
      <c r="F7266" t="s">
        <v>383</v>
      </c>
    </row>
    <row r="7267" spans="1:7">
      <c r="A7267">
        <v>1036</v>
      </c>
      <c r="B7267" t="s">
        <v>8401</v>
      </c>
      <c r="C7267" t="s">
        <v>8402</v>
      </c>
      <c r="D7267">
        <v>624</v>
      </c>
      <c r="E7267" t="s">
        <v>384</v>
      </c>
      <c r="F7267" t="s">
        <v>385</v>
      </c>
    </row>
    <row r="7268" spans="1:7">
      <c r="A7268">
        <v>1036</v>
      </c>
      <c r="B7268" t="s">
        <v>8401</v>
      </c>
      <c r="C7268" t="s">
        <v>8402</v>
      </c>
      <c r="D7268">
        <v>797</v>
      </c>
      <c r="E7268" t="s">
        <v>618</v>
      </c>
      <c r="F7268" t="s">
        <v>8425</v>
      </c>
    </row>
    <row r="7269" spans="1:7">
      <c r="A7269">
        <v>1036</v>
      </c>
      <c r="B7269" t="s">
        <v>8401</v>
      </c>
      <c r="C7269" t="s">
        <v>8402</v>
      </c>
      <c r="D7269">
        <v>798</v>
      </c>
      <c r="E7269" t="s">
        <v>620</v>
      </c>
      <c r="F7269" t="s">
        <v>8426</v>
      </c>
    </row>
    <row r="7270" spans="1:7">
      <c r="A7270">
        <v>1039</v>
      </c>
      <c r="B7270" t="s">
        <v>8427</v>
      </c>
      <c r="C7270" t="s">
        <v>8428</v>
      </c>
      <c r="D7270">
        <v>400</v>
      </c>
      <c r="E7270" t="s">
        <v>210</v>
      </c>
      <c r="F7270" t="s">
        <v>211</v>
      </c>
    </row>
    <row r="7271" spans="1:7">
      <c r="A7271">
        <v>1039</v>
      </c>
      <c r="B7271" t="s">
        <v>8427</v>
      </c>
      <c r="C7271" t="s">
        <v>8428</v>
      </c>
      <c r="D7271">
        <v>420</v>
      </c>
      <c r="E7271" t="s">
        <v>216</v>
      </c>
      <c r="F7271" t="s">
        <v>217</v>
      </c>
    </row>
    <row r="7272" spans="1:7">
      <c r="A7272">
        <v>1039</v>
      </c>
      <c r="B7272" t="s">
        <v>8427</v>
      </c>
      <c r="C7272" t="s">
        <v>8428</v>
      </c>
      <c r="D7272">
        <v>450</v>
      </c>
      <c r="E7272" t="s">
        <v>8429</v>
      </c>
      <c r="F7272" t="s">
        <v>8430</v>
      </c>
    </row>
    <row r="7273" spans="1:7">
      <c r="A7273">
        <v>1039</v>
      </c>
      <c r="B7273" t="s">
        <v>8427</v>
      </c>
      <c r="C7273" t="s">
        <v>8428</v>
      </c>
      <c r="D7273">
        <v>500</v>
      </c>
      <c r="E7273" t="s">
        <v>8431</v>
      </c>
      <c r="F7273" t="s">
        <v>8432</v>
      </c>
    </row>
    <row r="7274" spans="1:7">
      <c r="A7274">
        <v>1039</v>
      </c>
      <c r="B7274" t="s">
        <v>8427</v>
      </c>
      <c r="C7274" t="s">
        <v>8428</v>
      </c>
      <c r="D7274">
        <v>502</v>
      </c>
      <c r="E7274" t="s">
        <v>243</v>
      </c>
      <c r="F7274" t="s">
        <v>8433</v>
      </c>
    </row>
    <row r="7275" spans="1:7">
      <c r="A7275">
        <v>1039</v>
      </c>
      <c r="B7275" t="s">
        <v>8427</v>
      </c>
      <c r="C7275" t="s">
        <v>8428</v>
      </c>
      <c r="D7275">
        <v>504</v>
      </c>
      <c r="E7275" t="s">
        <v>8434</v>
      </c>
      <c r="F7275" t="s">
        <v>8435</v>
      </c>
    </row>
    <row r="7276" spans="1:7">
      <c r="A7276">
        <v>1039</v>
      </c>
      <c r="B7276" t="s">
        <v>8427</v>
      </c>
      <c r="C7276" t="s">
        <v>8428</v>
      </c>
      <c r="D7276">
        <v>521</v>
      </c>
      <c r="E7276" t="s">
        <v>260</v>
      </c>
      <c r="F7276" t="s">
        <v>261</v>
      </c>
    </row>
    <row r="7277" spans="1:7">
      <c r="A7277">
        <v>1039</v>
      </c>
      <c r="B7277" t="s">
        <v>8427</v>
      </c>
      <c r="C7277" t="s">
        <v>8428</v>
      </c>
      <c r="D7277">
        <v>522</v>
      </c>
      <c r="E7277" t="s">
        <v>262</v>
      </c>
      <c r="F7277" t="s">
        <v>8436</v>
      </c>
    </row>
    <row r="7278" spans="1:7">
      <c r="A7278">
        <v>1039</v>
      </c>
      <c r="B7278" t="s">
        <v>8427</v>
      </c>
      <c r="C7278" t="s">
        <v>8428</v>
      </c>
      <c r="D7278">
        <v>530</v>
      </c>
      <c r="E7278" t="s">
        <v>264</v>
      </c>
      <c r="F7278" t="s">
        <v>265</v>
      </c>
      <c r="G7278" t="s">
        <v>18087</v>
      </c>
    </row>
    <row r="7279" spans="1:7">
      <c r="A7279">
        <v>1039</v>
      </c>
      <c r="B7279" t="s">
        <v>8427</v>
      </c>
      <c r="C7279" t="s">
        <v>8428</v>
      </c>
      <c r="D7279">
        <v>531</v>
      </c>
      <c r="E7279" t="s">
        <v>267</v>
      </c>
      <c r="F7279" t="s">
        <v>268</v>
      </c>
    </row>
    <row r="7280" spans="1:7">
      <c r="A7280">
        <v>1039</v>
      </c>
      <c r="B7280" t="s">
        <v>8427</v>
      </c>
      <c r="C7280" t="s">
        <v>8428</v>
      </c>
      <c r="D7280">
        <v>532</v>
      </c>
      <c r="E7280" t="s">
        <v>8413</v>
      </c>
      <c r="F7280" t="s">
        <v>8437</v>
      </c>
    </row>
    <row r="7281" spans="1:6">
      <c r="A7281">
        <v>1039</v>
      </c>
      <c r="B7281" t="s">
        <v>8427</v>
      </c>
      <c r="C7281" t="s">
        <v>8428</v>
      </c>
      <c r="D7281">
        <v>540</v>
      </c>
      <c r="E7281" t="s">
        <v>271</v>
      </c>
      <c r="F7281" t="s">
        <v>272</v>
      </c>
    </row>
    <row r="7282" spans="1:6">
      <c r="A7282">
        <v>1039</v>
      </c>
      <c r="B7282" t="s">
        <v>8427</v>
      </c>
      <c r="C7282" t="s">
        <v>8428</v>
      </c>
      <c r="D7282">
        <v>541</v>
      </c>
      <c r="E7282" t="s">
        <v>274</v>
      </c>
      <c r="F7282" t="s">
        <v>8438</v>
      </c>
    </row>
    <row r="7283" spans="1:6">
      <c r="A7283">
        <v>1039</v>
      </c>
      <c r="B7283" t="s">
        <v>8427</v>
      </c>
      <c r="C7283" t="s">
        <v>8428</v>
      </c>
      <c r="D7283">
        <v>542</v>
      </c>
      <c r="E7283" t="s">
        <v>277</v>
      </c>
      <c r="F7283" t="s">
        <v>8439</v>
      </c>
    </row>
    <row r="7284" spans="1:6">
      <c r="A7284">
        <v>1039</v>
      </c>
      <c r="B7284" t="s">
        <v>8427</v>
      </c>
      <c r="C7284" t="s">
        <v>8428</v>
      </c>
      <c r="D7284">
        <v>545</v>
      </c>
      <c r="E7284" t="s">
        <v>8419</v>
      </c>
      <c r="F7284" t="s">
        <v>8420</v>
      </c>
    </row>
    <row r="7285" spans="1:6">
      <c r="A7285">
        <v>1039</v>
      </c>
      <c r="B7285" t="s">
        <v>8427</v>
      </c>
      <c r="C7285" t="s">
        <v>8428</v>
      </c>
      <c r="D7285">
        <v>551</v>
      </c>
      <c r="E7285" t="s">
        <v>302</v>
      </c>
      <c r="F7285" t="s">
        <v>303</v>
      </c>
    </row>
    <row r="7286" spans="1:6">
      <c r="A7286">
        <v>1039</v>
      </c>
      <c r="B7286" t="s">
        <v>8427</v>
      </c>
      <c r="C7286" t="s">
        <v>8428</v>
      </c>
      <c r="D7286">
        <v>570</v>
      </c>
      <c r="E7286" t="s">
        <v>308</v>
      </c>
      <c r="F7286" t="s">
        <v>309</v>
      </c>
    </row>
    <row r="7287" spans="1:6">
      <c r="A7287">
        <v>1039</v>
      </c>
      <c r="B7287" t="s">
        <v>8427</v>
      </c>
      <c r="C7287" t="s">
        <v>8428</v>
      </c>
      <c r="D7287">
        <v>571</v>
      </c>
      <c r="E7287" t="s">
        <v>310</v>
      </c>
      <c r="F7287" t="s">
        <v>311</v>
      </c>
    </row>
    <row r="7288" spans="1:6">
      <c r="A7288">
        <v>1039</v>
      </c>
      <c r="B7288" t="s">
        <v>8427</v>
      </c>
      <c r="C7288" t="s">
        <v>8428</v>
      </c>
      <c r="D7288">
        <v>572</v>
      </c>
      <c r="E7288" t="s">
        <v>312</v>
      </c>
      <c r="F7288" t="s">
        <v>313</v>
      </c>
    </row>
    <row r="7289" spans="1:6">
      <c r="A7289">
        <v>1039</v>
      </c>
      <c r="B7289" t="s">
        <v>8427</v>
      </c>
      <c r="C7289" t="s">
        <v>8428</v>
      </c>
      <c r="D7289">
        <v>573</v>
      </c>
      <c r="E7289" t="s">
        <v>314</v>
      </c>
      <c r="F7289" t="s">
        <v>315</v>
      </c>
    </row>
    <row r="7290" spans="1:6">
      <c r="A7290">
        <v>1039</v>
      </c>
      <c r="B7290" t="s">
        <v>8427</v>
      </c>
      <c r="C7290" t="s">
        <v>8428</v>
      </c>
      <c r="D7290">
        <v>577</v>
      </c>
      <c r="E7290" t="s">
        <v>323</v>
      </c>
      <c r="F7290" t="s">
        <v>8421</v>
      </c>
    </row>
    <row r="7291" spans="1:6">
      <c r="A7291">
        <v>1039</v>
      </c>
      <c r="B7291" t="s">
        <v>8427</v>
      </c>
      <c r="C7291" t="s">
        <v>8428</v>
      </c>
      <c r="D7291">
        <v>578</v>
      </c>
      <c r="E7291" t="s">
        <v>325</v>
      </c>
      <c r="F7291" t="s">
        <v>326</v>
      </c>
    </row>
    <row r="7292" spans="1:6">
      <c r="A7292">
        <v>1039</v>
      </c>
      <c r="B7292" t="s">
        <v>8427</v>
      </c>
      <c r="C7292" t="s">
        <v>8428</v>
      </c>
      <c r="D7292">
        <v>579</v>
      </c>
      <c r="E7292" t="s">
        <v>327</v>
      </c>
      <c r="F7292" t="s">
        <v>328</v>
      </c>
    </row>
    <row r="7293" spans="1:6">
      <c r="A7293">
        <v>1039</v>
      </c>
      <c r="B7293" t="s">
        <v>8427</v>
      </c>
      <c r="C7293" t="s">
        <v>8428</v>
      </c>
      <c r="D7293">
        <v>592</v>
      </c>
      <c r="E7293" t="s">
        <v>337</v>
      </c>
      <c r="F7293" t="s">
        <v>8440</v>
      </c>
    </row>
    <row r="7294" spans="1:6">
      <c r="A7294">
        <v>1039</v>
      </c>
      <c r="B7294" t="s">
        <v>8427</v>
      </c>
      <c r="C7294" t="s">
        <v>8428</v>
      </c>
      <c r="D7294">
        <v>600</v>
      </c>
      <c r="E7294" t="s">
        <v>343</v>
      </c>
      <c r="F7294" t="s">
        <v>344</v>
      </c>
    </row>
    <row r="7295" spans="1:6">
      <c r="A7295">
        <v>1039</v>
      </c>
      <c r="B7295" t="s">
        <v>8427</v>
      </c>
      <c r="C7295" t="s">
        <v>8428</v>
      </c>
      <c r="D7295">
        <v>602</v>
      </c>
      <c r="E7295" t="s">
        <v>348</v>
      </c>
      <c r="F7295" t="s">
        <v>349</v>
      </c>
    </row>
    <row r="7296" spans="1:6">
      <c r="A7296">
        <v>1039</v>
      </c>
      <c r="B7296" t="s">
        <v>8427</v>
      </c>
      <c r="C7296" t="s">
        <v>8428</v>
      </c>
      <c r="D7296">
        <v>613</v>
      </c>
      <c r="E7296" t="s">
        <v>359</v>
      </c>
      <c r="F7296" t="s">
        <v>8423</v>
      </c>
    </row>
    <row r="7297" spans="1:7">
      <c r="A7297">
        <v>1039</v>
      </c>
      <c r="B7297" t="s">
        <v>8427</v>
      </c>
      <c r="C7297" t="s">
        <v>8428</v>
      </c>
      <c r="D7297">
        <v>614</v>
      </c>
      <c r="E7297" t="s">
        <v>361</v>
      </c>
      <c r="F7297" t="s">
        <v>362</v>
      </c>
    </row>
    <row r="7298" spans="1:7">
      <c r="A7298">
        <v>1039</v>
      </c>
      <c r="B7298" t="s">
        <v>8427</v>
      </c>
      <c r="C7298" t="s">
        <v>8428</v>
      </c>
      <c r="D7298">
        <v>615</v>
      </c>
      <c r="E7298" t="s">
        <v>363</v>
      </c>
      <c r="F7298" t="s">
        <v>364</v>
      </c>
    </row>
    <row r="7299" spans="1:7">
      <c r="A7299">
        <v>1039</v>
      </c>
      <c r="B7299" t="s">
        <v>8427</v>
      </c>
      <c r="C7299" t="s">
        <v>8428</v>
      </c>
      <c r="D7299">
        <v>617</v>
      </c>
      <c r="E7299" t="s">
        <v>368</v>
      </c>
      <c r="F7299" t="s">
        <v>369</v>
      </c>
    </row>
    <row r="7300" spans="1:7">
      <c r="A7300">
        <v>1039</v>
      </c>
      <c r="B7300" t="s">
        <v>8427</v>
      </c>
      <c r="C7300" t="s">
        <v>8428</v>
      </c>
      <c r="D7300">
        <v>618</v>
      </c>
      <c r="E7300" t="s">
        <v>370</v>
      </c>
      <c r="F7300" t="s">
        <v>371</v>
      </c>
    </row>
    <row r="7301" spans="1:7">
      <c r="A7301">
        <v>1039</v>
      </c>
      <c r="B7301" t="s">
        <v>8427</v>
      </c>
      <c r="C7301" t="s">
        <v>8428</v>
      </c>
      <c r="D7301">
        <v>619</v>
      </c>
      <c r="E7301" t="s">
        <v>372</v>
      </c>
      <c r="F7301" t="s">
        <v>373</v>
      </c>
    </row>
    <row r="7302" spans="1:7">
      <c r="A7302">
        <v>1039</v>
      </c>
      <c r="B7302" t="s">
        <v>8427</v>
      </c>
      <c r="C7302" t="s">
        <v>8428</v>
      </c>
      <c r="D7302">
        <v>620</v>
      </c>
      <c r="E7302" t="s">
        <v>8424</v>
      </c>
      <c r="F7302" t="s">
        <v>375</v>
      </c>
    </row>
    <row r="7303" spans="1:7">
      <c r="A7303">
        <v>1039</v>
      </c>
      <c r="B7303" t="s">
        <v>8427</v>
      </c>
      <c r="C7303" t="s">
        <v>8428</v>
      </c>
      <c r="D7303">
        <v>623</v>
      </c>
      <c r="E7303" t="s">
        <v>382</v>
      </c>
      <c r="F7303" t="s">
        <v>383</v>
      </c>
    </row>
    <row r="7304" spans="1:7">
      <c r="A7304">
        <v>1039</v>
      </c>
      <c r="B7304" t="s">
        <v>8427</v>
      </c>
      <c r="C7304" t="s">
        <v>8428</v>
      </c>
      <c r="D7304">
        <v>624</v>
      </c>
      <c r="E7304" t="s">
        <v>384</v>
      </c>
      <c r="F7304" t="s">
        <v>385</v>
      </c>
    </row>
    <row r="7305" spans="1:7">
      <c r="A7305">
        <v>1039</v>
      </c>
      <c r="B7305" t="s">
        <v>8427</v>
      </c>
      <c r="C7305" t="s">
        <v>8428</v>
      </c>
      <c r="D7305">
        <v>629</v>
      </c>
      <c r="E7305" t="s">
        <v>388</v>
      </c>
      <c r="F7305" t="s">
        <v>8441</v>
      </c>
    </row>
    <row r="7306" spans="1:7">
      <c r="A7306">
        <v>1039</v>
      </c>
      <c r="B7306" t="s">
        <v>8427</v>
      </c>
      <c r="C7306" t="s">
        <v>8428</v>
      </c>
      <c r="D7306">
        <v>799</v>
      </c>
      <c r="E7306" t="s">
        <v>622</v>
      </c>
      <c r="F7306" t="s">
        <v>623</v>
      </c>
      <c r="G7306" t="s">
        <v>14825</v>
      </c>
    </row>
    <row r="7307" spans="1:7">
      <c r="A7307">
        <v>1039</v>
      </c>
      <c r="B7307" t="s">
        <v>8427</v>
      </c>
      <c r="C7307" t="s">
        <v>8428</v>
      </c>
      <c r="D7307">
        <v>1031</v>
      </c>
      <c r="E7307" t="s">
        <v>794</v>
      </c>
      <c r="F7307" t="s">
        <v>8442</v>
      </c>
    </row>
    <row r="7308" spans="1:7">
      <c r="A7308">
        <v>1039</v>
      </c>
      <c r="B7308" t="s">
        <v>8427</v>
      </c>
      <c r="C7308" t="s">
        <v>8428</v>
      </c>
      <c r="D7308">
        <v>1032</v>
      </c>
      <c r="E7308" t="s">
        <v>797</v>
      </c>
      <c r="F7308" t="s">
        <v>8443</v>
      </c>
    </row>
    <row r="7309" spans="1:7">
      <c r="A7309">
        <v>1042</v>
      </c>
      <c r="B7309" t="s">
        <v>8444</v>
      </c>
      <c r="C7309" t="s">
        <v>8445</v>
      </c>
      <c r="D7309">
        <v>101</v>
      </c>
      <c r="E7309" t="s">
        <v>8446</v>
      </c>
      <c r="F7309" t="s">
        <v>8447</v>
      </c>
    </row>
    <row r="7310" spans="1:7">
      <c r="A7310">
        <v>1042</v>
      </c>
      <c r="B7310" t="s">
        <v>8444</v>
      </c>
      <c r="C7310" t="s">
        <v>8445</v>
      </c>
      <c r="D7310">
        <v>102</v>
      </c>
      <c r="E7310" t="s">
        <v>8448</v>
      </c>
      <c r="F7310" t="s">
        <v>8449</v>
      </c>
    </row>
    <row r="7311" spans="1:7">
      <c r="A7311">
        <v>1042</v>
      </c>
      <c r="B7311" t="s">
        <v>8444</v>
      </c>
      <c r="C7311" t="s">
        <v>8445</v>
      </c>
      <c r="D7311">
        <v>103</v>
      </c>
      <c r="E7311" t="s">
        <v>8450</v>
      </c>
      <c r="F7311" t="s">
        <v>8451</v>
      </c>
    </row>
    <row r="7312" spans="1:7">
      <c r="A7312">
        <v>1042</v>
      </c>
      <c r="B7312" t="s">
        <v>8444</v>
      </c>
      <c r="C7312" t="s">
        <v>8445</v>
      </c>
      <c r="D7312">
        <v>104</v>
      </c>
      <c r="E7312" t="s">
        <v>8452</v>
      </c>
      <c r="F7312" t="s">
        <v>8453</v>
      </c>
    </row>
    <row r="7313" spans="1:6">
      <c r="A7313">
        <v>1042</v>
      </c>
      <c r="B7313" t="s">
        <v>8444</v>
      </c>
      <c r="C7313" t="s">
        <v>8445</v>
      </c>
      <c r="D7313">
        <v>105</v>
      </c>
      <c r="E7313" t="s">
        <v>8454</v>
      </c>
      <c r="F7313" t="s">
        <v>8455</v>
      </c>
    </row>
    <row r="7314" spans="1:6">
      <c r="A7314">
        <v>1042</v>
      </c>
      <c r="B7314" t="s">
        <v>8444</v>
      </c>
      <c r="C7314" t="s">
        <v>8445</v>
      </c>
      <c r="D7314">
        <v>106</v>
      </c>
      <c r="E7314" t="s">
        <v>8456</v>
      </c>
      <c r="F7314" t="s">
        <v>8457</v>
      </c>
    </row>
    <row r="7315" spans="1:6">
      <c r="A7315">
        <v>1042</v>
      </c>
      <c r="B7315" t="s">
        <v>8444</v>
      </c>
      <c r="C7315" t="s">
        <v>8445</v>
      </c>
      <c r="D7315">
        <v>107</v>
      </c>
      <c r="E7315" t="s">
        <v>8458</v>
      </c>
      <c r="F7315" t="s">
        <v>8459</v>
      </c>
    </row>
    <row r="7316" spans="1:6">
      <c r="A7316">
        <v>1042</v>
      </c>
      <c r="B7316" t="s">
        <v>8444</v>
      </c>
      <c r="C7316" t="s">
        <v>8445</v>
      </c>
      <c r="D7316">
        <v>108</v>
      </c>
      <c r="E7316" t="s">
        <v>8460</v>
      </c>
      <c r="F7316" t="s">
        <v>8461</v>
      </c>
    </row>
    <row r="7317" spans="1:6">
      <c r="A7317">
        <v>1042</v>
      </c>
      <c r="B7317" t="s">
        <v>8444</v>
      </c>
      <c r="C7317" t="s">
        <v>8445</v>
      </c>
      <c r="D7317">
        <v>109</v>
      </c>
      <c r="E7317" t="s">
        <v>8462</v>
      </c>
      <c r="F7317" t="s">
        <v>8463</v>
      </c>
    </row>
    <row r="7318" spans="1:6">
      <c r="A7318">
        <v>1042</v>
      </c>
      <c r="B7318" t="s">
        <v>8444</v>
      </c>
      <c r="C7318" t="s">
        <v>8445</v>
      </c>
      <c r="D7318">
        <v>110</v>
      </c>
      <c r="E7318" t="s">
        <v>8464</v>
      </c>
      <c r="F7318" t="s">
        <v>8465</v>
      </c>
    </row>
    <row r="7319" spans="1:6">
      <c r="A7319">
        <v>1042</v>
      </c>
      <c r="B7319" t="s">
        <v>8444</v>
      </c>
      <c r="C7319" t="s">
        <v>8445</v>
      </c>
      <c r="D7319">
        <v>111</v>
      </c>
      <c r="E7319" t="s">
        <v>8466</v>
      </c>
      <c r="F7319" t="s">
        <v>8467</v>
      </c>
    </row>
    <row r="7320" spans="1:6">
      <c r="A7320">
        <v>1042</v>
      </c>
      <c r="B7320" t="s">
        <v>8444</v>
      </c>
      <c r="C7320" t="s">
        <v>8445</v>
      </c>
      <c r="D7320">
        <v>112</v>
      </c>
      <c r="E7320" t="s">
        <v>8468</v>
      </c>
      <c r="F7320" t="s">
        <v>8469</v>
      </c>
    </row>
    <row r="7321" spans="1:6">
      <c r="A7321">
        <v>1042</v>
      </c>
      <c r="B7321" t="s">
        <v>8444</v>
      </c>
      <c r="C7321" t="s">
        <v>8445</v>
      </c>
      <c r="D7321">
        <v>113</v>
      </c>
      <c r="E7321" t="s">
        <v>8470</v>
      </c>
      <c r="F7321" t="s">
        <v>8471</v>
      </c>
    </row>
    <row r="7322" spans="1:6">
      <c r="A7322">
        <v>1042</v>
      </c>
      <c r="B7322" t="s">
        <v>8444</v>
      </c>
      <c r="C7322" t="s">
        <v>8445</v>
      </c>
      <c r="D7322">
        <v>114</v>
      </c>
      <c r="E7322" t="s">
        <v>8472</v>
      </c>
      <c r="F7322" t="s">
        <v>8473</v>
      </c>
    </row>
    <row r="7323" spans="1:6">
      <c r="A7323">
        <v>1042</v>
      </c>
      <c r="B7323" t="s">
        <v>8444</v>
      </c>
      <c r="C7323" t="s">
        <v>8445</v>
      </c>
      <c r="D7323">
        <v>115</v>
      </c>
      <c r="E7323" t="s">
        <v>8474</v>
      </c>
      <c r="F7323" t="s">
        <v>8475</v>
      </c>
    </row>
    <row r="7324" spans="1:6">
      <c r="A7324">
        <v>1042</v>
      </c>
      <c r="B7324" t="s">
        <v>8444</v>
      </c>
      <c r="C7324" t="s">
        <v>8445</v>
      </c>
      <c r="D7324">
        <v>116</v>
      </c>
      <c r="E7324" t="s">
        <v>8476</v>
      </c>
      <c r="F7324" t="s">
        <v>8477</v>
      </c>
    </row>
    <row r="7325" spans="1:6">
      <c r="A7325">
        <v>1042</v>
      </c>
      <c r="B7325" t="s">
        <v>8444</v>
      </c>
      <c r="C7325" t="s">
        <v>8445</v>
      </c>
      <c r="D7325">
        <v>117</v>
      </c>
      <c r="E7325" t="s">
        <v>8478</v>
      </c>
      <c r="F7325" t="s">
        <v>8479</v>
      </c>
    </row>
    <row r="7326" spans="1:6">
      <c r="A7326">
        <v>1042</v>
      </c>
      <c r="B7326" t="s">
        <v>8444</v>
      </c>
      <c r="C7326" t="s">
        <v>8445</v>
      </c>
      <c r="D7326">
        <v>118</v>
      </c>
      <c r="E7326" t="s">
        <v>8480</v>
      </c>
      <c r="F7326" t="s">
        <v>8481</v>
      </c>
    </row>
    <row r="7327" spans="1:6">
      <c r="A7327">
        <v>1042</v>
      </c>
      <c r="B7327" t="s">
        <v>8444</v>
      </c>
      <c r="C7327" t="s">
        <v>8445</v>
      </c>
      <c r="D7327">
        <v>119</v>
      </c>
      <c r="E7327" t="s">
        <v>8482</v>
      </c>
      <c r="F7327" t="s">
        <v>8483</v>
      </c>
    </row>
    <row r="7328" spans="1:6">
      <c r="A7328">
        <v>1042</v>
      </c>
      <c r="B7328" t="s">
        <v>8444</v>
      </c>
      <c r="C7328" t="s">
        <v>8445</v>
      </c>
      <c r="D7328">
        <v>120</v>
      </c>
      <c r="E7328" t="s">
        <v>8484</v>
      </c>
      <c r="F7328" t="s">
        <v>8485</v>
      </c>
    </row>
    <row r="7329" spans="1:6">
      <c r="A7329">
        <v>1042</v>
      </c>
      <c r="B7329" t="s">
        <v>8444</v>
      </c>
      <c r="C7329" t="s">
        <v>8445</v>
      </c>
      <c r="D7329">
        <v>121</v>
      </c>
      <c r="E7329" t="s">
        <v>8486</v>
      </c>
      <c r="F7329" t="s">
        <v>8487</v>
      </c>
    </row>
    <row r="7330" spans="1:6">
      <c r="A7330">
        <v>1042</v>
      </c>
      <c r="B7330" t="s">
        <v>8444</v>
      </c>
      <c r="C7330" t="s">
        <v>8445</v>
      </c>
      <c r="D7330">
        <v>122</v>
      </c>
      <c r="E7330" t="s">
        <v>8488</v>
      </c>
      <c r="F7330" t="s">
        <v>8489</v>
      </c>
    </row>
    <row r="7331" spans="1:6">
      <c r="A7331">
        <v>1042</v>
      </c>
      <c r="B7331" t="s">
        <v>8444</v>
      </c>
      <c r="C7331" t="s">
        <v>8445</v>
      </c>
      <c r="D7331">
        <v>123</v>
      </c>
      <c r="E7331" t="s">
        <v>8490</v>
      </c>
      <c r="F7331" t="s">
        <v>8491</v>
      </c>
    </row>
    <row r="7332" spans="1:6">
      <c r="A7332">
        <v>1042</v>
      </c>
      <c r="B7332" t="s">
        <v>8444</v>
      </c>
      <c r="C7332" t="s">
        <v>8445</v>
      </c>
      <c r="D7332">
        <v>124</v>
      </c>
      <c r="E7332" t="s">
        <v>8492</v>
      </c>
      <c r="F7332" t="s">
        <v>8493</v>
      </c>
    </row>
    <row r="7333" spans="1:6">
      <c r="A7333">
        <v>1042</v>
      </c>
      <c r="B7333" t="s">
        <v>8444</v>
      </c>
      <c r="C7333" t="s">
        <v>8445</v>
      </c>
      <c r="D7333">
        <v>125</v>
      </c>
      <c r="E7333" t="s">
        <v>8494</v>
      </c>
      <c r="F7333" t="s">
        <v>8495</v>
      </c>
    </row>
    <row r="7334" spans="1:6">
      <c r="A7334">
        <v>1042</v>
      </c>
      <c r="B7334" t="s">
        <v>8444</v>
      </c>
      <c r="C7334" t="s">
        <v>8445</v>
      </c>
      <c r="D7334">
        <v>126</v>
      </c>
      <c r="E7334" t="s">
        <v>8496</v>
      </c>
      <c r="F7334" t="s">
        <v>8497</v>
      </c>
    </row>
    <row r="7335" spans="1:6">
      <c r="A7335">
        <v>1042</v>
      </c>
      <c r="B7335" t="s">
        <v>8444</v>
      </c>
      <c r="C7335" t="s">
        <v>8445</v>
      </c>
      <c r="D7335">
        <v>127</v>
      </c>
      <c r="E7335" t="s">
        <v>8498</v>
      </c>
      <c r="F7335" t="s">
        <v>8499</v>
      </c>
    </row>
    <row r="7336" spans="1:6">
      <c r="A7336">
        <v>1042</v>
      </c>
      <c r="B7336" t="s">
        <v>8444</v>
      </c>
      <c r="C7336" t="s">
        <v>8445</v>
      </c>
      <c r="D7336">
        <v>128</v>
      </c>
      <c r="E7336" t="s">
        <v>8500</v>
      </c>
      <c r="F7336" t="s">
        <v>8501</v>
      </c>
    </row>
    <row r="7337" spans="1:6">
      <c r="A7337">
        <v>1042</v>
      </c>
      <c r="B7337" t="s">
        <v>8444</v>
      </c>
      <c r="C7337" t="s">
        <v>8445</v>
      </c>
      <c r="D7337">
        <v>201</v>
      </c>
      <c r="E7337" t="s">
        <v>8502</v>
      </c>
      <c r="F7337" t="s">
        <v>8503</v>
      </c>
    </row>
    <row r="7338" spans="1:6">
      <c r="A7338">
        <v>1042</v>
      </c>
      <c r="B7338" t="s">
        <v>8444</v>
      </c>
      <c r="C7338" t="s">
        <v>8445</v>
      </c>
      <c r="D7338">
        <v>202</v>
      </c>
      <c r="E7338" t="s">
        <v>8504</v>
      </c>
      <c r="F7338" t="s">
        <v>8505</v>
      </c>
    </row>
    <row r="7339" spans="1:6">
      <c r="A7339">
        <v>1042</v>
      </c>
      <c r="B7339" t="s">
        <v>8444</v>
      </c>
      <c r="C7339" t="s">
        <v>8445</v>
      </c>
      <c r="D7339">
        <v>203</v>
      </c>
      <c r="E7339" t="s">
        <v>8506</v>
      </c>
      <c r="F7339" t="s">
        <v>8507</v>
      </c>
    </row>
    <row r="7340" spans="1:6">
      <c r="A7340">
        <v>1042</v>
      </c>
      <c r="B7340" t="s">
        <v>8444</v>
      </c>
      <c r="C7340" t="s">
        <v>8445</v>
      </c>
      <c r="D7340">
        <v>204</v>
      </c>
      <c r="E7340" t="s">
        <v>8508</v>
      </c>
      <c r="F7340" t="s">
        <v>8509</v>
      </c>
    </row>
    <row r="7341" spans="1:6">
      <c r="A7341">
        <v>1042</v>
      </c>
      <c r="B7341" t="s">
        <v>8444</v>
      </c>
      <c r="C7341" t="s">
        <v>8445</v>
      </c>
      <c r="D7341">
        <v>205</v>
      </c>
      <c r="E7341" t="s">
        <v>8510</v>
      </c>
      <c r="F7341" t="s">
        <v>8511</v>
      </c>
    </row>
    <row r="7342" spans="1:6">
      <c r="A7342">
        <v>1042</v>
      </c>
      <c r="B7342" t="s">
        <v>8444</v>
      </c>
      <c r="C7342" t="s">
        <v>8445</v>
      </c>
      <c r="D7342">
        <v>206</v>
      </c>
      <c r="E7342" t="s">
        <v>8512</v>
      </c>
      <c r="F7342" t="s">
        <v>8513</v>
      </c>
    </row>
    <row r="7343" spans="1:6">
      <c r="A7343">
        <v>1042</v>
      </c>
      <c r="B7343" t="s">
        <v>8444</v>
      </c>
      <c r="C7343" t="s">
        <v>8445</v>
      </c>
      <c r="D7343">
        <v>207</v>
      </c>
      <c r="E7343" t="s">
        <v>8514</v>
      </c>
      <c r="F7343" t="s">
        <v>8515</v>
      </c>
    </row>
    <row r="7344" spans="1:6">
      <c r="A7344">
        <v>1042</v>
      </c>
      <c r="B7344" t="s">
        <v>8444</v>
      </c>
      <c r="C7344" t="s">
        <v>8445</v>
      </c>
      <c r="D7344">
        <v>208</v>
      </c>
      <c r="E7344" t="s">
        <v>8516</v>
      </c>
      <c r="F7344" t="s">
        <v>8517</v>
      </c>
    </row>
    <row r="7345" spans="1:6">
      <c r="A7345">
        <v>1042</v>
      </c>
      <c r="B7345" t="s">
        <v>8444</v>
      </c>
      <c r="C7345" t="s">
        <v>8445</v>
      </c>
      <c r="D7345">
        <v>209</v>
      </c>
      <c r="E7345" t="s">
        <v>8518</v>
      </c>
      <c r="F7345" t="s">
        <v>8519</v>
      </c>
    </row>
    <row r="7346" spans="1:6">
      <c r="A7346">
        <v>1042</v>
      </c>
      <c r="B7346" t="s">
        <v>8444</v>
      </c>
      <c r="C7346" t="s">
        <v>8445</v>
      </c>
      <c r="D7346">
        <v>210</v>
      </c>
      <c r="E7346" t="s">
        <v>8520</v>
      </c>
      <c r="F7346" t="s">
        <v>8521</v>
      </c>
    </row>
    <row r="7347" spans="1:6">
      <c r="A7347">
        <v>1042</v>
      </c>
      <c r="B7347" t="s">
        <v>8444</v>
      </c>
      <c r="C7347" t="s">
        <v>8445</v>
      </c>
      <c r="D7347">
        <v>211</v>
      </c>
      <c r="E7347" t="s">
        <v>8522</v>
      </c>
      <c r="F7347" t="s">
        <v>8523</v>
      </c>
    </row>
    <row r="7348" spans="1:6">
      <c r="A7348">
        <v>1042</v>
      </c>
      <c r="B7348" t="s">
        <v>8444</v>
      </c>
      <c r="C7348" t="s">
        <v>8445</v>
      </c>
      <c r="D7348">
        <v>212</v>
      </c>
      <c r="E7348" t="s">
        <v>8524</v>
      </c>
      <c r="F7348" t="s">
        <v>8525</v>
      </c>
    </row>
    <row r="7349" spans="1:6">
      <c r="A7349">
        <v>1042</v>
      </c>
      <c r="B7349" t="s">
        <v>8444</v>
      </c>
      <c r="C7349" t="s">
        <v>8445</v>
      </c>
      <c r="D7349">
        <v>213</v>
      </c>
      <c r="E7349" t="s">
        <v>8526</v>
      </c>
      <c r="F7349" t="s">
        <v>8527</v>
      </c>
    </row>
    <row r="7350" spans="1:6">
      <c r="A7350">
        <v>1042</v>
      </c>
      <c r="B7350" t="s">
        <v>8444</v>
      </c>
      <c r="C7350" t="s">
        <v>8445</v>
      </c>
      <c r="D7350">
        <v>214</v>
      </c>
      <c r="E7350" t="s">
        <v>8528</v>
      </c>
      <c r="F7350" t="s">
        <v>8529</v>
      </c>
    </row>
    <row r="7351" spans="1:6">
      <c r="A7351">
        <v>1042</v>
      </c>
      <c r="B7351" t="s">
        <v>8444</v>
      </c>
      <c r="C7351" t="s">
        <v>8445</v>
      </c>
      <c r="D7351">
        <v>215</v>
      </c>
      <c r="E7351" t="s">
        <v>8530</v>
      </c>
      <c r="F7351" t="s">
        <v>8531</v>
      </c>
    </row>
    <row r="7352" spans="1:6">
      <c r="A7352">
        <v>1042</v>
      </c>
      <c r="B7352" t="s">
        <v>8444</v>
      </c>
      <c r="C7352" t="s">
        <v>8445</v>
      </c>
      <c r="D7352">
        <v>216</v>
      </c>
      <c r="E7352" t="s">
        <v>8532</v>
      </c>
      <c r="F7352" t="s">
        <v>8533</v>
      </c>
    </row>
    <row r="7353" spans="1:6">
      <c r="A7353">
        <v>1042</v>
      </c>
      <c r="B7353" t="s">
        <v>8444</v>
      </c>
      <c r="C7353" t="s">
        <v>8445</v>
      </c>
      <c r="D7353">
        <v>217</v>
      </c>
      <c r="E7353" t="s">
        <v>8534</v>
      </c>
      <c r="F7353" t="s">
        <v>8535</v>
      </c>
    </row>
    <row r="7354" spans="1:6">
      <c r="A7354">
        <v>1042</v>
      </c>
      <c r="B7354" t="s">
        <v>8444</v>
      </c>
      <c r="C7354" t="s">
        <v>8445</v>
      </c>
      <c r="D7354">
        <v>218</v>
      </c>
      <c r="E7354" t="s">
        <v>8536</v>
      </c>
      <c r="F7354" t="s">
        <v>8537</v>
      </c>
    </row>
    <row r="7355" spans="1:6">
      <c r="A7355">
        <v>1042</v>
      </c>
      <c r="B7355" t="s">
        <v>8444</v>
      </c>
      <c r="C7355" t="s">
        <v>8445</v>
      </c>
      <c r="D7355">
        <v>219</v>
      </c>
      <c r="E7355" t="s">
        <v>8538</v>
      </c>
      <c r="F7355" t="s">
        <v>8539</v>
      </c>
    </row>
    <row r="7356" spans="1:6">
      <c r="A7356">
        <v>1042</v>
      </c>
      <c r="B7356" t="s">
        <v>8444</v>
      </c>
      <c r="C7356" t="s">
        <v>8445</v>
      </c>
      <c r="D7356">
        <v>220</v>
      </c>
      <c r="E7356" t="s">
        <v>8540</v>
      </c>
      <c r="F7356" t="s">
        <v>8541</v>
      </c>
    </row>
    <row r="7357" spans="1:6">
      <c r="A7357">
        <v>1042</v>
      </c>
      <c r="B7357" t="s">
        <v>8444</v>
      </c>
      <c r="C7357" t="s">
        <v>8445</v>
      </c>
      <c r="D7357">
        <v>221</v>
      </c>
      <c r="E7357" t="s">
        <v>8542</v>
      </c>
      <c r="F7357" t="s">
        <v>8543</v>
      </c>
    </row>
    <row r="7358" spans="1:6">
      <c r="A7358">
        <v>1042</v>
      </c>
      <c r="B7358" t="s">
        <v>8444</v>
      </c>
      <c r="C7358" t="s">
        <v>8445</v>
      </c>
      <c r="D7358">
        <v>222</v>
      </c>
      <c r="E7358" t="s">
        <v>8544</v>
      </c>
      <c r="F7358" t="s">
        <v>8545</v>
      </c>
    </row>
    <row r="7359" spans="1:6">
      <c r="A7359">
        <v>1042</v>
      </c>
      <c r="B7359" t="s">
        <v>8444</v>
      </c>
      <c r="C7359" t="s">
        <v>8445</v>
      </c>
      <c r="D7359">
        <v>223</v>
      </c>
      <c r="E7359" t="s">
        <v>8546</v>
      </c>
      <c r="F7359" t="s">
        <v>8547</v>
      </c>
    </row>
    <row r="7360" spans="1:6">
      <c r="A7360">
        <v>1042</v>
      </c>
      <c r="B7360" t="s">
        <v>8444</v>
      </c>
      <c r="C7360" t="s">
        <v>8445</v>
      </c>
      <c r="D7360">
        <v>224</v>
      </c>
      <c r="E7360" t="s">
        <v>8548</v>
      </c>
      <c r="F7360" t="s">
        <v>8549</v>
      </c>
    </row>
    <row r="7361" spans="1:6">
      <c r="A7361">
        <v>1042</v>
      </c>
      <c r="B7361" t="s">
        <v>8444</v>
      </c>
      <c r="C7361" t="s">
        <v>8445</v>
      </c>
      <c r="D7361">
        <v>225</v>
      </c>
      <c r="E7361" t="s">
        <v>8550</v>
      </c>
      <c r="F7361" t="s">
        <v>8551</v>
      </c>
    </row>
    <row r="7362" spans="1:6">
      <c r="A7362">
        <v>1042</v>
      </c>
      <c r="B7362" t="s">
        <v>8444</v>
      </c>
      <c r="C7362" t="s">
        <v>8445</v>
      </c>
      <c r="D7362">
        <v>226</v>
      </c>
      <c r="E7362" t="s">
        <v>8552</v>
      </c>
      <c r="F7362" t="s">
        <v>8553</v>
      </c>
    </row>
    <row r="7363" spans="1:6">
      <c r="A7363">
        <v>1042</v>
      </c>
      <c r="B7363" t="s">
        <v>8444</v>
      </c>
      <c r="C7363" t="s">
        <v>8445</v>
      </c>
      <c r="D7363">
        <v>227</v>
      </c>
      <c r="E7363" t="s">
        <v>8554</v>
      </c>
      <c r="F7363" t="s">
        <v>8555</v>
      </c>
    </row>
    <row r="7364" spans="1:6">
      <c r="A7364">
        <v>1042</v>
      </c>
      <c r="B7364" t="s">
        <v>8444</v>
      </c>
      <c r="C7364" t="s">
        <v>8445</v>
      </c>
      <c r="D7364">
        <v>228</v>
      </c>
      <c r="E7364" t="s">
        <v>8556</v>
      </c>
      <c r="F7364" t="s">
        <v>8557</v>
      </c>
    </row>
    <row r="7365" spans="1:6">
      <c r="A7365">
        <v>1042</v>
      </c>
      <c r="B7365" t="s">
        <v>8444</v>
      </c>
      <c r="C7365" t="s">
        <v>8445</v>
      </c>
      <c r="D7365">
        <v>301</v>
      </c>
      <c r="E7365" t="s">
        <v>8558</v>
      </c>
      <c r="F7365" t="s">
        <v>8559</v>
      </c>
    </row>
    <row r="7366" spans="1:6">
      <c r="A7366">
        <v>1042</v>
      </c>
      <c r="B7366" t="s">
        <v>8444</v>
      </c>
      <c r="C7366" t="s">
        <v>8445</v>
      </c>
      <c r="D7366">
        <v>302</v>
      </c>
      <c r="E7366" t="s">
        <v>8560</v>
      </c>
      <c r="F7366" t="s">
        <v>8561</v>
      </c>
    </row>
    <row r="7367" spans="1:6">
      <c r="A7367">
        <v>1042</v>
      </c>
      <c r="B7367" t="s">
        <v>8444</v>
      </c>
      <c r="C7367" t="s">
        <v>8445</v>
      </c>
      <c r="D7367">
        <v>303</v>
      </c>
      <c r="E7367" t="s">
        <v>8562</v>
      </c>
      <c r="F7367" t="s">
        <v>8563</v>
      </c>
    </row>
    <row r="7368" spans="1:6">
      <c r="A7368">
        <v>1042</v>
      </c>
      <c r="B7368" t="s">
        <v>8444</v>
      </c>
      <c r="C7368" t="s">
        <v>8445</v>
      </c>
      <c r="D7368">
        <v>304</v>
      </c>
      <c r="E7368" t="s">
        <v>8564</v>
      </c>
      <c r="F7368" t="s">
        <v>8565</v>
      </c>
    </row>
    <row r="7369" spans="1:6">
      <c r="A7369">
        <v>1042</v>
      </c>
      <c r="B7369" t="s">
        <v>8444</v>
      </c>
      <c r="C7369" t="s">
        <v>8445</v>
      </c>
      <c r="D7369">
        <v>305</v>
      </c>
      <c r="E7369" t="s">
        <v>8566</v>
      </c>
      <c r="F7369" t="s">
        <v>8567</v>
      </c>
    </row>
    <row r="7370" spans="1:6">
      <c r="A7370">
        <v>1042</v>
      </c>
      <c r="B7370" t="s">
        <v>8444</v>
      </c>
      <c r="C7370" t="s">
        <v>8445</v>
      </c>
      <c r="D7370">
        <v>306</v>
      </c>
      <c r="E7370" t="s">
        <v>8568</v>
      </c>
      <c r="F7370" t="s">
        <v>8569</v>
      </c>
    </row>
    <row r="7371" spans="1:6">
      <c r="A7371">
        <v>1042</v>
      </c>
      <c r="B7371" t="s">
        <v>8444</v>
      </c>
      <c r="C7371" t="s">
        <v>8445</v>
      </c>
      <c r="D7371">
        <v>307</v>
      </c>
      <c r="E7371" t="s">
        <v>8570</v>
      </c>
      <c r="F7371" t="s">
        <v>8571</v>
      </c>
    </row>
    <row r="7372" spans="1:6">
      <c r="A7372">
        <v>1042</v>
      </c>
      <c r="B7372" t="s">
        <v>8444</v>
      </c>
      <c r="C7372" t="s">
        <v>8445</v>
      </c>
      <c r="D7372">
        <v>308</v>
      </c>
      <c r="E7372" t="s">
        <v>8572</v>
      </c>
      <c r="F7372" t="s">
        <v>8573</v>
      </c>
    </row>
    <row r="7373" spans="1:6">
      <c r="A7373">
        <v>1042</v>
      </c>
      <c r="B7373" t="s">
        <v>8444</v>
      </c>
      <c r="C7373" t="s">
        <v>8445</v>
      </c>
      <c r="D7373">
        <v>309</v>
      </c>
      <c r="E7373" t="s">
        <v>8574</v>
      </c>
      <c r="F7373" t="s">
        <v>8575</v>
      </c>
    </row>
    <row r="7374" spans="1:6">
      <c r="A7374">
        <v>1042</v>
      </c>
      <c r="B7374" t="s">
        <v>8444</v>
      </c>
      <c r="C7374" t="s">
        <v>8445</v>
      </c>
      <c r="D7374">
        <v>310</v>
      </c>
      <c r="E7374" t="s">
        <v>8576</v>
      </c>
      <c r="F7374" t="s">
        <v>8577</v>
      </c>
    </row>
    <row r="7375" spans="1:6">
      <c r="A7375">
        <v>1042</v>
      </c>
      <c r="B7375" t="s">
        <v>8444</v>
      </c>
      <c r="C7375" t="s">
        <v>8445</v>
      </c>
      <c r="D7375">
        <v>311</v>
      </c>
      <c r="E7375" t="s">
        <v>8578</v>
      </c>
      <c r="F7375" t="s">
        <v>8579</v>
      </c>
    </row>
    <row r="7376" spans="1:6">
      <c r="A7376">
        <v>1042</v>
      </c>
      <c r="B7376" t="s">
        <v>8444</v>
      </c>
      <c r="C7376" t="s">
        <v>8445</v>
      </c>
      <c r="D7376">
        <v>312</v>
      </c>
      <c r="E7376" t="s">
        <v>8580</v>
      </c>
      <c r="F7376" t="s">
        <v>8581</v>
      </c>
    </row>
    <row r="7377" spans="1:6">
      <c r="A7377">
        <v>1042</v>
      </c>
      <c r="B7377" t="s">
        <v>8444</v>
      </c>
      <c r="C7377" t="s">
        <v>8445</v>
      </c>
      <c r="D7377">
        <v>313</v>
      </c>
      <c r="E7377" t="s">
        <v>8582</v>
      </c>
      <c r="F7377" t="s">
        <v>8583</v>
      </c>
    </row>
    <row r="7378" spans="1:6">
      <c r="A7378">
        <v>1042</v>
      </c>
      <c r="B7378" t="s">
        <v>8444</v>
      </c>
      <c r="C7378" t="s">
        <v>8445</v>
      </c>
      <c r="D7378">
        <v>314</v>
      </c>
      <c r="E7378" t="s">
        <v>8584</v>
      </c>
      <c r="F7378" t="s">
        <v>8585</v>
      </c>
    </row>
    <row r="7379" spans="1:6">
      <c r="A7379">
        <v>1042</v>
      </c>
      <c r="B7379" t="s">
        <v>8444</v>
      </c>
      <c r="C7379" t="s">
        <v>8445</v>
      </c>
      <c r="D7379">
        <v>315</v>
      </c>
      <c r="E7379" t="s">
        <v>8586</v>
      </c>
      <c r="F7379" t="s">
        <v>8587</v>
      </c>
    </row>
    <row r="7380" spans="1:6">
      <c r="A7380">
        <v>1042</v>
      </c>
      <c r="B7380" t="s">
        <v>8444</v>
      </c>
      <c r="C7380" t="s">
        <v>8445</v>
      </c>
      <c r="D7380">
        <v>316</v>
      </c>
      <c r="E7380" t="s">
        <v>8588</v>
      </c>
      <c r="F7380" t="s">
        <v>8589</v>
      </c>
    </row>
    <row r="7381" spans="1:6">
      <c r="A7381">
        <v>1042</v>
      </c>
      <c r="B7381" t="s">
        <v>8444</v>
      </c>
      <c r="C7381" t="s">
        <v>8445</v>
      </c>
      <c r="D7381">
        <v>317</v>
      </c>
      <c r="E7381" t="s">
        <v>8590</v>
      </c>
      <c r="F7381" t="s">
        <v>8591</v>
      </c>
    </row>
    <row r="7382" spans="1:6">
      <c r="A7382">
        <v>1042</v>
      </c>
      <c r="B7382" t="s">
        <v>8444</v>
      </c>
      <c r="C7382" t="s">
        <v>8445</v>
      </c>
      <c r="D7382">
        <v>318</v>
      </c>
      <c r="E7382" t="s">
        <v>8592</v>
      </c>
      <c r="F7382" t="s">
        <v>8593</v>
      </c>
    </row>
    <row r="7383" spans="1:6">
      <c r="A7383">
        <v>1042</v>
      </c>
      <c r="B7383" t="s">
        <v>8444</v>
      </c>
      <c r="C7383" t="s">
        <v>8445</v>
      </c>
      <c r="D7383">
        <v>319</v>
      </c>
      <c r="E7383" t="s">
        <v>8594</v>
      </c>
      <c r="F7383" t="s">
        <v>8595</v>
      </c>
    </row>
    <row r="7384" spans="1:6">
      <c r="A7384">
        <v>1042</v>
      </c>
      <c r="B7384" t="s">
        <v>8444</v>
      </c>
      <c r="C7384" t="s">
        <v>8445</v>
      </c>
      <c r="D7384">
        <v>320</v>
      </c>
      <c r="E7384" t="s">
        <v>8596</v>
      </c>
      <c r="F7384" t="s">
        <v>8597</v>
      </c>
    </row>
    <row r="7385" spans="1:6">
      <c r="A7385">
        <v>1042</v>
      </c>
      <c r="B7385" t="s">
        <v>8444</v>
      </c>
      <c r="C7385" t="s">
        <v>8445</v>
      </c>
      <c r="D7385">
        <v>321</v>
      </c>
      <c r="E7385" t="s">
        <v>8598</v>
      </c>
      <c r="F7385" t="s">
        <v>8599</v>
      </c>
    </row>
    <row r="7386" spans="1:6">
      <c r="A7386">
        <v>1042</v>
      </c>
      <c r="B7386" t="s">
        <v>8444</v>
      </c>
      <c r="C7386" t="s">
        <v>8445</v>
      </c>
      <c r="D7386">
        <v>322</v>
      </c>
      <c r="E7386" t="s">
        <v>8600</v>
      </c>
      <c r="F7386" t="s">
        <v>8601</v>
      </c>
    </row>
    <row r="7387" spans="1:6">
      <c r="A7387">
        <v>1042</v>
      </c>
      <c r="B7387" t="s">
        <v>8444</v>
      </c>
      <c r="C7387" t="s">
        <v>8445</v>
      </c>
      <c r="D7387">
        <v>323</v>
      </c>
      <c r="E7387" t="s">
        <v>8602</v>
      </c>
      <c r="F7387" t="s">
        <v>8603</v>
      </c>
    </row>
    <row r="7388" spans="1:6">
      <c r="A7388">
        <v>1042</v>
      </c>
      <c r="B7388" t="s">
        <v>8444</v>
      </c>
      <c r="C7388" t="s">
        <v>8445</v>
      </c>
      <c r="D7388">
        <v>324</v>
      </c>
      <c r="E7388" t="s">
        <v>8604</v>
      </c>
      <c r="F7388" t="s">
        <v>8605</v>
      </c>
    </row>
    <row r="7389" spans="1:6">
      <c r="A7389">
        <v>1042</v>
      </c>
      <c r="B7389" t="s">
        <v>8444</v>
      </c>
      <c r="C7389" t="s">
        <v>8445</v>
      </c>
      <c r="D7389">
        <v>325</v>
      </c>
      <c r="E7389" t="s">
        <v>8606</v>
      </c>
      <c r="F7389" t="s">
        <v>8607</v>
      </c>
    </row>
    <row r="7390" spans="1:6">
      <c r="A7390">
        <v>1042</v>
      </c>
      <c r="B7390" t="s">
        <v>8444</v>
      </c>
      <c r="C7390" t="s">
        <v>8445</v>
      </c>
      <c r="D7390">
        <v>326</v>
      </c>
      <c r="E7390" t="s">
        <v>8608</v>
      </c>
      <c r="F7390" t="s">
        <v>8609</v>
      </c>
    </row>
    <row r="7391" spans="1:6">
      <c r="A7391">
        <v>1042</v>
      </c>
      <c r="B7391" t="s">
        <v>8444</v>
      </c>
      <c r="C7391" t="s">
        <v>8445</v>
      </c>
      <c r="D7391">
        <v>327</v>
      </c>
      <c r="E7391" t="s">
        <v>8610</v>
      </c>
      <c r="F7391" t="s">
        <v>8611</v>
      </c>
    </row>
    <row r="7392" spans="1:6">
      <c r="A7392">
        <v>1042</v>
      </c>
      <c r="B7392" t="s">
        <v>8444</v>
      </c>
      <c r="C7392" t="s">
        <v>8445</v>
      </c>
      <c r="D7392">
        <v>328</v>
      </c>
      <c r="E7392" t="s">
        <v>8612</v>
      </c>
      <c r="F7392" t="s">
        <v>8613</v>
      </c>
    </row>
    <row r="7393" spans="1:6">
      <c r="A7393">
        <v>1045</v>
      </c>
      <c r="B7393" t="s">
        <v>8614</v>
      </c>
      <c r="C7393" t="s">
        <v>6971</v>
      </c>
      <c r="D7393">
        <v>500</v>
      </c>
      <c r="E7393" t="s">
        <v>6972</v>
      </c>
      <c r="F7393" t="s">
        <v>8615</v>
      </c>
    </row>
    <row r="7394" spans="1:6">
      <c r="A7394">
        <v>1045</v>
      </c>
      <c r="B7394" t="s">
        <v>8614</v>
      </c>
      <c r="C7394" t="s">
        <v>6971</v>
      </c>
      <c r="D7394">
        <v>501</v>
      </c>
      <c r="E7394" t="s">
        <v>6181</v>
      </c>
      <c r="F7394" t="s">
        <v>7454</v>
      </c>
    </row>
    <row r="7395" spans="1:6">
      <c r="A7395">
        <v>1045</v>
      </c>
      <c r="B7395" t="s">
        <v>8614</v>
      </c>
      <c r="C7395" t="s">
        <v>6971</v>
      </c>
      <c r="D7395">
        <v>510</v>
      </c>
      <c r="E7395" t="s">
        <v>6182</v>
      </c>
      <c r="F7395" t="s">
        <v>6183</v>
      </c>
    </row>
    <row r="7396" spans="1:6">
      <c r="A7396">
        <v>1045</v>
      </c>
      <c r="B7396" t="s">
        <v>8614</v>
      </c>
      <c r="C7396" t="s">
        <v>6971</v>
      </c>
      <c r="D7396">
        <v>511</v>
      </c>
      <c r="E7396" t="s">
        <v>6184</v>
      </c>
      <c r="F7396" t="s">
        <v>8616</v>
      </c>
    </row>
    <row r="7397" spans="1:6">
      <c r="A7397">
        <v>1045</v>
      </c>
      <c r="B7397" t="s">
        <v>8614</v>
      </c>
      <c r="C7397" t="s">
        <v>6971</v>
      </c>
      <c r="D7397">
        <v>520</v>
      </c>
      <c r="E7397" t="s">
        <v>6188</v>
      </c>
      <c r="F7397" t="s">
        <v>6189</v>
      </c>
    </row>
    <row r="7398" spans="1:6">
      <c r="A7398">
        <v>1045</v>
      </c>
      <c r="B7398" t="s">
        <v>8614</v>
      </c>
      <c r="C7398" t="s">
        <v>6971</v>
      </c>
      <c r="D7398">
        <v>521</v>
      </c>
      <c r="E7398" t="s">
        <v>6190</v>
      </c>
      <c r="F7398" t="s">
        <v>7518</v>
      </c>
    </row>
    <row r="7399" spans="1:6">
      <c r="A7399">
        <v>1045</v>
      </c>
      <c r="B7399" t="s">
        <v>8614</v>
      </c>
      <c r="C7399" t="s">
        <v>6971</v>
      </c>
      <c r="D7399">
        <v>522</v>
      </c>
      <c r="E7399" t="s">
        <v>6192</v>
      </c>
      <c r="F7399" t="s">
        <v>6193</v>
      </c>
    </row>
    <row r="7400" spans="1:6">
      <c r="A7400">
        <v>1045</v>
      </c>
      <c r="B7400" t="s">
        <v>8614</v>
      </c>
      <c r="C7400" t="s">
        <v>6971</v>
      </c>
      <c r="D7400">
        <v>523</v>
      </c>
      <c r="E7400" t="s">
        <v>6194</v>
      </c>
      <c r="F7400" t="s">
        <v>6195</v>
      </c>
    </row>
    <row r="7401" spans="1:6">
      <c r="A7401">
        <v>1045</v>
      </c>
      <c r="B7401" t="s">
        <v>8614</v>
      </c>
      <c r="C7401" t="s">
        <v>6971</v>
      </c>
      <c r="D7401">
        <v>530</v>
      </c>
      <c r="E7401" t="s">
        <v>6196</v>
      </c>
      <c r="F7401" t="s">
        <v>6197</v>
      </c>
    </row>
    <row r="7402" spans="1:6">
      <c r="A7402">
        <v>1045</v>
      </c>
      <c r="B7402" t="s">
        <v>8614</v>
      </c>
      <c r="C7402" t="s">
        <v>6971</v>
      </c>
      <c r="D7402">
        <v>531</v>
      </c>
      <c r="E7402" t="s">
        <v>6198</v>
      </c>
      <c r="F7402" t="s">
        <v>6199</v>
      </c>
    </row>
    <row r="7403" spans="1:6">
      <c r="A7403">
        <v>1045</v>
      </c>
      <c r="B7403" t="s">
        <v>8614</v>
      </c>
      <c r="C7403" t="s">
        <v>6971</v>
      </c>
      <c r="D7403">
        <v>540</v>
      </c>
      <c r="E7403" t="s">
        <v>6200</v>
      </c>
      <c r="F7403" t="s">
        <v>6201</v>
      </c>
    </row>
    <row r="7404" spans="1:6">
      <c r="A7404">
        <v>1045</v>
      </c>
      <c r="B7404" t="s">
        <v>8614</v>
      </c>
      <c r="C7404" t="s">
        <v>6971</v>
      </c>
      <c r="D7404">
        <v>550</v>
      </c>
      <c r="E7404" t="s">
        <v>6202</v>
      </c>
      <c r="F7404" t="s">
        <v>6203</v>
      </c>
    </row>
    <row r="7405" spans="1:6">
      <c r="A7405">
        <v>1045</v>
      </c>
      <c r="B7405" t="s">
        <v>8614</v>
      </c>
      <c r="C7405" t="s">
        <v>6971</v>
      </c>
      <c r="D7405">
        <v>560</v>
      </c>
      <c r="E7405" t="s">
        <v>6204</v>
      </c>
      <c r="F7405" t="s">
        <v>6205</v>
      </c>
    </row>
    <row r="7406" spans="1:6">
      <c r="A7406">
        <v>1045</v>
      </c>
      <c r="B7406" t="s">
        <v>8614</v>
      </c>
      <c r="C7406" t="s">
        <v>6971</v>
      </c>
      <c r="D7406">
        <v>585</v>
      </c>
      <c r="E7406" t="s">
        <v>8617</v>
      </c>
      <c r="F7406" t="s">
        <v>8618</v>
      </c>
    </row>
    <row r="7407" spans="1:6">
      <c r="A7407">
        <v>1048</v>
      </c>
      <c r="B7407" t="s">
        <v>8619</v>
      </c>
      <c r="C7407" t="s">
        <v>8620</v>
      </c>
      <c r="D7407">
        <v>401</v>
      </c>
      <c r="E7407" t="s">
        <v>6171</v>
      </c>
      <c r="F7407" t="s">
        <v>6172</v>
      </c>
    </row>
    <row r="7408" spans="1:6">
      <c r="A7408">
        <v>1048</v>
      </c>
      <c r="B7408" t="s">
        <v>8619</v>
      </c>
      <c r="C7408" t="s">
        <v>8620</v>
      </c>
      <c r="D7408">
        <v>410</v>
      </c>
      <c r="E7408" t="s">
        <v>6173</v>
      </c>
      <c r="F7408" t="s">
        <v>6174</v>
      </c>
    </row>
    <row r="7409" spans="1:6">
      <c r="A7409">
        <v>1048</v>
      </c>
      <c r="B7409" t="s">
        <v>8619</v>
      </c>
      <c r="C7409" t="s">
        <v>8620</v>
      </c>
      <c r="D7409">
        <v>420</v>
      </c>
      <c r="E7409" t="s">
        <v>6175</v>
      </c>
      <c r="F7409" t="s">
        <v>6176</v>
      </c>
    </row>
    <row r="7410" spans="1:6">
      <c r="A7410">
        <v>1048</v>
      </c>
      <c r="B7410" t="s">
        <v>8619</v>
      </c>
      <c r="C7410" t="s">
        <v>8620</v>
      </c>
      <c r="D7410">
        <v>440</v>
      </c>
      <c r="E7410" t="s">
        <v>6177</v>
      </c>
      <c r="F7410" t="s">
        <v>7534</v>
      </c>
    </row>
    <row r="7411" spans="1:6">
      <c r="A7411">
        <v>1048</v>
      </c>
      <c r="B7411" t="s">
        <v>8619</v>
      </c>
      <c r="C7411" t="s">
        <v>8620</v>
      </c>
      <c r="D7411">
        <v>450</v>
      </c>
      <c r="E7411" t="s">
        <v>6179</v>
      </c>
      <c r="F7411" t="s">
        <v>8621</v>
      </c>
    </row>
    <row r="7412" spans="1:6">
      <c r="A7412">
        <v>1048</v>
      </c>
      <c r="B7412" t="s">
        <v>8619</v>
      </c>
      <c r="C7412" t="s">
        <v>8620</v>
      </c>
      <c r="D7412">
        <v>570</v>
      </c>
      <c r="E7412" t="s">
        <v>6300</v>
      </c>
      <c r="F7412" t="s">
        <v>6301</v>
      </c>
    </row>
    <row r="7413" spans="1:6">
      <c r="A7413">
        <v>1048</v>
      </c>
      <c r="B7413" t="s">
        <v>8619</v>
      </c>
      <c r="C7413" t="s">
        <v>8620</v>
      </c>
      <c r="D7413">
        <v>600</v>
      </c>
      <c r="E7413" t="s">
        <v>7523</v>
      </c>
      <c r="F7413" t="s">
        <v>7524</v>
      </c>
    </row>
    <row r="7414" spans="1:6">
      <c r="A7414">
        <v>1048</v>
      </c>
      <c r="B7414" t="s">
        <v>8619</v>
      </c>
      <c r="C7414" t="s">
        <v>8620</v>
      </c>
      <c r="D7414">
        <v>630</v>
      </c>
      <c r="E7414" t="s">
        <v>6262</v>
      </c>
      <c r="F7414" t="s">
        <v>6263</v>
      </c>
    </row>
    <row r="7415" spans="1:6">
      <c r="A7415">
        <v>1048</v>
      </c>
      <c r="B7415" t="s">
        <v>8619</v>
      </c>
      <c r="C7415" t="s">
        <v>8620</v>
      </c>
      <c r="D7415">
        <v>640</v>
      </c>
      <c r="E7415" t="s">
        <v>6264</v>
      </c>
      <c r="F7415" t="s">
        <v>6265</v>
      </c>
    </row>
    <row r="7416" spans="1:6">
      <c r="A7416">
        <v>1048</v>
      </c>
      <c r="B7416" t="s">
        <v>8619</v>
      </c>
      <c r="C7416" t="s">
        <v>8620</v>
      </c>
      <c r="D7416">
        <v>641</v>
      </c>
      <c r="E7416" t="s">
        <v>8622</v>
      </c>
      <c r="F7416" t="s">
        <v>8623</v>
      </c>
    </row>
    <row r="7417" spans="1:6">
      <c r="A7417">
        <v>1048</v>
      </c>
      <c r="B7417" t="s">
        <v>8619</v>
      </c>
      <c r="C7417" t="s">
        <v>8620</v>
      </c>
      <c r="D7417">
        <v>650</v>
      </c>
      <c r="E7417" t="s">
        <v>6266</v>
      </c>
      <c r="F7417" t="s">
        <v>6267</v>
      </c>
    </row>
    <row r="7418" spans="1:6">
      <c r="A7418">
        <v>1048</v>
      </c>
      <c r="B7418" t="s">
        <v>8619</v>
      </c>
      <c r="C7418" t="s">
        <v>8620</v>
      </c>
      <c r="D7418">
        <v>660</v>
      </c>
      <c r="E7418" t="s">
        <v>6268</v>
      </c>
      <c r="F7418" t="s">
        <v>8624</v>
      </c>
    </row>
    <row r="7419" spans="1:6">
      <c r="A7419">
        <v>1048</v>
      </c>
      <c r="B7419" t="s">
        <v>8619</v>
      </c>
      <c r="C7419" t="s">
        <v>8620</v>
      </c>
      <c r="D7419">
        <v>661</v>
      </c>
      <c r="E7419" t="s">
        <v>8625</v>
      </c>
      <c r="F7419" t="s">
        <v>8626</v>
      </c>
    </row>
    <row r="7420" spans="1:6">
      <c r="A7420">
        <v>1048</v>
      </c>
      <c r="B7420" t="s">
        <v>8619</v>
      </c>
      <c r="C7420" t="s">
        <v>8620</v>
      </c>
      <c r="D7420">
        <v>670</v>
      </c>
      <c r="E7420" t="s">
        <v>6270</v>
      </c>
      <c r="F7420" t="s">
        <v>6271</v>
      </c>
    </row>
    <row r="7421" spans="1:6">
      <c r="A7421">
        <v>1048</v>
      </c>
      <c r="B7421" t="s">
        <v>8619</v>
      </c>
      <c r="C7421" t="s">
        <v>8620</v>
      </c>
      <c r="D7421">
        <v>680</v>
      </c>
      <c r="E7421" t="s">
        <v>6272</v>
      </c>
      <c r="F7421" t="s">
        <v>8627</v>
      </c>
    </row>
    <row r="7422" spans="1:6">
      <c r="A7422">
        <v>1048</v>
      </c>
      <c r="B7422" t="s">
        <v>8619</v>
      </c>
      <c r="C7422" t="s">
        <v>8620</v>
      </c>
      <c r="D7422">
        <v>690</v>
      </c>
      <c r="E7422" t="s">
        <v>6274</v>
      </c>
      <c r="F7422" t="s">
        <v>6275</v>
      </c>
    </row>
    <row r="7423" spans="1:6">
      <c r="A7423">
        <v>1048</v>
      </c>
      <c r="B7423" t="s">
        <v>8619</v>
      </c>
      <c r="C7423" t="s">
        <v>8620</v>
      </c>
      <c r="D7423">
        <v>930</v>
      </c>
      <c r="E7423" t="s">
        <v>6293</v>
      </c>
      <c r="F7423" t="s">
        <v>5615</v>
      </c>
    </row>
    <row r="7424" spans="1:6">
      <c r="A7424">
        <v>1048</v>
      </c>
      <c r="B7424" t="s">
        <v>8619</v>
      </c>
      <c r="C7424" t="s">
        <v>8620</v>
      </c>
      <c r="D7424">
        <v>940</v>
      </c>
      <c r="E7424" t="s">
        <v>6294</v>
      </c>
      <c r="F7424" t="s">
        <v>6295</v>
      </c>
    </row>
    <row r="7425" spans="1:6">
      <c r="A7425">
        <v>1048</v>
      </c>
      <c r="B7425" t="s">
        <v>8619</v>
      </c>
      <c r="C7425" t="s">
        <v>8620</v>
      </c>
      <c r="D7425">
        <v>941</v>
      </c>
      <c r="E7425" t="s">
        <v>8628</v>
      </c>
      <c r="F7425" t="s">
        <v>8629</v>
      </c>
    </row>
    <row r="7426" spans="1:6">
      <c r="A7426">
        <v>1048</v>
      </c>
      <c r="B7426" t="s">
        <v>8619</v>
      </c>
      <c r="C7426" t="s">
        <v>8620</v>
      </c>
      <c r="D7426">
        <v>950</v>
      </c>
      <c r="E7426" t="s">
        <v>6308</v>
      </c>
      <c r="F7426" t="s">
        <v>6309</v>
      </c>
    </row>
    <row r="7427" spans="1:6">
      <c r="A7427">
        <v>1048</v>
      </c>
      <c r="B7427" t="s">
        <v>8619</v>
      </c>
      <c r="C7427" t="s">
        <v>8620</v>
      </c>
      <c r="D7427">
        <v>990</v>
      </c>
      <c r="E7427" t="s">
        <v>6306</v>
      </c>
      <c r="F7427" t="s">
        <v>8630</v>
      </c>
    </row>
    <row r="7428" spans="1:6">
      <c r="A7428">
        <v>1048</v>
      </c>
      <c r="B7428" t="s">
        <v>8619</v>
      </c>
      <c r="C7428" t="s">
        <v>8620</v>
      </c>
      <c r="D7428">
        <v>999</v>
      </c>
      <c r="E7428" t="s">
        <v>8631</v>
      </c>
      <c r="F7428" t="s">
        <v>8632</v>
      </c>
    </row>
    <row r="7429" spans="1:6">
      <c r="A7429">
        <v>1051</v>
      </c>
      <c r="B7429" t="s">
        <v>8633</v>
      </c>
      <c r="C7429" t="s">
        <v>8634</v>
      </c>
      <c r="D7429">
        <v>0</v>
      </c>
      <c r="E7429" t="s">
        <v>8635</v>
      </c>
      <c r="F7429" t="s">
        <v>8636</v>
      </c>
    </row>
    <row r="7430" spans="1:6">
      <c r="A7430">
        <v>1051</v>
      </c>
      <c r="B7430" t="s">
        <v>8633</v>
      </c>
      <c r="C7430" t="s">
        <v>8634</v>
      </c>
      <c r="D7430">
        <v>1</v>
      </c>
      <c r="E7430" t="s">
        <v>8637</v>
      </c>
      <c r="F7430" t="s">
        <v>8638</v>
      </c>
    </row>
    <row r="7431" spans="1:6">
      <c r="A7431">
        <v>1051</v>
      </c>
      <c r="B7431" t="s">
        <v>8633</v>
      </c>
      <c r="C7431" t="s">
        <v>8634</v>
      </c>
      <c r="D7431">
        <v>2</v>
      </c>
      <c r="E7431" t="s">
        <v>8639</v>
      </c>
      <c r="F7431" t="s">
        <v>8640</v>
      </c>
    </row>
    <row r="7432" spans="1:6">
      <c r="A7432">
        <v>1054</v>
      </c>
      <c r="B7432" t="s">
        <v>8641</v>
      </c>
      <c r="C7432" t="s">
        <v>8642</v>
      </c>
      <c r="D7432">
        <v>1</v>
      </c>
      <c r="E7432" t="s">
        <v>6186</v>
      </c>
      <c r="F7432" t="s">
        <v>8643</v>
      </c>
    </row>
    <row r="7433" spans="1:6">
      <c r="A7433">
        <v>1054</v>
      </c>
      <c r="B7433" t="s">
        <v>8641</v>
      </c>
      <c r="C7433" t="s">
        <v>8642</v>
      </c>
      <c r="D7433">
        <v>2</v>
      </c>
      <c r="E7433" t="s">
        <v>8644</v>
      </c>
      <c r="F7433" t="s">
        <v>8645</v>
      </c>
    </row>
    <row r="7434" spans="1:6">
      <c r="A7434">
        <v>1054</v>
      </c>
      <c r="B7434" t="s">
        <v>8641</v>
      </c>
      <c r="C7434" t="s">
        <v>8642</v>
      </c>
      <c r="D7434">
        <v>3</v>
      </c>
      <c r="E7434" t="s">
        <v>6470</v>
      </c>
      <c r="F7434" t="s">
        <v>8646</v>
      </c>
    </row>
    <row r="7435" spans="1:6">
      <c r="A7435">
        <v>1054</v>
      </c>
      <c r="B7435" t="s">
        <v>8641</v>
      </c>
      <c r="C7435" t="s">
        <v>8642</v>
      </c>
      <c r="D7435">
        <v>4</v>
      </c>
      <c r="E7435" t="s">
        <v>6472</v>
      </c>
      <c r="F7435" t="s">
        <v>8647</v>
      </c>
    </row>
    <row r="7436" spans="1:6">
      <c r="A7436">
        <v>1054</v>
      </c>
      <c r="B7436" t="s">
        <v>8641</v>
      </c>
      <c r="C7436" t="s">
        <v>8642</v>
      </c>
      <c r="D7436">
        <v>5</v>
      </c>
      <c r="E7436" t="s">
        <v>8648</v>
      </c>
    </row>
    <row r="7437" spans="1:6">
      <c r="A7437">
        <v>1054</v>
      </c>
      <c r="B7437" t="s">
        <v>8641</v>
      </c>
      <c r="C7437" t="s">
        <v>8642</v>
      </c>
      <c r="D7437">
        <v>6</v>
      </c>
      <c r="E7437" t="s">
        <v>8649</v>
      </c>
    </row>
    <row r="7438" spans="1:6">
      <c r="A7438">
        <v>1054</v>
      </c>
      <c r="B7438" t="s">
        <v>8641</v>
      </c>
      <c r="C7438" t="s">
        <v>8642</v>
      </c>
      <c r="D7438">
        <v>7</v>
      </c>
      <c r="E7438" t="s">
        <v>8650</v>
      </c>
    </row>
    <row r="7439" spans="1:6">
      <c r="A7439">
        <v>1054</v>
      </c>
      <c r="B7439" t="s">
        <v>8641</v>
      </c>
      <c r="C7439" t="s">
        <v>8642</v>
      </c>
      <c r="D7439">
        <v>9</v>
      </c>
      <c r="E7439" t="s">
        <v>8651</v>
      </c>
    </row>
    <row r="7440" spans="1:6">
      <c r="A7440">
        <v>1063</v>
      </c>
      <c r="B7440" t="s">
        <v>8652</v>
      </c>
      <c r="C7440" t="s">
        <v>8653</v>
      </c>
      <c r="D7440">
        <v>1</v>
      </c>
      <c r="E7440" t="s">
        <v>8654</v>
      </c>
    </row>
    <row r="7441" spans="1:7">
      <c r="A7441">
        <v>1063</v>
      </c>
      <c r="B7441" t="s">
        <v>8652</v>
      </c>
      <c r="C7441" t="s">
        <v>8653</v>
      </c>
      <c r="D7441">
        <v>2</v>
      </c>
      <c r="E7441" t="s">
        <v>8655</v>
      </c>
    </row>
    <row r="7442" spans="1:7">
      <c r="A7442">
        <v>1063</v>
      </c>
      <c r="B7442" t="s">
        <v>8652</v>
      </c>
      <c r="C7442" t="s">
        <v>8653</v>
      </c>
      <c r="D7442">
        <v>3</v>
      </c>
      <c r="E7442" t="s">
        <v>8656</v>
      </c>
    </row>
    <row r="7443" spans="1:7">
      <c r="A7443">
        <v>1063</v>
      </c>
      <c r="B7443" t="s">
        <v>8652</v>
      </c>
      <c r="C7443" t="s">
        <v>8653</v>
      </c>
      <c r="D7443">
        <v>4</v>
      </c>
      <c r="E7443" t="s">
        <v>8657</v>
      </c>
    </row>
    <row r="7444" spans="1:7">
      <c r="A7444">
        <v>1066</v>
      </c>
      <c r="B7444" t="s">
        <v>8658</v>
      </c>
      <c r="C7444" t="s">
        <v>8659</v>
      </c>
      <c r="D7444">
        <v>10</v>
      </c>
      <c r="E7444" t="s">
        <v>8660</v>
      </c>
    </row>
    <row r="7445" spans="1:7">
      <c r="A7445">
        <v>1066</v>
      </c>
      <c r="B7445" t="s">
        <v>8658</v>
      </c>
      <c r="C7445" t="s">
        <v>8659</v>
      </c>
      <c r="D7445">
        <v>20</v>
      </c>
      <c r="E7445" t="s">
        <v>8661</v>
      </c>
    </row>
    <row r="7446" spans="1:7">
      <c r="A7446">
        <v>1066</v>
      </c>
      <c r="B7446" t="s">
        <v>8658</v>
      </c>
      <c r="C7446" t="s">
        <v>8659</v>
      </c>
      <c r="D7446">
        <v>30</v>
      </c>
      <c r="E7446" t="s">
        <v>8662</v>
      </c>
    </row>
    <row r="7447" spans="1:7">
      <c r="A7447">
        <v>1066</v>
      </c>
      <c r="B7447" t="s">
        <v>8658</v>
      </c>
      <c r="C7447" t="s">
        <v>8659</v>
      </c>
      <c r="D7447">
        <v>31</v>
      </c>
      <c r="E7447" t="s">
        <v>8663</v>
      </c>
    </row>
    <row r="7448" spans="1:7">
      <c r="A7448">
        <v>1066</v>
      </c>
      <c r="B7448" t="s">
        <v>8658</v>
      </c>
      <c r="C7448" t="s">
        <v>8659</v>
      </c>
      <c r="D7448">
        <v>32</v>
      </c>
      <c r="E7448" t="s">
        <v>10056</v>
      </c>
      <c r="F7448" t="s">
        <v>7140</v>
      </c>
      <c r="G7448" t="s">
        <v>7140</v>
      </c>
    </row>
    <row r="7449" spans="1:7">
      <c r="A7449">
        <v>1072</v>
      </c>
      <c r="B7449" t="s">
        <v>8664</v>
      </c>
      <c r="C7449" t="s">
        <v>22681</v>
      </c>
      <c r="D7449">
        <v>1</v>
      </c>
      <c r="E7449" t="s">
        <v>7696</v>
      </c>
    </row>
    <row r="7450" spans="1:7">
      <c r="A7450">
        <v>1072</v>
      </c>
      <c r="B7450" t="s">
        <v>8664</v>
      </c>
      <c r="C7450" t="s">
        <v>22681</v>
      </c>
      <c r="D7450">
        <v>2</v>
      </c>
      <c r="E7450" t="s">
        <v>8665</v>
      </c>
    </row>
    <row r="7451" spans="1:7">
      <c r="A7451">
        <v>1072</v>
      </c>
      <c r="B7451" t="s">
        <v>8664</v>
      </c>
      <c r="C7451" t="s">
        <v>22681</v>
      </c>
      <c r="D7451">
        <v>3</v>
      </c>
      <c r="E7451" t="s">
        <v>6182</v>
      </c>
    </row>
    <row r="7452" spans="1:7">
      <c r="A7452">
        <v>1072</v>
      </c>
      <c r="B7452" t="s">
        <v>8664</v>
      </c>
      <c r="C7452" t="s">
        <v>22681</v>
      </c>
      <c r="D7452">
        <v>4</v>
      </c>
      <c r="E7452" t="s">
        <v>6196</v>
      </c>
    </row>
    <row r="7453" spans="1:7">
      <c r="A7453">
        <v>1072</v>
      </c>
      <c r="B7453" t="s">
        <v>8664</v>
      </c>
      <c r="C7453" t="s">
        <v>22681</v>
      </c>
      <c r="D7453">
        <v>5</v>
      </c>
      <c r="E7453" t="s">
        <v>6188</v>
      </c>
    </row>
    <row r="7454" spans="1:7">
      <c r="A7454">
        <v>1072</v>
      </c>
      <c r="B7454" t="s">
        <v>8664</v>
      </c>
      <c r="C7454" t="s">
        <v>22681</v>
      </c>
      <c r="D7454">
        <v>6</v>
      </c>
      <c r="E7454" t="s">
        <v>10057</v>
      </c>
      <c r="F7454" t="s">
        <v>7140</v>
      </c>
      <c r="G7454" t="s">
        <v>7140</v>
      </c>
    </row>
    <row r="7455" spans="1:7">
      <c r="A7455">
        <v>1072</v>
      </c>
      <c r="B7455" t="s">
        <v>8664</v>
      </c>
      <c r="C7455" t="s">
        <v>22681</v>
      </c>
      <c r="D7455">
        <v>7</v>
      </c>
      <c r="E7455" t="s">
        <v>6300</v>
      </c>
      <c r="F7455" t="s">
        <v>7140</v>
      </c>
      <c r="G7455" t="s">
        <v>7140</v>
      </c>
    </row>
    <row r="7456" spans="1:7">
      <c r="A7456">
        <v>1072</v>
      </c>
      <c r="B7456" t="s">
        <v>8664</v>
      </c>
      <c r="C7456" t="s">
        <v>22681</v>
      </c>
      <c r="D7456">
        <v>8</v>
      </c>
      <c r="E7456" t="s">
        <v>8666</v>
      </c>
    </row>
    <row r="7457" spans="1:7">
      <c r="A7457">
        <v>1072</v>
      </c>
      <c r="B7457" t="s">
        <v>8664</v>
      </c>
      <c r="C7457" t="s">
        <v>22681</v>
      </c>
      <c r="D7457">
        <v>9</v>
      </c>
      <c r="E7457" t="s">
        <v>10058</v>
      </c>
      <c r="F7457" t="s">
        <v>7140</v>
      </c>
      <c r="G7457" t="s">
        <v>7140</v>
      </c>
    </row>
    <row r="7458" spans="1:7">
      <c r="A7458">
        <v>1072</v>
      </c>
      <c r="B7458" t="s">
        <v>8664</v>
      </c>
      <c r="C7458" t="s">
        <v>22681</v>
      </c>
      <c r="D7458">
        <v>10</v>
      </c>
      <c r="E7458" t="s">
        <v>6057</v>
      </c>
    </row>
    <row r="7459" spans="1:7">
      <c r="A7459">
        <v>1072</v>
      </c>
      <c r="B7459" t="s">
        <v>8664</v>
      </c>
      <c r="C7459" t="s">
        <v>22681</v>
      </c>
      <c r="D7459">
        <v>11</v>
      </c>
      <c r="E7459" t="s">
        <v>8667</v>
      </c>
    </row>
    <row r="7460" spans="1:7">
      <c r="A7460">
        <v>1072</v>
      </c>
      <c r="B7460" t="s">
        <v>8664</v>
      </c>
      <c r="C7460" t="s">
        <v>22681</v>
      </c>
      <c r="D7460">
        <v>12</v>
      </c>
      <c r="E7460" t="s">
        <v>10059</v>
      </c>
      <c r="F7460" t="s">
        <v>7140</v>
      </c>
      <c r="G7460" t="s">
        <v>7140</v>
      </c>
    </row>
    <row r="7461" spans="1:7">
      <c r="A7461">
        <v>1072</v>
      </c>
      <c r="B7461" t="s">
        <v>8664</v>
      </c>
      <c r="C7461" t="s">
        <v>22681</v>
      </c>
      <c r="D7461">
        <v>13</v>
      </c>
      <c r="E7461" t="s">
        <v>6115</v>
      </c>
    </row>
    <row r="7462" spans="1:7">
      <c r="A7462">
        <v>1072</v>
      </c>
      <c r="B7462" t="s">
        <v>8664</v>
      </c>
      <c r="C7462" t="s">
        <v>22681</v>
      </c>
      <c r="D7462">
        <v>14</v>
      </c>
      <c r="E7462" t="s">
        <v>6117</v>
      </c>
    </row>
    <row r="7463" spans="1:7">
      <c r="A7463">
        <v>1072</v>
      </c>
      <c r="B7463" t="s">
        <v>8664</v>
      </c>
      <c r="C7463" t="s">
        <v>22681</v>
      </c>
      <c r="D7463">
        <v>15</v>
      </c>
      <c r="E7463" t="s">
        <v>8668</v>
      </c>
    </row>
    <row r="7464" spans="1:7">
      <c r="A7464">
        <v>1072</v>
      </c>
      <c r="B7464" t="s">
        <v>8664</v>
      </c>
      <c r="C7464" t="s">
        <v>22681</v>
      </c>
      <c r="D7464">
        <v>16</v>
      </c>
      <c r="E7464" t="s">
        <v>8669</v>
      </c>
    </row>
    <row r="7465" spans="1:7">
      <c r="A7465">
        <v>1072</v>
      </c>
      <c r="B7465" t="s">
        <v>8664</v>
      </c>
      <c r="C7465" t="s">
        <v>22681</v>
      </c>
      <c r="D7465">
        <v>17</v>
      </c>
      <c r="E7465" t="s">
        <v>8670</v>
      </c>
    </row>
    <row r="7466" spans="1:7">
      <c r="A7466">
        <v>1072</v>
      </c>
      <c r="B7466" t="s">
        <v>8664</v>
      </c>
      <c r="C7466" t="s">
        <v>22681</v>
      </c>
      <c r="D7466">
        <v>20</v>
      </c>
      <c r="E7466" t="s">
        <v>8671</v>
      </c>
    </row>
    <row r="7467" spans="1:7">
      <c r="A7467">
        <v>1072</v>
      </c>
      <c r="B7467" t="s">
        <v>8664</v>
      </c>
      <c r="C7467" t="s">
        <v>22681</v>
      </c>
      <c r="D7467">
        <v>21</v>
      </c>
      <c r="E7467" t="s">
        <v>8672</v>
      </c>
    </row>
    <row r="7468" spans="1:7">
      <c r="A7468">
        <v>1072</v>
      </c>
      <c r="B7468" t="s">
        <v>8664</v>
      </c>
      <c r="C7468" t="s">
        <v>22681</v>
      </c>
      <c r="D7468">
        <v>22</v>
      </c>
      <c r="E7468" t="s">
        <v>8673</v>
      </c>
    </row>
    <row r="7469" spans="1:7">
      <c r="A7469">
        <v>1072</v>
      </c>
      <c r="B7469" t="s">
        <v>8664</v>
      </c>
      <c r="C7469" t="s">
        <v>22681</v>
      </c>
      <c r="D7469">
        <v>23</v>
      </c>
      <c r="E7469" t="s">
        <v>8674</v>
      </c>
    </row>
    <row r="7470" spans="1:7">
      <c r="A7470">
        <v>1072</v>
      </c>
      <c r="B7470" t="s">
        <v>8664</v>
      </c>
      <c r="C7470" t="s">
        <v>22681</v>
      </c>
      <c r="D7470">
        <v>24</v>
      </c>
      <c r="E7470" t="s">
        <v>10060</v>
      </c>
      <c r="F7470" t="s">
        <v>7140</v>
      </c>
      <c r="G7470" t="s">
        <v>7140</v>
      </c>
    </row>
    <row r="7471" spans="1:7">
      <c r="A7471">
        <v>1072</v>
      </c>
      <c r="B7471" t="s">
        <v>8664</v>
      </c>
      <c r="C7471" t="s">
        <v>22681</v>
      </c>
      <c r="D7471">
        <v>25</v>
      </c>
      <c r="E7471" t="s">
        <v>8675</v>
      </c>
    </row>
    <row r="7472" spans="1:7">
      <c r="A7472">
        <v>1072</v>
      </c>
      <c r="B7472" t="s">
        <v>8664</v>
      </c>
      <c r="C7472" t="s">
        <v>22681</v>
      </c>
      <c r="D7472">
        <v>26</v>
      </c>
      <c r="E7472" t="s">
        <v>6289</v>
      </c>
    </row>
    <row r="7473" spans="1:7">
      <c r="A7473">
        <v>1072</v>
      </c>
      <c r="B7473" t="s">
        <v>8664</v>
      </c>
      <c r="C7473" t="s">
        <v>22681</v>
      </c>
      <c r="D7473">
        <v>27</v>
      </c>
      <c r="E7473" t="s">
        <v>10061</v>
      </c>
      <c r="F7473" t="s">
        <v>7140</v>
      </c>
      <c r="G7473" t="s">
        <v>7140</v>
      </c>
    </row>
    <row r="7474" spans="1:7">
      <c r="A7474">
        <v>1072</v>
      </c>
      <c r="B7474" t="s">
        <v>8664</v>
      </c>
      <c r="C7474" t="s">
        <v>22681</v>
      </c>
      <c r="D7474">
        <v>28</v>
      </c>
      <c r="E7474" t="s">
        <v>10062</v>
      </c>
      <c r="F7474" t="s">
        <v>7140</v>
      </c>
      <c r="G7474" t="s">
        <v>7140</v>
      </c>
    </row>
    <row r="7475" spans="1:7">
      <c r="A7475">
        <v>1072</v>
      </c>
      <c r="B7475" t="s">
        <v>8664</v>
      </c>
      <c r="C7475" t="s">
        <v>22681</v>
      </c>
      <c r="D7475">
        <v>30</v>
      </c>
      <c r="E7475" t="s">
        <v>10063</v>
      </c>
      <c r="F7475" t="s">
        <v>7140</v>
      </c>
      <c r="G7475" t="s">
        <v>7140</v>
      </c>
    </row>
    <row r="7476" spans="1:7">
      <c r="A7476">
        <v>1072</v>
      </c>
      <c r="B7476" t="s">
        <v>8664</v>
      </c>
      <c r="C7476" t="s">
        <v>22681</v>
      </c>
      <c r="D7476">
        <v>31</v>
      </c>
      <c r="E7476" t="s">
        <v>6294</v>
      </c>
      <c r="F7476" t="s">
        <v>7140</v>
      </c>
      <c r="G7476" t="s">
        <v>7140</v>
      </c>
    </row>
    <row r="7477" spans="1:7">
      <c r="A7477">
        <v>1072</v>
      </c>
      <c r="B7477" t="s">
        <v>8664</v>
      </c>
      <c r="C7477" t="s">
        <v>22681</v>
      </c>
      <c r="D7477">
        <v>32</v>
      </c>
      <c r="E7477" t="s">
        <v>10064</v>
      </c>
      <c r="F7477" t="s">
        <v>7140</v>
      </c>
      <c r="G7477" t="s">
        <v>7140</v>
      </c>
    </row>
    <row r="7478" spans="1:7">
      <c r="A7478">
        <v>1072</v>
      </c>
      <c r="B7478" t="s">
        <v>8664</v>
      </c>
      <c r="C7478" t="s">
        <v>22681</v>
      </c>
      <c r="D7478">
        <v>33</v>
      </c>
      <c r="E7478" t="s">
        <v>10065</v>
      </c>
      <c r="F7478" t="s">
        <v>7140</v>
      </c>
      <c r="G7478" t="s">
        <v>7140</v>
      </c>
    </row>
    <row r="7479" spans="1:7">
      <c r="A7479">
        <v>1072</v>
      </c>
      <c r="B7479" t="s">
        <v>8664</v>
      </c>
      <c r="C7479" t="s">
        <v>22681</v>
      </c>
      <c r="D7479">
        <v>34</v>
      </c>
      <c r="E7479" t="s">
        <v>10066</v>
      </c>
      <c r="F7479" t="s">
        <v>7140</v>
      </c>
      <c r="G7479" t="s">
        <v>7140</v>
      </c>
    </row>
    <row r="7480" spans="1:7">
      <c r="A7480">
        <v>1075</v>
      </c>
      <c r="B7480" t="s">
        <v>8676</v>
      </c>
      <c r="C7480" t="s">
        <v>8677</v>
      </c>
      <c r="D7480" t="s">
        <v>8342</v>
      </c>
      <c r="E7480" t="s">
        <v>8343</v>
      </c>
      <c r="F7480" t="s">
        <v>8344</v>
      </c>
      <c r="G7480" t="s">
        <v>8345</v>
      </c>
    </row>
    <row r="7481" spans="1:7">
      <c r="A7481">
        <v>1075</v>
      </c>
      <c r="B7481" t="s">
        <v>8676</v>
      </c>
      <c r="C7481" t="s">
        <v>8677</v>
      </c>
      <c r="D7481" t="s">
        <v>8346</v>
      </c>
      <c r="E7481" t="s">
        <v>8347</v>
      </c>
      <c r="F7481" t="s">
        <v>8348</v>
      </c>
      <c r="G7481" t="s">
        <v>8349</v>
      </c>
    </row>
    <row r="7482" spans="1:7">
      <c r="A7482">
        <v>1075</v>
      </c>
      <c r="B7482" t="s">
        <v>8676</v>
      </c>
      <c r="C7482" t="s">
        <v>8677</v>
      </c>
      <c r="D7482" t="s">
        <v>8350</v>
      </c>
      <c r="E7482" t="s">
        <v>8351</v>
      </c>
      <c r="F7482" t="s">
        <v>8352</v>
      </c>
      <c r="G7482" t="s">
        <v>8353</v>
      </c>
    </row>
    <row r="7483" spans="1:7">
      <c r="A7483">
        <v>1078</v>
      </c>
      <c r="B7483" t="s">
        <v>8678</v>
      </c>
      <c r="C7483" t="s">
        <v>5681</v>
      </c>
      <c r="D7483">
        <v>1</v>
      </c>
      <c r="E7483" t="s">
        <v>5682</v>
      </c>
      <c r="F7483" t="s">
        <v>5683</v>
      </c>
    </row>
    <row r="7484" spans="1:7">
      <c r="A7484">
        <v>1078</v>
      </c>
      <c r="B7484" t="s">
        <v>8678</v>
      </c>
      <c r="C7484" t="s">
        <v>5681</v>
      </c>
      <c r="D7484">
        <v>2</v>
      </c>
      <c r="E7484" t="s">
        <v>5684</v>
      </c>
      <c r="F7484" t="s">
        <v>5685</v>
      </c>
    </row>
    <row r="7485" spans="1:7">
      <c r="A7485">
        <v>1078</v>
      </c>
      <c r="B7485" t="s">
        <v>8678</v>
      </c>
      <c r="C7485" t="s">
        <v>5681</v>
      </c>
      <c r="D7485">
        <v>3</v>
      </c>
      <c r="E7485" t="s">
        <v>5686</v>
      </c>
      <c r="F7485" t="s">
        <v>5687</v>
      </c>
    </row>
    <row r="7486" spans="1:7">
      <c r="A7486">
        <v>1078</v>
      </c>
      <c r="B7486" t="s">
        <v>8678</v>
      </c>
      <c r="C7486" t="s">
        <v>5681</v>
      </c>
      <c r="D7486">
        <v>4</v>
      </c>
      <c r="E7486" t="s">
        <v>5688</v>
      </c>
      <c r="F7486" t="s">
        <v>5689</v>
      </c>
    </row>
    <row r="7487" spans="1:7">
      <c r="A7487">
        <v>1078</v>
      </c>
      <c r="B7487" t="s">
        <v>8678</v>
      </c>
      <c r="C7487" t="s">
        <v>5681</v>
      </c>
      <c r="D7487">
        <v>5</v>
      </c>
      <c r="E7487" t="s">
        <v>5690</v>
      </c>
      <c r="F7487" t="s">
        <v>1710</v>
      </c>
    </row>
    <row r="7488" spans="1:7">
      <c r="A7488">
        <v>1078</v>
      </c>
      <c r="B7488" t="s">
        <v>8678</v>
      </c>
      <c r="C7488" t="s">
        <v>5681</v>
      </c>
      <c r="D7488">
        <v>6</v>
      </c>
      <c r="E7488" t="s">
        <v>5691</v>
      </c>
      <c r="F7488" t="s">
        <v>5692</v>
      </c>
    </row>
    <row r="7489" spans="1:6">
      <c r="A7489">
        <v>1078</v>
      </c>
      <c r="B7489" t="s">
        <v>8678</v>
      </c>
      <c r="C7489" t="s">
        <v>5681</v>
      </c>
      <c r="D7489">
        <v>7</v>
      </c>
      <c r="E7489" t="s">
        <v>3902</v>
      </c>
      <c r="F7489" t="s">
        <v>3903</v>
      </c>
    </row>
    <row r="7490" spans="1:6">
      <c r="A7490">
        <v>1078</v>
      </c>
      <c r="B7490" t="s">
        <v>8678</v>
      </c>
      <c r="C7490" t="s">
        <v>5681</v>
      </c>
      <c r="D7490">
        <v>8</v>
      </c>
      <c r="E7490" t="s">
        <v>5693</v>
      </c>
      <c r="F7490" t="s">
        <v>5694</v>
      </c>
    </row>
    <row r="7491" spans="1:6">
      <c r="A7491">
        <v>1078</v>
      </c>
      <c r="B7491" t="s">
        <v>8678</v>
      </c>
      <c r="C7491" t="s">
        <v>5681</v>
      </c>
      <c r="D7491">
        <v>9</v>
      </c>
      <c r="E7491" t="s">
        <v>5695</v>
      </c>
      <c r="F7491" t="s">
        <v>5696</v>
      </c>
    </row>
    <row r="7492" spans="1:6">
      <c r="A7492">
        <v>1078</v>
      </c>
      <c r="B7492" t="s">
        <v>8678</v>
      </c>
      <c r="C7492" t="s">
        <v>5681</v>
      </c>
      <c r="D7492">
        <v>10</v>
      </c>
      <c r="E7492" t="s">
        <v>5697</v>
      </c>
      <c r="F7492" t="s">
        <v>5698</v>
      </c>
    </row>
    <row r="7493" spans="1:6">
      <c r="A7493">
        <v>1078</v>
      </c>
      <c r="B7493" t="s">
        <v>8678</v>
      </c>
      <c r="C7493" t="s">
        <v>5681</v>
      </c>
      <c r="D7493">
        <v>11</v>
      </c>
      <c r="E7493" t="s">
        <v>5699</v>
      </c>
      <c r="F7493" t="s">
        <v>5700</v>
      </c>
    </row>
    <row r="7494" spans="1:6">
      <c r="A7494">
        <v>1078</v>
      </c>
      <c r="B7494" t="s">
        <v>8678</v>
      </c>
      <c r="C7494" t="s">
        <v>5681</v>
      </c>
      <c r="D7494">
        <v>12</v>
      </c>
      <c r="E7494" t="s">
        <v>5701</v>
      </c>
      <c r="F7494" t="s">
        <v>5702</v>
      </c>
    </row>
    <row r="7495" spans="1:6">
      <c r="A7495">
        <v>1078</v>
      </c>
      <c r="B7495" t="s">
        <v>8678</v>
      </c>
      <c r="C7495" t="s">
        <v>5681</v>
      </c>
      <c r="D7495">
        <v>13</v>
      </c>
      <c r="E7495" t="s">
        <v>4129</v>
      </c>
      <c r="F7495" t="s">
        <v>4130</v>
      </c>
    </row>
    <row r="7496" spans="1:6">
      <c r="A7496">
        <v>1078</v>
      </c>
      <c r="B7496" t="s">
        <v>8678</v>
      </c>
      <c r="C7496" t="s">
        <v>5681</v>
      </c>
      <c r="D7496">
        <v>14</v>
      </c>
      <c r="E7496" t="s">
        <v>5703</v>
      </c>
      <c r="F7496" t="s">
        <v>744</v>
      </c>
    </row>
    <row r="7497" spans="1:6">
      <c r="A7497">
        <v>1078</v>
      </c>
      <c r="B7497" t="s">
        <v>8678</v>
      </c>
      <c r="C7497" t="s">
        <v>5681</v>
      </c>
      <c r="D7497">
        <v>15</v>
      </c>
      <c r="E7497" t="s">
        <v>3712</v>
      </c>
      <c r="F7497" t="s">
        <v>747</v>
      </c>
    </row>
    <row r="7498" spans="1:6">
      <c r="A7498">
        <v>1078</v>
      </c>
      <c r="B7498" t="s">
        <v>8678</v>
      </c>
      <c r="C7498" t="s">
        <v>5681</v>
      </c>
      <c r="D7498">
        <v>16</v>
      </c>
      <c r="E7498" t="s">
        <v>5704</v>
      </c>
      <c r="F7498" t="s">
        <v>5705</v>
      </c>
    </row>
    <row r="7499" spans="1:6">
      <c r="A7499">
        <v>1078</v>
      </c>
      <c r="B7499" t="s">
        <v>8678</v>
      </c>
      <c r="C7499" t="s">
        <v>5681</v>
      </c>
      <c r="D7499">
        <v>17</v>
      </c>
      <c r="E7499" t="s">
        <v>5706</v>
      </c>
      <c r="F7499" t="s">
        <v>5707</v>
      </c>
    </row>
    <row r="7500" spans="1:6">
      <c r="A7500">
        <v>1078</v>
      </c>
      <c r="B7500" t="s">
        <v>8678</v>
      </c>
      <c r="C7500" t="s">
        <v>5681</v>
      </c>
      <c r="D7500">
        <v>18</v>
      </c>
      <c r="E7500" t="s">
        <v>5708</v>
      </c>
      <c r="F7500" t="s">
        <v>5709</v>
      </c>
    </row>
    <row r="7501" spans="1:6">
      <c r="A7501">
        <v>1078</v>
      </c>
      <c r="B7501" t="s">
        <v>8678</v>
      </c>
      <c r="C7501" t="s">
        <v>5681</v>
      </c>
      <c r="D7501">
        <v>19</v>
      </c>
      <c r="E7501" t="s">
        <v>5710</v>
      </c>
      <c r="F7501" t="s">
        <v>5711</v>
      </c>
    </row>
    <row r="7502" spans="1:6">
      <c r="A7502">
        <v>1078</v>
      </c>
      <c r="B7502" t="s">
        <v>8678</v>
      </c>
      <c r="C7502" t="s">
        <v>5681</v>
      </c>
      <c r="D7502">
        <v>20</v>
      </c>
      <c r="E7502" t="s">
        <v>5712</v>
      </c>
      <c r="F7502" t="s">
        <v>5713</v>
      </c>
    </row>
    <row r="7503" spans="1:6">
      <c r="A7503">
        <v>1078</v>
      </c>
      <c r="B7503" t="s">
        <v>8678</v>
      </c>
      <c r="C7503" t="s">
        <v>5681</v>
      </c>
      <c r="D7503">
        <v>21</v>
      </c>
      <c r="E7503" t="s">
        <v>3863</v>
      </c>
      <c r="F7503" t="s">
        <v>3864</v>
      </c>
    </row>
    <row r="7504" spans="1:6">
      <c r="A7504">
        <v>1078</v>
      </c>
      <c r="B7504" t="s">
        <v>8678</v>
      </c>
      <c r="C7504" t="s">
        <v>5681</v>
      </c>
      <c r="D7504">
        <v>22</v>
      </c>
      <c r="E7504" t="s">
        <v>5714</v>
      </c>
      <c r="F7504" t="s">
        <v>5715</v>
      </c>
    </row>
    <row r="7505" spans="1:6">
      <c r="A7505">
        <v>1078</v>
      </c>
      <c r="B7505" t="s">
        <v>8678</v>
      </c>
      <c r="C7505" t="s">
        <v>5681</v>
      </c>
      <c r="D7505">
        <v>23</v>
      </c>
      <c r="E7505" t="s">
        <v>5716</v>
      </c>
      <c r="F7505" t="s">
        <v>5717</v>
      </c>
    </row>
    <row r="7506" spans="1:6">
      <c r="A7506">
        <v>1078</v>
      </c>
      <c r="B7506" t="s">
        <v>8678</v>
      </c>
      <c r="C7506" t="s">
        <v>5681</v>
      </c>
      <c r="D7506">
        <v>24</v>
      </c>
      <c r="E7506" t="s">
        <v>5718</v>
      </c>
      <c r="F7506" t="s">
        <v>5719</v>
      </c>
    </row>
    <row r="7507" spans="1:6">
      <c r="A7507">
        <v>1078</v>
      </c>
      <c r="B7507" t="s">
        <v>8678</v>
      </c>
      <c r="C7507" t="s">
        <v>5681</v>
      </c>
      <c r="D7507">
        <v>25</v>
      </c>
      <c r="E7507" t="s">
        <v>5720</v>
      </c>
      <c r="F7507" t="s">
        <v>5721</v>
      </c>
    </row>
    <row r="7508" spans="1:6">
      <c r="A7508">
        <v>1078</v>
      </c>
      <c r="B7508" t="s">
        <v>8678</v>
      </c>
      <c r="C7508" t="s">
        <v>5681</v>
      </c>
      <c r="D7508">
        <v>26</v>
      </c>
      <c r="E7508" t="s">
        <v>5722</v>
      </c>
      <c r="F7508" t="s">
        <v>5723</v>
      </c>
    </row>
    <row r="7509" spans="1:6">
      <c r="A7509">
        <v>1078</v>
      </c>
      <c r="B7509" t="s">
        <v>8678</v>
      </c>
      <c r="C7509" t="s">
        <v>5681</v>
      </c>
      <c r="D7509">
        <v>27</v>
      </c>
      <c r="E7509" t="s">
        <v>5724</v>
      </c>
      <c r="F7509" t="s">
        <v>5725</v>
      </c>
    </row>
    <row r="7510" spans="1:6">
      <c r="A7510">
        <v>1078</v>
      </c>
      <c r="B7510" t="s">
        <v>8678</v>
      </c>
      <c r="C7510" t="s">
        <v>5681</v>
      </c>
      <c r="D7510">
        <v>28</v>
      </c>
      <c r="E7510" t="s">
        <v>4245</v>
      </c>
      <c r="F7510" t="s">
        <v>4246</v>
      </c>
    </row>
    <row r="7511" spans="1:6">
      <c r="A7511">
        <v>1081</v>
      </c>
      <c r="B7511" t="s">
        <v>8679</v>
      </c>
      <c r="C7511" t="s">
        <v>8680</v>
      </c>
      <c r="D7511">
        <v>0</v>
      </c>
      <c r="E7511" t="s">
        <v>6648</v>
      </c>
    </row>
    <row r="7512" spans="1:6">
      <c r="A7512">
        <v>1081</v>
      </c>
      <c r="B7512" t="s">
        <v>8679</v>
      </c>
      <c r="C7512" t="s">
        <v>8680</v>
      </c>
      <c r="D7512">
        <v>1</v>
      </c>
      <c r="E7512" t="s">
        <v>7169</v>
      </c>
    </row>
    <row r="7513" spans="1:6">
      <c r="A7513">
        <v>1081</v>
      </c>
      <c r="B7513" t="s">
        <v>8679</v>
      </c>
      <c r="C7513" t="s">
        <v>8680</v>
      </c>
      <c r="D7513">
        <v>2</v>
      </c>
      <c r="E7513" t="s">
        <v>8681</v>
      </c>
    </row>
    <row r="7514" spans="1:6">
      <c r="A7514">
        <v>1081</v>
      </c>
      <c r="B7514" t="s">
        <v>8679</v>
      </c>
      <c r="C7514" t="s">
        <v>8680</v>
      </c>
      <c r="D7514">
        <v>3</v>
      </c>
      <c r="E7514" t="s">
        <v>8682</v>
      </c>
    </row>
    <row r="7515" spans="1:6">
      <c r="A7515">
        <v>1081</v>
      </c>
      <c r="B7515" t="s">
        <v>8679</v>
      </c>
      <c r="C7515" t="s">
        <v>8680</v>
      </c>
      <c r="D7515">
        <v>4</v>
      </c>
      <c r="E7515" t="s">
        <v>7165</v>
      </c>
    </row>
    <row r="7516" spans="1:6">
      <c r="A7516">
        <v>1084</v>
      </c>
      <c r="B7516" t="s">
        <v>8683</v>
      </c>
      <c r="C7516" t="s">
        <v>8684</v>
      </c>
      <c r="D7516">
        <v>1</v>
      </c>
      <c r="E7516" t="s">
        <v>8685</v>
      </c>
    </row>
    <row r="7517" spans="1:6">
      <c r="A7517">
        <v>1084</v>
      </c>
      <c r="B7517" t="s">
        <v>8683</v>
      </c>
      <c r="C7517" t="s">
        <v>8684</v>
      </c>
      <c r="D7517">
        <v>2</v>
      </c>
      <c r="E7517" t="s">
        <v>8686</v>
      </c>
    </row>
    <row r="7518" spans="1:6">
      <c r="A7518">
        <v>1084</v>
      </c>
      <c r="B7518" t="s">
        <v>8683</v>
      </c>
      <c r="C7518" t="s">
        <v>8684</v>
      </c>
      <c r="D7518">
        <v>3</v>
      </c>
      <c r="E7518" t="s">
        <v>8687</v>
      </c>
    </row>
    <row r="7519" spans="1:6">
      <c r="A7519">
        <v>1087</v>
      </c>
      <c r="B7519" t="s">
        <v>8688</v>
      </c>
      <c r="C7519" t="s">
        <v>8689</v>
      </c>
      <c r="D7519">
        <v>1</v>
      </c>
      <c r="E7519" t="s">
        <v>8690</v>
      </c>
    </row>
    <row r="7520" spans="1:6">
      <c r="A7520">
        <v>1087</v>
      </c>
      <c r="B7520" t="s">
        <v>8688</v>
      </c>
      <c r="C7520" t="s">
        <v>8689</v>
      </c>
      <c r="D7520">
        <v>2</v>
      </c>
      <c r="E7520" t="s">
        <v>8691</v>
      </c>
    </row>
    <row r="7521" spans="1:7">
      <c r="A7521">
        <v>1087</v>
      </c>
      <c r="B7521" t="s">
        <v>8688</v>
      </c>
      <c r="C7521" t="s">
        <v>8689</v>
      </c>
      <c r="D7521">
        <v>3</v>
      </c>
      <c r="E7521" t="s">
        <v>8692</v>
      </c>
    </row>
    <row r="7522" spans="1:7">
      <c r="A7522">
        <v>1087</v>
      </c>
      <c r="B7522" t="s">
        <v>8688</v>
      </c>
      <c r="C7522" t="s">
        <v>8689</v>
      </c>
      <c r="D7522">
        <v>4</v>
      </c>
      <c r="E7522" t="s">
        <v>8693</v>
      </c>
    </row>
    <row r="7523" spans="1:7">
      <c r="A7523">
        <v>1087</v>
      </c>
      <c r="B7523" t="s">
        <v>8688</v>
      </c>
      <c r="C7523" t="s">
        <v>8689</v>
      </c>
      <c r="D7523">
        <v>5</v>
      </c>
      <c r="E7523" t="s">
        <v>8694</v>
      </c>
    </row>
    <row r="7524" spans="1:7">
      <c r="A7524">
        <v>1087</v>
      </c>
      <c r="B7524" t="s">
        <v>8688</v>
      </c>
      <c r="C7524" t="s">
        <v>8689</v>
      </c>
      <c r="D7524">
        <v>6</v>
      </c>
      <c r="E7524" t="s">
        <v>8695</v>
      </c>
    </row>
    <row r="7525" spans="1:7">
      <c r="A7525">
        <v>1087</v>
      </c>
      <c r="B7525" t="s">
        <v>8688</v>
      </c>
      <c r="C7525" t="s">
        <v>8689</v>
      </c>
      <c r="D7525">
        <v>7</v>
      </c>
      <c r="E7525" t="s">
        <v>8696</v>
      </c>
    </row>
    <row r="7526" spans="1:7">
      <c r="A7526">
        <v>1087</v>
      </c>
      <c r="B7526" t="s">
        <v>8688</v>
      </c>
      <c r="C7526" t="s">
        <v>8689</v>
      </c>
      <c r="D7526">
        <v>8</v>
      </c>
      <c r="E7526" t="s">
        <v>8697</v>
      </c>
    </row>
    <row r="7527" spans="1:7">
      <c r="A7527">
        <v>1087</v>
      </c>
      <c r="B7527" t="s">
        <v>8688</v>
      </c>
      <c r="C7527" t="s">
        <v>8689</v>
      </c>
      <c r="D7527">
        <v>9</v>
      </c>
      <c r="E7527" t="s">
        <v>10090</v>
      </c>
      <c r="F7527" t="s">
        <v>7140</v>
      </c>
      <c r="G7527" t="s">
        <v>7140</v>
      </c>
    </row>
    <row r="7528" spans="1:7">
      <c r="A7528">
        <v>1087</v>
      </c>
      <c r="B7528" t="s">
        <v>8688</v>
      </c>
      <c r="C7528" t="s">
        <v>8689</v>
      </c>
      <c r="D7528">
        <v>10</v>
      </c>
      <c r="E7528" t="s">
        <v>10091</v>
      </c>
      <c r="F7528" t="s">
        <v>7140</v>
      </c>
      <c r="G7528" t="s">
        <v>7140</v>
      </c>
    </row>
    <row r="7529" spans="1:7">
      <c r="A7529">
        <v>1087</v>
      </c>
      <c r="B7529" t="s">
        <v>8688</v>
      </c>
      <c r="C7529" t="s">
        <v>8689</v>
      </c>
      <c r="D7529">
        <v>11</v>
      </c>
      <c r="E7529" t="s">
        <v>10092</v>
      </c>
      <c r="F7529" t="s">
        <v>7140</v>
      </c>
      <c r="G7529" t="s">
        <v>7140</v>
      </c>
    </row>
    <row r="7530" spans="1:7">
      <c r="A7530">
        <v>1087</v>
      </c>
      <c r="B7530" t="s">
        <v>8688</v>
      </c>
      <c r="C7530" t="s">
        <v>8689</v>
      </c>
      <c r="D7530">
        <v>12</v>
      </c>
      <c r="E7530" t="s">
        <v>10093</v>
      </c>
      <c r="F7530" t="s">
        <v>7140</v>
      </c>
      <c r="G7530" t="s">
        <v>7140</v>
      </c>
    </row>
    <row r="7531" spans="1:7">
      <c r="A7531">
        <v>1090</v>
      </c>
      <c r="B7531" t="s">
        <v>8698</v>
      </c>
      <c r="C7531" t="s">
        <v>8699</v>
      </c>
      <c r="D7531">
        <v>1</v>
      </c>
      <c r="E7531" t="s">
        <v>8700</v>
      </c>
    </row>
    <row r="7532" spans="1:7">
      <c r="A7532">
        <v>1090</v>
      </c>
      <c r="B7532" t="s">
        <v>8698</v>
      </c>
      <c r="C7532" t="s">
        <v>8699</v>
      </c>
      <c r="D7532">
        <v>2</v>
      </c>
      <c r="E7532" t="s">
        <v>8701</v>
      </c>
    </row>
    <row r="7533" spans="1:7">
      <c r="A7533">
        <v>1093</v>
      </c>
      <c r="B7533" t="s">
        <v>8702</v>
      </c>
      <c r="C7533" t="s">
        <v>8703</v>
      </c>
      <c r="D7533">
        <v>1</v>
      </c>
      <c r="E7533" t="s">
        <v>8704</v>
      </c>
    </row>
    <row r="7534" spans="1:7">
      <c r="A7534">
        <v>1093</v>
      </c>
      <c r="B7534" t="s">
        <v>8702</v>
      </c>
      <c r="C7534" t="s">
        <v>8703</v>
      </c>
      <c r="D7534">
        <v>2</v>
      </c>
      <c r="E7534" t="s">
        <v>8705</v>
      </c>
    </row>
    <row r="7535" spans="1:7">
      <c r="A7535">
        <v>1096</v>
      </c>
      <c r="B7535" t="s">
        <v>8706</v>
      </c>
      <c r="C7535" t="s">
        <v>4910</v>
      </c>
      <c r="D7535">
        <v>-1</v>
      </c>
      <c r="E7535" t="s">
        <v>4910</v>
      </c>
      <c r="G7535" t="s">
        <v>5743</v>
      </c>
    </row>
    <row r="7536" spans="1:7">
      <c r="A7536">
        <v>1099</v>
      </c>
      <c r="B7536" t="s">
        <v>8707</v>
      </c>
      <c r="C7536" t="s">
        <v>8708</v>
      </c>
      <c r="D7536">
        <v>1</v>
      </c>
      <c r="E7536" t="s">
        <v>8709</v>
      </c>
    </row>
    <row r="7537" spans="1:7">
      <c r="A7537">
        <v>1099</v>
      </c>
      <c r="B7537" t="s">
        <v>8707</v>
      </c>
      <c r="C7537" t="s">
        <v>8708</v>
      </c>
      <c r="D7537">
        <v>2</v>
      </c>
      <c r="E7537" t="s">
        <v>8710</v>
      </c>
    </row>
    <row r="7538" spans="1:7">
      <c r="A7538">
        <v>1099</v>
      </c>
      <c r="B7538" t="s">
        <v>8707</v>
      </c>
      <c r="C7538" t="s">
        <v>8708</v>
      </c>
      <c r="D7538">
        <v>3</v>
      </c>
      <c r="E7538" t="s">
        <v>8711</v>
      </c>
    </row>
    <row r="7539" spans="1:7">
      <c r="A7539">
        <v>1099</v>
      </c>
      <c r="B7539" t="s">
        <v>8707</v>
      </c>
      <c r="C7539" t="s">
        <v>8708</v>
      </c>
      <c r="D7539">
        <v>4</v>
      </c>
      <c r="E7539" t="s">
        <v>8712</v>
      </c>
    </row>
    <row r="7540" spans="1:7">
      <c r="A7540">
        <v>1099</v>
      </c>
      <c r="B7540" t="s">
        <v>8707</v>
      </c>
      <c r="C7540" t="s">
        <v>8708</v>
      </c>
      <c r="D7540">
        <v>5</v>
      </c>
      <c r="E7540" t="s">
        <v>8713</v>
      </c>
    </row>
    <row r="7541" spans="1:7">
      <c r="A7541">
        <v>1099</v>
      </c>
      <c r="B7541" t="s">
        <v>8707</v>
      </c>
      <c r="C7541" t="s">
        <v>8708</v>
      </c>
      <c r="D7541">
        <v>6</v>
      </c>
      <c r="E7541" t="s">
        <v>8714</v>
      </c>
    </row>
    <row r="7542" spans="1:7">
      <c r="A7542">
        <v>1099</v>
      </c>
      <c r="B7542" t="s">
        <v>8707</v>
      </c>
      <c r="C7542" t="s">
        <v>8708</v>
      </c>
      <c r="D7542">
        <v>7</v>
      </c>
      <c r="E7542" t="s">
        <v>8715</v>
      </c>
    </row>
    <row r="7543" spans="1:7">
      <c r="A7543">
        <v>1099</v>
      </c>
      <c r="B7543" t="s">
        <v>8707</v>
      </c>
      <c r="C7543" t="s">
        <v>8708</v>
      </c>
      <c r="D7543">
        <v>8</v>
      </c>
      <c r="E7543" t="s">
        <v>13162</v>
      </c>
      <c r="F7543" t="s">
        <v>7140</v>
      </c>
      <c r="G7543" t="s">
        <v>7140</v>
      </c>
    </row>
    <row r="7544" spans="1:7">
      <c r="A7544">
        <v>1099</v>
      </c>
      <c r="B7544" t="s">
        <v>8707</v>
      </c>
      <c r="C7544" t="s">
        <v>8708</v>
      </c>
      <c r="D7544">
        <v>101</v>
      </c>
      <c r="E7544" t="s">
        <v>7227</v>
      </c>
    </row>
    <row r="7545" spans="1:7">
      <c r="A7545">
        <v>1099</v>
      </c>
      <c r="B7545" t="s">
        <v>8707</v>
      </c>
      <c r="C7545" t="s">
        <v>8708</v>
      </c>
      <c r="D7545">
        <v>102</v>
      </c>
      <c r="E7545" t="s">
        <v>7229</v>
      </c>
    </row>
    <row r="7546" spans="1:7">
      <c r="A7546">
        <v>1099</v>
      </c>
      <c r="B7546" t="s">
        <v>8707</v>
      </c>
      <c r="C7546" t="s">
        <v>8708</v>
      </c>
      <c r="D7546">
        <v>103</v>
      </c>
      <c r="E7546" t="s">
        <v>7231</v>
      </c>
    </row>
    <row r="7547" spans="1:7">
      <c r="A7547">
        <v>1099</v>
      </c>
      <c r="B7547" t="s">
        <v>8707</v>
      </c>
      <c r="C7547" t="s">
        <v>8708</v>
      </c>
      <c r="D7547">
        <v>104</v>
      </c>
      <c r="E7547" t="s">
        <v>7233</v>
      </c>
    </row>
    <row r="7548" spans="1:7">
      <c r="A7548">
        <v>1099</v>
      </c>
      <c r="B7548" t="s">
        <v>8707</v>
      </c>
      <c r="C7548" t="s">
        <v>8708</v>
      </c>
      <c r="D7548">
        <v>105</v>
      </c>
      <c r="E7548" t="s">
        <v>7235</v>
      </c>
    </row>
    <row r="7549" spans="1:7">
      <c r="A7549">
        <v>1099</v>
      </c>
      <c r="B7549" t="s">
        <v>8707</v>
      </c>
      <c r="C7549" t="s">
        <v>8708</v>
      </c>
      <c r="D7549">
        <v>106</v>
      </c>
      <c r="E7549" t="s">
        <v>7237</v>
      </c>
    </row>
    <row r="7550" spans="1:7">
      <c r="A7550">
        <v>1099</v>
      </c>
      <c r="B7550" t="s">
        <v>8707</v>
      </c>
      <c r="C7550" t="s">
        <v>8708</v>
      </c>
      <c r="D7550">
        <v>107</v>
      </c>
      <c r="E7550" t="s">
        <v>7239</v>
      </c>
    </row>
    <row r="7551" spans="1:7">
      <c r="A7551">
        <v>1099</v>
      </c>
      <c r="B7551" t="s">
        <v>8707</v>
      </c>
      <c r="C7551" t="s">
        <v>8708</v>
      </c>
      <c r="D7551">
        <v>108</v>
      </c>
      <c r="E7551" t="s">
        <v>7241</v>
      </c>
    </row>
    <row r="7552" spans="1:7">
      <c r="A7552">
        <v>1099</v>
      </c>
      <c r="B7552" t="s">
        <v>8707</v>
      </c>
      <c r="C7552" t="s">
        <v>8708</v>
      </c>
      <c r="D7552">
        <v>109</v>
      </c>
      <c r="E7552" t="s">
        <v>7243</v>
      </c>
    </row>
    <row r="7553" spans="1:7">
      <c r="A7553">
        <v>1099</v>
      </c>
      <c r="B7553" t="s">
        <v>8707</v>
      </c>
      <c r="C7553" t="s">
        <v>8708</v>
      </c>
      <c r="D7553">
        <v>110</v>
      </c>
      <c r="E7553" t="s">
        <v>7245</v>
      </c>
    </row>
    <row r="7554" spans="1:7">
      <c r="A7554">
        <v>1099</v>
      </c>
      <c r="B7554" t="s">
        <v>8707</v>
      </c>
      <c r="C7554" t="s">
        <v>8708</v>
      </c>
      <c r="D7554">
        <v>201</v>
      </c>
      <c r="E7554" t="s">
        <v>13163</v>
      </c>
      <c r="F7554" t="s">
        <v>7140</v>
      </c>
      <c r="G7554" t="s">
        <v>13164</v>
      </c>
    </row>
    <row r="7555" spans="1:7">
      <c r="A7555">
        <v>1099</v>
      </c>
      <c r="B7555" t="s">
        <v>8707</v>
      </c>
      <c r="C7555" t="s">
        <v>8708</v>
      </c>
      <c r="D7555">
        <v>202</v>
      </c>
      <c r="E7555" t="s">
        <v>8699</v>
      </c>
      <c r="F7555" t="s">
        <v>7140</v>
      </c>
      <c r="G7555" t="s">
        <v>13165</v>
      </c>
    </row>
    <row r="7556" spans="1:7">
      <c r="A7556">
        <v>1099</v>
      </c>
      <c r="B7556" t="s">
        <v>8707</v>
      </c>
      <c r="C7556" t="s">
        <v>8708</v>
      </c>
      <c r="D7556">
        <v>203</v>
      </c>
      <c r="E7556" t="s">
        <v>13166</v>
      </c>
      <c r="F7556" t="s">
        <v>7140</v>
      </c>
      <c r="G7556" t="s">
        <v>10416</v>
      </c>
    </row>
    <row r="7557" spans="1:7">
      <c r="A7557">
        <v>1099</v>
      </c>
      <c r="B7557" t="s">
        <v>8707</v>
      </c>
      <c r="C7557" t="s">
        <v>8708</v>
      </c>
      <c r="D7557">
        <v>204</v>
      </c>
      <c r="E7557" t="s">
        <v>13167</v>
      </c>
      <c r="F7557" t="s">
        <v>7140</v>
      </c>
      <c r="G7557" t="s">
        <v>10554</v>
      </c>
    </row>
    <row r="7558" spans="1:7">
      <c r="A7558">
        <v>1099</v>
      </c>
      <c r="B7558" t="s">
        <v>8707</v>
      </c>
      <c r="C7558" t="s">
        <v>8708</v>
      </c>
      <c r="D7558">
        <v>205</v>
      </c>
      <c r="E7558" t="s">
        <v>13168</v>
      </c>
      <c r="F7558" t="s">
        <v>7140</v>
      </c>
      <c r="G7558" t="s">
        <v>10556</v>
      </c>
    </row>
    <row r="7559" spans="1:7">
      <c r="A7559">
        <v>1102</v>
      </c>
      <c r="B7559" t="s">
        <v>8716</v>
      </c>
      <c r="C7559" t="s">
        <v>8717</v>
      </c>
      <c r="D7559" t="s">
        <v>13040</v>
      </c>
      <c r="E7559" t="s">
        <v>13041</v>
      </c>
      <c r="F7559" t="s">
        <v>13042</v>
      </c>
      <c r="G7559" t="s">
        <v>13043</v>
      </c>
    </row>
    <row r="7560" spans="1:7">
      <c r="A7560">
        <v>1102</v>
      </c>
      <c r="B7560" t="s">
        <v>8716</v>
      </c>
      <c r="C7560" t="s">
        <v>8717</v>
      </c>
      <c r="D7560" t="s">
        <v>10104</v>
      </c>
      <c r="E7560" t="s">
        <v>10105</v>
      </c>
      <c r="F7560" t="s">
        <v>7140</v>
      </c>
      <c r="G7560" t="s">
        <v>10106</v>
      </c>
    </row>
    <row r="7561" spans="1:7">
      <c r="A7561">
        <v>1102</v>
      </c>
      <c r="B7561" t="s">
        <v>8716</v>
      </c>
      <c r="C7561" t="s">
        <v>8717</v>
      </c>
      <c r="D7561" t="s">
        <v>8718</v>
      </c>
      <c r="E7561" t="s">
        <v>7114</v>
      </c>
      <c r="G7561" t="s">
        <v>8719</v>
      </c>
    </row>
    <row r="7562" spans="1:7">
      <c r="A7562">
        <v>1102</v>
      </c>
      <c r="B7562" t="s">
        <v>8716</v>
      </c>
      <c r="C7562" t="s">
        <v>8717</v>
      </c>
      <c r="D7562" t="s">
        <v>8720</v>
      </c>
      <c r="E7562" t="s">
        <v>8721</v>
      </c>
      <c r="G7562" t="s">
        <v>8722</v>
      </c>
    </row>
    <row r="7563" spans="1:7">
      <c r="A7563">
        <v>1102</v>
      </c>
      <c r="B7563" t="s">
        <v>8716</v>
      </c>
      <c r="C7563" t="s">
        <v>8717</v>
      </c>
      <c r="D7563" t="s">
        <v>12690</v>
      </c>
      <c r="E7563" t="s">
        <v>12691</v>
      </c>
      <c r="F7563" t="s">
        <v>7140</v>
      </c>
      <c r="G7563" t="s">
        <v>12692</v>
      </c>
    </row>
    <row r="7564" spans="1:7">
      <c r="A7564">
        <v>1102</v>
      </c>
      <c r="B7564" t="s">
        <v>8716</v>
      </c>
      <c r="C7564" t="s">
        <v>8717</v>
      </c>
      <c r="D7564" t="s">
        <v>13776</v>
      </c>
      <c r="E7564" t="s">
        <v>13756</v>
      </c>
      <c r="F7564" t="s">
        <v>7140</v>
      </c>
      <c r="G7564" t="s">
        <v>13757</v>
      </c>
    </row>
    <row r="7565" spans="1:7">
      <c r="A7565">
        <v>1102</v>
      </c>
      <c r="B7565" t="s">
        <v>8716</v>
      </c>
      <c r="C7565" t="s">
        <v>8717</v>
      </c>
      <c r="D7565" t="s">
        <v>8723</v>
      </c>
      <c r="E7565" t="s">
        <v>8724</v>
      </c>
      <c r="G7565" t="s">
        <v>8725</v>
      </c>
    </row>
    <row r="7566" spans="1:7">
      <c r="A7566">
        <v>1102</v>
      </c>
      <c r="B7566" t="s">
        <v>8716</v>
      </c>
      <c r="C7566" t="s">
        <v>8717</v>
      </c>
      <c r="D7566" t="s">
        <v>8726</v>
      </c>
      <c r="E7566" t="s">
        <v>8727</v>
      </c>
      <c r="G7566" t="s">
        <v>8728</v>
      </c>
    </row>
    <row r="7567" spans="1:7">
      <c r="A7567">
        <v>1105</v>
      </c>
      <c r="B7567" t="s">
        <v>8729</v>
      </c>
      <c r="C7567" t="s">
        <v>8730</v>
      </c>
      <c r="D7567">
        <v>1</v>
      </c>
      <c r="E7567" t="s">
        <v>8731</v>
      </c>
    </row>
    <row r="7568" spans="1:7">
      <c r="A7568">
        <v>1105</v>
      </c>
      <c r="B7568" t="s">
        <v>8729</v>
      </c>
      <c r="C7568" t="s">
        <v>8730</v>
      </c>
      <c r="D7568">
        <v>2</v>
      </c>
      <c r="E7568" t="s">
        <v>8732</v>
      </c>
    </row>
    <row r="7569" spans="1:7">
      <c r="A7569">
        <v>1105</v>
      </c>
      <c r="B7569" t="s">
        <v>8729</v>
      </c>
      <c r="C7569" t="s">
        <v>8730</v>
      </c>
      <c r="D7569">
        <v>3</v>
      </c>
      <c r="E7569" t="s">
        <v>8733</v>
      </c>
    </row>
    <row r="7570" spans="1:7">
      <c r="A7570">
        <v>1105</v>
      </c>
      <c r="B7570" t="s">
        <v>8729</v>
      </c>
      <c r="C7570" t="s">
        <v>8730</v>
      </c>
      <c r="D7570">
        <v>4</v>
      </c>
      <c r="E7570" t="s">
        <v>8734</v>
      </c>
    </row>
    <row r="7571" spans="1:7">
      <c r="A7571">
        <v>1105</v>
      </c>
      <c r="B7571" t="s">
        <v>8729</v>
      </c>
      <c r="C7571" t="s">
        <v>8730</v>
      </c>
      <c r="D7571">
        <v>5</v>
      </c>
      <c r="E7571" t="s">
        <v>8735</v>
      </c>
    </row>
    <row r="7572" spans="1:7">
      <c r="A7572">
        <v>1108</v>
      </c>
      <c r="B7572" t="s">
        <v>8736</v>
      </c>
      <c r="C7572" t="s">
        <v>8737</v>
      </c>
      <c r="D7572" t="s">
        <v>8738</v>
      </c>
      <c r="E7572" t="s">
        <v>8739</v>
      </c>
      <c r="G7572" t="s">
        <v>8740</v>
      </c>
    </row>
    <row r="7573" spans="1:7">
      <c r="A7573">
        <v>1108</v>
      </c>
      <c r="B7573" t="s">
        <v>8736</v>
      </c>
      <c r="C7573" t="s">
        <v>8737</v>
      </c>
      <c r="D7573" t="s">
        <v>8741</v>
      </c>
      <c r="E7573" t="s">
        <v>8742</v>
      </c>
      <c r="G7573" t="s">
        <v>8743</v>
      </c>
    </row>
    <row r="7574" spans="1:7">
      <c r="A7574">
        <v>1108</v>
      </c>
      <c r="B7574" t="s">
        <v>8736</v>
      </c>
      <c r="C7574" t="s">
        <v>8737</v>
      </c>
      <c r="D7574" t="s">
        <v>8744</v>
      </c>
      <c r="E7574" t="s">
        <v>8745</v>
      </c>
      <c r="G7574" t="s">
        <v>8746</v>
      </c>
    </row>
    <row r="7575" spans="1:7">
      <c r="A7575">
        <v>1108</v>
      </c>
      <c r="B7575" t="s">
        <v>8736</v>
      </c>
      <c r="C7575" t="s">
        <v>8737</v>
      </c>
      <c r="D7575" t="s">
        <v>8747</v>
      </c>
      <c r="E7575" t="s">
        <v>8748</v>
      </c>
      <c r="G7575" t="s">
        <v>8749</v>
      </c>
    </row>
    <row r="7576" spans="1:7">
      <c r="A7576">
        <v>1108</v>
      </c>
      <c r="B7576" t="s">
        <v>8736</v>
      </c>
      <c r="C7576" t="s">
        <v>8737</v>
      </c>
      <c r="D7576" t="s">
        <v>8750</v>
      </c>
      <c r="E7576" t="s">
        <v>8751</v>
      </c>
      <c r="G7576" t="s">
        <v>8752</v>
      </c>
    </row>
    <row r="7577" spans="1:7">
      <c r="A7577">
        <v>1108</v>
      </c>
      <c r="B7577" t="s">
        <v>8736</v>
      </c>
      <c r="C7577" t="s">
        <v>8737</v>
      </c>
      <c r="D7577" t="s">
        <v>8753</v>
      </c>
      <c r="E7577" t="s">
        <v>8754</v>
      </c>
      <c r="G7577" t="s">
        <v>8755</v>
      </c>
    </row>
    <row r="7578" spans="1:7">
      <c r="A7578">
        <v>1108</v>
      </c>
      <c r="B7578" t="s">
        <v>8736</v>
      </c>
      <c r="C7578" t="s">
        <v>8737</v>
      </c>
      <c r="D7578" t="s">
        <v>8756</v>
      </c>
      <c r="E7578" t="s">
        <v>8757</v>
      </c>
      <c r="G7578" t="s">
        <v>8758</v>
      </c>
    </row>
    <row r="7579" spans="1:7">
      <c r="A7579">
        <v>1108</v>
      </c>
      <c r="B7579" t="s">
        <v>8736</v>
      </c>
      <c r="C7579" t="s">
        <v>8737</v>
      </c>
      <c r="D7579" t="s">
        <v>8759</v>
      </c>
      <c r="E7579" t="s">
        <v>8760</v>
      </c>
      <c r="G7579" t="s">
        <v>8761</v>
      </c>
    </row>
    <row r="7580" spans="1:7">
      <c r="A7580">
        <v>1108</v>
      </c>
      <c r="B7580" t="s">
        <v>8736</v>
      </c>
      <c r="C7580" t="s">
        <v>8737</v>
      </c>
      <c r="D7580" t="s">
        <v>8762</v>
      </c>
      <c r="E7580" t="s">
        <v>8763</v>
      </c>
      <c r="G7580" t="s">
        <v>8764</v>
      </c>
    </row>
    <row r="7581" spans="1:7">
      <c r="A7581">
        <v>1108</v>
      </c>
      <c r="B7581" t="s">
        <v>8736</v>
      </c>
      <c r="C7581" t="s">
        <v>8737</v>
      </c>
      <c r="D7581" t="s">
        <v>8765</v>
      </c>
      <c r="E7581" t="s">
        <v>8766</v>
      </c>
      <c r="G7581" t="s">
        <v>8767</v>
      </c>
    </row>
    <row r="7582" spans="1:7">
      <c r="A7582">
        <v>1108</v>
      </c>
      <c r="B7582" t="s">
        <v>8736</v>
      </c>
      <c r="C7582" t="s">
        <v>8737</v>
      </c>
      <c r="D7582" t="s">
        <v>8768</v>
      </c>
      <c r="E7582" t="s">
        <v>8769</v>
      </c>
      <c r="G7582" t="s">
        <v>8770</v>
      </c>
    </row>
    <row r="7583" spans="1:7">
      <c r="A7583">
        <v>1108</v>
      </c>
      <c r="B7583" t="s">
        <v>8736</v>
      </c>
      <c r="C7583" t="s">
        <v>8737</v>
      </c>
      <c r="D7583" t="s">
        <v>8771</v>
      </c>
      <c r="E7583" t="s">
        <v>8772</v>
      </c>
      <c r="G7583" t="s">
        <v>8773</v>
      </c>
    </row>
    <row r="7584" spans="1:7">
      <c r="A7584">
        <v>1108</v>
      </c>
      <c r="B7584" t="s">
        <v>8736</v>
      </c>
      <c r="C7584" t="s">
        <v>8737</v>
      </c>
      <c r="D7584" t="s">
        <v>8774</v>
      </c>
      <c r="E7584" t="s">
        <v>8775</v>
      </c>
      <c r="G7584" t="s">
        <v>8776</v>
      </c>
    </row>
    <row r="7585" spans="1:7">
      <c r="A7585">
        <v>1108</v>
      </c>
      <c r="B7585" t="s">
        <v>8736</v>
      </c>
      <c r="C7585" t="s">
        <v>8737</v>
      </c>
      <c r="D7585" t="s">
        <v>8777</v>
      </c>
      <c r="E7585" t="s">
        <v>8778</v>
      </c>
      <c r="G7585" t="s">
        <v>8779</v>
      </c>
    </row>
    <row r="7586" spans="1:7">
      <c r="A7586">
        <v>1108</v>
      </c>
      <c r="B7586" t="s">
        <v>8736</v>
      </c>
      <c r="C7586" t="s">
        <v>8737</v>
      </c>
      <c r="D7586" t="s">
        <v>8780</v>
      </c>
      <c r="E7586" t="s">
        <v>8781</v>
      </c>
      <c r="G7586" t="s">
        <v>8782</v>
      </c>
    </row>
    <row r="7587" spans="1:7">
      <c r="A7587">
        <v>1108</v>
      </c>
      <c r="B7587" t="s">
        <v>8736</v>
      </c>
      <c r="C7587" t="s">
        <v>8737</v>
      </c>
      <c r="D7587" t="s">
        <v>8783</v>
      </c>
      <c r="E7587" t="s">
        <v>8784</v>
      </c>
      <c r="G7587" t="s">
        <v>8785</v>
      </c>
    </row>
    <row r="7588" spans="1:7">
      <c r="A7588">
        <v>1108</v>
      </c>
      <c r="B7588" t="s">
        <v>8736</v>
      </c>
      <c r="C7588" t="s">
        <v>8737</v>
      </c>
      <c r="D7588" t="s">
        <v>8786</v>
      </c>
      <c r="E7588" t="s">
        <v>8787</v>
      </c>
      <c r="G7588" t="s">
        <v>8788</v>
      </c>
    </row>
    <row r="7589" spans="1:7">
      <c r="A7589">
        <v>1108</v>
      </c>
      <c r="B7589" t="s">
        <v>8736</v>
      </c>
      <c r="C7589" t="s">
        <v>8737</v>
      </c>
      <c r="D7589" t="s">
        <v>8789</v>
      </c>
      <c r="E7589" t="s">
        <v>8790</v>
      </c>
      <c r="G7589" t="s">
        <v>8791</v>
      </c>
    </row>
    <row r="7590" spans="1:7">
      <c r="A7590">
        <v>1108</v>
      </c>
      <c r="B7590" t="s">
        <v>8736</v>
      </c>
      <c r="C7590" t="s">
        <v>8737</v>
      </c>
      <c r="D7590" t="s">
        <v>8792</v>
      </c>
      <c r="E7590" t="s">
        <v>8793</v>
      </c>
      <c r="G7590" t="s">
        <v>8794</v>
      </c>
    </row>
    <row r="7591" spans="1:7">
      <c r="A7591">
        <v>1108</v>
      </c>
      <c r="B7591" t="s">
        <v>8736</v>
      </c>
      <c r="C7591" t="s">
        <v>8737</v>
      </c>
      <c r="D7591" t="s">
        <v>8795</v>
      </c>
      <c r="E7591" t="s">
        <v>8796</v>
      </c>
      <c r="G7591" t="s">
        <v>8797</v>
      </c>
    </row>
    <row r="7592" spans="1:7">
      <c r="A7592">
        <v>1108</v>
      </c>
      <c r="B7592" t="s">
        <v>8736</v>
      </c>
      <c r="C7592" t="s">
        <v>8737</v>
      </c>
      <c r="D7592" t="s">
        <v>8798</v>
      </c>
      <c r="E7592" t="s">
        <v>8799</v>
      </c>
      <c r="G7592" t="s">
        <v>8800</v>
      </c>
    </row>
    <row r="7593" spans="1:7">
      <c r="A7593">
        <v>1108</v>
      </c>
      <c r="B7593" t="s">
        <v>8736</v>
      </c>
      <c r="C7593" t="s">
        <v>8737</v>
      </c>
      <c r="D7593" t="s">
        <v>8801</v>
      </c>
      <c r="E7593" t="s">
        <v>8802</v>
      </c>
      <c r="G7593" t="s">
        <v>8803</v>
      </c>
    </row>
    <row r="7594" spans="1:7">
      <c r="A7594">
        <v>1108</v>
      </c>
      <c r="B7594" t="s">
        <v>8736</v>
      </c>
      <c r="C7594" t="s">
        <v>8737</v>
      </c>
      <c r="D7594" t="s">
        <v>8804</v>
      </c>
      <c r="E7594" t="s">
        <v>8805</v>
      </c>
      <c r="G7594" t="s">
        <v>8806</v>
      </c>
    </row>
    <row r="7595" spans="1:7">
      <c r="A7595">
        <v>1108</v>
      </c>
      <c r="B7595" t="s">
        <v>8736</v>
      </c>
      <c r="C7595" t="s">
        <v>8737</v>
      </c>
      <c r="D7595" t="s">
        <v>8807</v>
      </c>
      <c r="E7595" t="s">
        <v>8808</v>
      </c>
      <c r="G7595" t="s">
        <v>8809</v>
      </c>
    </row>
    <row r="7596" spans="1:7">
      <c r="A7596">
        <v>1108</v>
      </c>
      <c r="B7596" t="s">
        <v>8736</v>
      </c>
      <c r="C7596" t="s">
        <v>8737</v>
      </c>
      <c r="D7596" t="s">
        <v>8810</v>
      </c>
      <c r="E7596" t="s">
        <v>8811</v>
      </c>
      <c r="G7596" t="s">
        <v>8812</v>
      </c>
    </row>
    <row r="7597" spans="1:7">
      <c r="A7597">
        <v>1108</v>
      </c>
      <c r="B7597" t="s">
        <v>8736</v>
      </c>
      <c r="C7597" t="s">
        <v>8737</v>
      </c>
      <c r="D7597" t="s">
        <v>8813</v>
      </c>
      <c r="E7597" t="s">
        <v>8814</v>
      </c>
      <c r="G7597" t="s">
        <v>8815</v>
      </c>
    </row>
    <row r="7598" spans="1:7">
      <c r="A7598">
        <v>1108</v>
      </c>
      <c r="B7598" t="s">
        <v>8736</v>
      </c>
      <c r="C7598" t="s">
        <v>8737</v>
      </c>
      <c r="D7598" t="s">
        <v>8816</v>
      </c>
      <c r="E7598" t="s">
        <v>8817</v>
      </c>
      <c r="G7598" t="s">
        <v>8818</v>
      </c>
    </row>
    <row r="7599" spans="1:7">
      <c r="A7599">
        <v>1108</v>
      </c>
      <c r="B7599" t="s">
        <v>8736</v>
      </c>
      <c r="C7599" t="s">
        <v>8737</v>
      </c>
      <c r="D7599" t="s">
        <v>8819</v>
      </c>
      <c r="E7599" t="s">
        <v>8820</v>
      </c>
      <c r="G7599" t="s">
        <v>8821</v>
      </c>
    </row>
    <row r="7600" spans="1:7">
      <c r="A7600">
        <v>1108</v>
      </c>
      <c r="B7600" t="s">
        <v>8736</v>
      </c>
      <c r="C7600" t="s">
        <v>8737</v>
      </c>
      <c r="D7600" t="s">
        <v>8822</v>
      </c>
      <c r="E7600" t="s">
        <v>8823</v>
      </c>
      <c r="G7600" t="s">
        <v>8824</v>
      </c>
    </row>
    <row r="7601" spans="1:7">
      <c r="A7601">
        <v>1108</v>
      </c>
      <c r="B7601" t="s">
        <v>8736</v>
      </c>
      <c r="C7601" t="s">
        <v>8737</v>
      </c>
      <c r="D7601" t="s">
        <v>8825</v>
      </c>
      <c r="E7601" t="s">
        <v>8826</v>
      </c>
      <c r="G7601" t="s">
        <v>8827</v>
      </c>
    </row>
    <row r="7602" spans="1:7">
      <c r="A7602">
        <v>1108</v>
      </c>
      <c r="B7602" t="s">
        <v>8736</v>
      </c>
      <c r="C7602" t="s">
        <v>8737</v>
      </c>
      <c r="D7602" t="s">
        <v>8828</v>
      </c>
      <c r="E7602" t="s">
        <v>8829</v>
      </c>
      <c r="G7602" t="s">
        <v>8830</v>
      </c>
    </row>
    <row r="7603" spans="1:7">
      <c r="A7603">
        <v>1108</v>
      </c>
      <c r="B7603" t="s">
        <v>8736</v>
      </c>
      <c r="C7603" t="s">
        <v>8737</v>
      </c>
      <c r="D7603" t="s">
        <v>8831</v>
      </c>
      <c r="E7603" t="s">
        <v>8832</v>
      </c>
      <c r="G7603" t="s">
        <v>8833</v>
      </c>
    </row>
    <row r="7604" spans="1:7">
      <c r="A7604">
        <v>1108</v>
      </c>
      <c r="B7604" t="s">
        <v>8736</v>
      </c>
      <c r="C7604" t="s">
        <v>8737</v>
      </c>
      <c r="D7604" t="s">
        <v>8834</v>
      </c>
      <c r="E7604" t="s">
        <v>8835</v>
      </c>
      <c r="G7604" t="s">
        <v>8836</v>
      </c>
    </row>
    <row r="7605" spans="1:7">
      <c r="A7605">
        <v>1108</v>
      </c>
      <c r="B7605" t="s">
        <v>8736</v>
      </c>
      <c r="C7605" t="s">
        <v>8737</v>
      </c>
      <c r="D7605" t="s">
        <v>8837</v>
      </c>
      <c r="E7605" t="s">
        <v>8838</v>
      </c>
      <c r="G7605" t="s">
        <v>8839</v>
      </c>
    </row>
    <row r="7606" spans="1:7">
      <c r="A7606">
        <v>1108</v>
      </c>
      <c r="B7606" t="s">
        <v>8736</v>
      </c>
      <c r="C7606" t="s">
        <v>8737</v>
      </c>
      <c r="D7606" t="s">
        <v>8840</v>
      </c>
      <c r="E7606" t="s">
        <v>8841</v>
      </c>
      <c r="G7606" t="s">
        <v>8842</v>
      </c>
    </row>
    <row r="7607" spans="1:7">
      <c r="A7607">
        <v>1108</v>
      </c>
      <c r="B7607" t="s">
        <v>8736</v>
      </c>
      <c r="C7607" t="s">
        <v>8737</v>
      </c>
      <c r="D7607" t="s">
        <v>8843</v>
      </c>
      <c r="E7607" t="s">
        <v>8844</v>
      </c>
      <c r="G7607" t="s">
        <v>8845</v>
      </c>
    </row>
    <row r="7608" spans="1:7">
      <c r="A7608">
        <v>1108</v>
      </c>
      <c r="B7608" t="s">
        <v>8736</v>
      </c>
      <c r="C7608" t="s">
        <v>8737</v>
      </c>
      <c r="D7608" t="s">
        <v>8846</v>
      </c>
      <c r="E7608" t="s">
        <v>8847</v>
      </c>
      <c r="G7608" t="s">
        <v>8848</v>
      </c>
    </row>
    <row r="7609" spans="1:7">
      <c r="A7609">
        <v>1108</v>
      </c>
      <c r="B7609" t="s">
        <v>8736</v>
      </c>
      <c r="C7609" t="s">
        <v>8737</v>
      </c>
      <c r="D7609" t="s">
        <v>8342</v>
      </c>
      <c r="E7609" t="s">
        <v>8343</v>
      </c>
      <c r="G7609" t="s">
        <v>8849</v>
      </c>
    </row>
    <row r="7610" spans="1:7">
      <c r="A7610">
        <v>1108</v>
      </c>
      <c r="B7610" t="s">
        <v>8736</v>
      </c>
      <c r="C7610" t="s">
        <v>8737</v>
      </c>
      <c r="D7610" t="s">
        <v>8850</v>
      </c>
      <c r="E7610" t="s">
        <v>8851</v>
      </c>
      <c r="G7610" t="s">
        <v>8852</v>
      </c>
    </row>
    <row r="7611" spans="1:7">
      <c r="A7611">
        <v>1108</v>
      </c>
      <c r="B7611" t="s">
        <v>8736</v>
      </c>
      <c r="C7611" t="s">
        <v>8737</v>
      </c>
      <c r="D7611" t="s">
        <v>8853</v>
      </c>
      <c r="E7611" t="s">
        <v>8854</v>
      </c>
      <c r="G7611" t="s">
        <v>8855</v>
      </c>
    </row>
    <row r="7612" spans="1:7">
      <c r="A7612">
        <v>1108</v>
      </c>
      <c r="B7612" t="s">
        <v>8736</v>
      </c>
      <c r="C7612" t="s">
        <v>8737</v>
      </c>
      <c r="D7612" t="s">
        <v>8856</v>
      </c>
      <c r="E7612" t="s">
        <v>8355</v>
      </c>
      <c r="G7612" t="s">
        <v>8857</v>
      </c>
    </row>
    <row r="7613" spans="1:7">
      <c r="A7613">
        <v>1108</v>
      </c>
      <c r="B7613" t="s">
        <v>8736</v>
      </c>
      <c r="C7613" t="s">
        <v>8737</v>
      </c>
      <c r="D7613" t="s">
        <v>8858</v>
      </c>
      <c r="E7613" t="s">
        <v>8859</v>
      </c>
      <c r="G7613" t="s">
        <v>8860</v>
      </c>
    </row>
    <row r="7614" spans="1:7">
      <c r="A7614">
        <v>1108</v>
      </c>
      <c r="B7614" t="s">
        <v>8736</v>
      </c>
      <c r="C7614" t="s">
        <v>8737</v>
      </c>
      <c r="D7614" t="s">
        <v>8861</v>
      </c>
      <c r="E7614" t="s">
        <v>8862</v>
      </c>
      <c r="G7614" t="s">
        <v>8863</v>
      </c>
    </row>
    <row r="7615" spans="1:7">
      <c r="A7615">
        <v>1108</v>
      </c>
      <c r="B7615" t="s">
        <v>8736</v>
      </c>
      <c r="C7615" t="s">
        <v>8737</v>
      </c>
      <c r="D7615" t="s">
        <v>8864</v>
      </c>
      <c r="E7615" t="s">
        <v>8865</v>
      </c>
      <c r="G7615" t="s">
        <v>8866</v>
      </c>
    </row>
    <row r="7616" spans="1:7">
      <c r="A7616">
        <v>1108</v>
      </c>
      <c r="B7616" t="s">
        <v>8736</v>
      </c>
      <c r="C7616" t="s">
        <v>8737</v>
      </c>
      <c r="D7616" t="s">
        <v>8346</v>
      </c>
      <c r="E7616" t="s">
        <v>8347</v>
      </c>
      <c r="G7616" t="s">
        <v>8867</v>
      </c>
    </row>
    <row r="7617" spans="1:7">
      <c r="A7617">
        <v>1108</v>
      </c>
      <c r="B7617" t="s">
        <v>8736</v>
      </c>
      <c r="C7617" t="s">
        <v>8737</v>
      </c>
      <c r="D7617" t="s">
        <v>8868</v>
      </c>
      <c r="E7617" t="s">
        <v>8869</v>
      </c>
      <c r="G7617" t="s">
        <v>8870</v>
      </c>
    </row>
    <row r="7618" spans="1:7">
      <c r="A7618">
        <v>1108</v>
      </c>
      <c r="B7618" t="s">
        <v>8736</v>
      </c>
      <c r="C7618" t="s">
        <v>8737</v>
      </c>
      <c r="D7618" t="s">
        <v>8871</v>
      </c>
      <c r="E7618" t="s">
        <v>8872</v>
      </c>
      <c r="G7618" t="s">
        <v>8873</v>
      </c>
    </row>
    <row r="7619" spans="1:7">
      <c r="A7619">
        <v>1108</v>
      </c>
      <c r="B7619" t="s">
        <v>8736</v>
      </c>
      <c r="C7619" t="s">
        <v>8737</v>
      </c>
      <c r="D7619" t="s">
        <v>8874</v>
      </c>
      <c r="E7619" t="s">
        <v>8875</v>
      </c>
      <c r="G7619" t="s">
        <v>8876</v>
      </c>
    </row>
    <row r="7620" spans="1:7">
      <c r="A7620">
        <v>1108</v>
      </c>
      <c r="B7620" t="s">
        <v>8736</v>
      </c>
      <c r="C7620" t="s">
        <v>8737</v>
      </c>
      <c r="D7620" t="s">
        <v>8877</v>
      </c>
      <c r="E7620" t="s">
        <v>8878</v>
      </c>
      <c r="G7620" t="s">
        <v>8879</v>
      </c>
    </row>
    <row r="7621" spans="1:7">
      <c r="A7621">
        <v>1108</v>
      </c>
      <c r="B7621" t="s">
        <v>8736</v>
      </c>
      <c r="C7621" t="s">
        <v>8737</v>
      </c>
      <c r="D7621" t="s">
        <v>8880</v>
      </c>
      <c r="E7621" t="s">
        <v>8881</v>
      </c>
      <c r="G7621" t="s">
        <v>8882</v>
      </c>
    </row>
    <row r="7622" spans="1:7">
      <c r="A7622">
        <v>1108</v>
      </c>
      <c r="B7622" t="s">
        <v>8736</v>
      </c>
      <c r="C7622" t="s">
        <v>8737</v>
      </c>
      <c r="D7622" t="s">
        <v>8883</v>
      </c>
      <c r="E7622" t="s">
        <v>8884</v>
      </c>
      <c r="G7622" t="s">
        <v>8885</v>
      </c>
    </row>
    <row r="7623" spans="1:7">
      <c r="A7623">
        <v>1108</v>
      </c>
      <c r="B7623" t="s">
        <v>8736</v>
      </c>
      <c r="C7623" t="s">
        <v>8737</v>
      </c>
      <c r="D7623" t="s">
        <v>8886</v>
      </c>
      <c r="E7623" t="s">
        <v>8887</v>
      </c>
      <c r="G7623" t="s">
        <v>8888</v>
      </c>
    </row>
    <row r="7624" spans="1:7">
      <c r="A7624">
        <v>1108</v>
      </c>
      <c r="B7624" t="s">
        <v>8736</v>
      </c>
      <c r="C7624" t="s">
        <v>8737</v>
      </c>
      <c r="D7624" t="s">
        <v>8889</v>
      </c>
      <c r="E7624" t="s">
        <v>8890</v>
      </c>
      <c r="G7624" t="s">
        <v>8891</v>
      </c>
    </row>
    <row r="7625" spans="1:7">
      <c r="A7625">
        <v>1108</v>
      </c>
      <c r="B7625" t="s">
        <v>8736</v>
      </c>
      <c r="C7625" t="s">
        <v>8737</v>
      </c>
      <c r="D7625" t="s">
        <v>8892</v>
      </c>
      <c r="E7625" t="s">
        <v>8893</v>
      </c>
      <c r="G7625" t="s">
        <v>8894</v>
      </c>
    </row>
    <row r="7626" spans="1:7">
      <c r="A7626">
        <v>1108</v>
      </c>
      <c r="B7626" t="s">
        <v>8736</v>
      </c>
      <c r="C7626" t="s">
        <v>8737</v>
      </c>
      <c r="D7626" t="s">
        <v>8895</v>
      </c>
      <c r="E7626" t="s">
        <v>8896</v>
      </c>
      <c r="G7626" t="s">
        <v>8897</v>
      </c>
    </row>
    <row r="7627" spans="1:7">
      <c r="A7627">
        <v>1108</v>
      </c>
      <c r="B7627" t="s">
        <v>8736</v>
      </c>
      <c r="C7627" t="s">
        <v>8737</v>
      </c>
      <c r="D7627" t="s">
        <v>8323</v>
      </c>
      <c r="E7627" t="s">
        <v>8898</v>
      </c>
      <c r="G7627" t="s">
        <v>8899</v>
      </c>
    </row>
    <row r="7628" spans="1:7">
      <c r="A7628">
        <v>1108</v>
      </c>
      <c r="B7628" t="s">
        <v>8736</v>
      </c>
      <c r="C7628" t="s">
        <v>8737</v>
      </c>
      <c r="D7628" t="s">
        <v>8900</v>
      </c>
      <c r="E7628" t="s">
        <v>8901</v>
      </c>
      <c r="G7628" t="s">
        <v>8902</v>
      </c>
    </row>
    <row r="7629" spans="1:7">
      <c r="A7629">
        <v>1108</v>
      </c>
      <c r="B7629" t="s">
        <v>8736</v>
      </c>
      <c r="C7629" t="s">
        <v>8737</v>
      </c>
      <c r="D7629" t="s">
        <v>8903</v>
      </c>
      <c r="E7629" t="s">
        <v>8904</v>
      </c>
      <c r="G7629" t="s">
        <v>8905</v>
      </c>
    </row>
    <row r="7630" spans="1:7">
      <c r="A7630">
        <v>1108</v>
      </c>
      <c r="B7630" t="s">
        <v>8736</v>
      </c>
      <c r="C7630" t="s">
        <v>8737</v>
      </c>
      <c r="D7630" t="s">
        <v>8906</v>
      </c>
      <c r="E7630" t="s">
        <v>8907</v>
      </c>
      <c r="G7630" t="s">
        <v>8908</v>
      </c>
    </row>
    <row r="7631" spans="1:7">
      <c r="A7631">
        <v>1108</v>
      </c>
      <c r="B7631" t="s">
        <v>8736</v>
      </c>
      <c r="C7631" t="s">
        <v>8737</v>
      </c>
      <c r="D7631" t="s">
        <v>8909</v>
      </c>
      <c r="E7631" t="s">
        <v>8910</v>
      </c>
      <c r="G7631" t="s">
        <v>8911</v>
      </c>
    </row>
    <row r="7632" spans="1:7">
      <c r="A7632">
        <v>1108</v>
      </c>
      <c r="B7632" t="s">
        <v>8736</v>
      </c>
      <c r="C7632" t="s">
        <v>8737</v>
      </c>
      <c r="D7632" t="s">
        <v>8912</v>
      </c>
      <c r="E7632" t="s">
        <v>8913</v>
      </c>
      <c r="G7632" t="s">
        <v>8914</v>
      </c>
    </row>
    <row r="7633" spans="1:7">
      <c r="A7633">
        <v>1108</v>
      </c>
      <c r="B7633" t="s">
        <v>8736</v>
      </c>
      <c r="C7633" t="s">
        <v>8737</v>
      </c>
      <c r="D7633" t="s">
        <v>8915</v>
      </c>
      <c r="E7633" t="s">
        <v>8916</v>
      </c>
      <c r="G7633" t="s">
        <v>8917</v>
      </c>
    </row>
    <row r="7634" spans="1:7">
      <c r="A7634">
        <v>1108</v>
      </c>
      <c r="B7634" t="s">
        <v>8736</v>
      </c>
      <c r="C7634" t="s">
        <v>8737</v>
      </c>
      <c r="D7634" t="s">
        <v>8918</v>
      </c>
      <c r="E7634" t="s">
        <v>8919</v>
      </c>
      <c r="G7634" t="s">
        <v>8920</v>
      </c>
    </row>
    <row r="7635" spans="1:7">
      <c r="A7635">
        <v>1108</v>
      </c>
      <c r="B7635" t="s">
        <v>8736</v>
      </c>
      <c r="C7635" t="s">
        <v>8737</v>
      </c>
      <c r="D7635" t="s">
        <v>8921</v>
      </c>
      <c r="E7635" t="s">
        <v>8922</v>
      </c>
      <c r="G7635" t="s">
        <v>8923</v>
      </c>
    </row>
    <row r="7636" spans="1:7">
      <c r="A7636">
        <v>1108</v>
      </c>
      <c r="B7636" t="s">
        <v>8736</v>
      </c>
      <c r="C7636" t="s">
        <v>8737</v>
      </c>
      <c r="D7636" t="s">
        <v>8924</v>
      </c>
      <c r="E7636" t="s">
        <v>8925</v>
      </c>
      <c r="G7636" t="s">
        <v>8926</v>
      </c>
    </row>
    <row r="7637" spans="1:7">
      <c r="A7637">
        <v>1108</v>
      </c>
      <c r="B7637" t="s">
        <v>8736</v>
      </c>
      <c r="C7637" t="s">
        <v>8737</v>
      </c>
      <c r="D7637" t="s">
        <v>8927</v>
      </c>
      <c r="E7637" t="s">
        <v>8928</v>
      </c>
      <c r="G7637" t="s">
        <v>8929</v>
      </c>
    </row>
    <row r="7638" spans="1:7">
      <c r="A7638">
        <v>1108</v>
      </c>
      <c r="B7638" t="s">
        <v>8736</v>
      </c>
      <c r="C7638" t="s">
        <v>8737</v>
      </c>
      <c r="D7638" t="s">
        <v>8930</v>
      </c>
      <c r="E7638" t="s">
        <v>8931</v>
      </c>
      <c r="G7638" t="s">
        <v>8932</v>
      </c>
    </row>
    <row r="7639" spans="1:7">
      <c r="A7639">
        <v>1108</v>
      </c>
      <c r="B7639" t="s">
        <v>8736</v>
      </c>
      <c r="C7639" t="s">
        <v>8737</v>
      </c>
      <c r="D7639" t="s">
        <v>8933</v>
      </c>
      <c r="E7639" t="s">
        <v>8934</v>
      </c>
      <c r="G7639" t="s">
        <v>8935</v>
      </c>
    </row>
    <row r="7640" spans="1:7">
      <c r="A7640">
        <v>1108</v>
      </c>
      <c r="B7640" t="s">
        <v>8736</v>
      </c>
      <c r="C7640" t="s">
        <v>8737</v>
      </c>
      <c r="D7640" t="s">
        <v>8936</v>
      </c>
      <c r="E7640" t="s">
        <v>8937</v>
      </c>
      <c r="G7640" t="s">
        <v>8938</v>
      </c>
    </row>
    <row r="7641" spans="1:7">
      <c r="A7641">
        <v>1108</v>
      </c>
      <c r="B7641" t="s">
        <v>8736</v>
      </c>
      <c r="C7641" t="s">
        <v>8737</v>
      </c>
      <c r="D7641" t="s">
        <v>8939</v>
      </c>
      <c r="E7641" t="s">
        <v>8940</v>
      </c>
      <c r="G7641" t="s">
        <v>8941</v>
      </c>
    </row>
    <row r="7642" spans="1:7">
      <c r="A7642">
        <v>1108</v>
      </c>
      <c r="B7642" t="s">
        <v>8736</v>
      </c>
      <c r="C7642" t="s">
        <v>8737</v>
      </c>
      <c r="D7642" t="s">
        <v>8942</v>
      </c>
      <c r="E7642" t="s">
        <v>8943</v>
      </c>
      <c r="G7642" t="s">
        <v>8944</v>
      </c>
    </row>
    <row r="7643" spans="1:7">
      <c r="A7643">
        <v>1108</v>
      </c>
      <c r="B7643" t="s">
        <v>8736</v>
      </c>
      <c r="C7643" t="s">
        <v>8737</v>
      </c>
      <c r="D7643" t="s">
        <v>8945</v>
      </c>
      <c r="E7643" t="s">
        <v>8946</v>
      </c>
      <c r="G7643" t="s">
        <v>8947</v>
      </c>
    </row>
    <row r="7644" spans="1:7">
      <c r="A7644">
        <v>1108</v>
      </c>
      <c r="B7644" t="s">
        <v>8736</v>
      </c>
      <c r="C7644" t="s">
        <v>8737</v>
      </c>
      <c r="D7644" t="s">
        <v>8948</v>
      </c>
      <c r="E7644" t="s">
        <v>8949</v>
      </c>
      <c r="G7644" t="s">
        <v>8950</v>
      </c>
    </row>
    <row r="7645" spans="1:7">
      <c r="A7645">
        <v>1108</v>
      </c>
      <c r="B7645" t="s">
        <v>8736</v>
      </c>
      <c r="C7645" t="s">
        <v>8737</v>
      </c>
      <c r="D7645" t="s">
        <v>8951</v>
      </c>
      <c r="E7645" t="s">
        <v>8952</v>
      </c>
      <c r="G7645" t="s">
        <v>8953</v>
      </c>
    </row>
    <row r="7646" spans="1:7">
      <c r="A7646">
        <v>1108</v>
      </c>
      <c r="B7646" t="s">
        <v>8736</v>
      </c>
      <c r="C7646" t="s">
        <v>8737</v>
      </c>
      <c r="D7646" t="s">
        <v>8954</v>
      </c>
      <c r="E7646" t="s">
        <v>8955</v>
      </c>
      <c r="G7646" t="s">
        <v>8956</v>
      </c>
    </row>
    <row r="7647" spans="1:7">
      <c r="A7647">
        <v>1108</v>
      </c>
      <c r="B7647" t="s">
        <v>8736</v>
      </c>
      <c r="C7647" t="s">
        <v>8737</v>
      </c>
      <c r="D7647" t="s">
        <v>8957</v>
      </c>
      <c r="E7647" t="s">
        <v>8958</v>
      </c>
      <c r="G7647" t="s">
        <v>8959</v>
      </c>
    </row>
    <row r="7648" spans="1:7">
      <c r="A7648">
        <v>1108</v>
      </c>
      <c r="B7648" t="s">
        <v>8736</v>
      </c>
      <c r="C7648" t="s">
        <v>8737</v>
      </c>
      <c r="D7648" t="s">
        <v>8960</v>
      </c>
      <c r="E7648" t="s">
        <v>8961</v>
      </c>
      <c r="G7648" t="s">
        <v>8962</v>
      </c>
    </row>
    <row r="7649" spans="1:7">
      <c r="A7649">
        <v>1108</v>
      </c>
      <c r="B7649" t="s">
        <v>8736</v>
      </c>
      <c r="C7649" t="s">
        <v>8737</v>
      </c>
      <c r="D7649" t="s">
        <v>8334</v>
      </c>
      <c r="E7649" t="s">
        <v>8963</v>
      </c>
      <c r="G7649" t="s">
        <v>8964</v>
      </c>
    </row>
    <row r="7650" spans="1:7">
      <c r="A7650">
        <v>1108</v>
      </c>
      <c r="B7650" t="s">
        <v>8736</v>
      </c>
      <c r="C7650" t="s">
        <v>8737</v>
      </c>
      <c r="D7650" t="s">
        <v>8965</v>
      </c>
      <c r="E7650" t="s">
        <v>8966</v>
      </c>
      <c r="G7650" t="s">
        <v>8967</v>
      </c>
    </row>
    <row r="7651" spans="1:7">
      <c r="A7651">
        <v>1108</v>
      </c>
      <c r="B7651" t="s">
        <v>8736</v>
      </c>
      <c r="C7651" t="s">
        <v>8737</v>
      </c>
      <c r="D7651" t="s">
        <v>8968</v>
      </c>
      <c r="E7651" t="s">
        <v>8969</v>
      </c>
      <c r="G7651" t="s">
        <v>8970</v>
      </c>
    </row>
    <row r="7652" spans="1:7">
      <c r="A7652">
        <v>1108</v>
      </c>
      <c r="B7652" t="s">
        <v>8736</v>
      </c>
      <c r="C7652" t="s">
        <v>8737</v>
      </c>
      <c r="D7652" t="s">
        <v>8971</v>
      </c>
      <c r="E7652" t="s">
        <v>8972</v>
      </c>
      <c r="G7652" t="s">
        <v>8973</v>
      </c>
    </row>
    <row r="7653" spans="1:7">
      <c r="A7653">
        <v>1108</v>
      </c>
      <c r="B7653" t="s">
        <v>8736</v>
      </c>
      <c r="C7653" t="s">
        <v>8737</v>
      </c>
      <c r="D7653" t="s">
        <v>8974</v>
      </c>
      <c r="E7653" t="s">
        <v>8975</v>
      </c>
      <c r="G7653" t="s">
        <v>8976</v>
      </c>
    </row>
    <row r="7654" spans="1:7">
      <c r="A7654">
        <v>1108</v>
      </c>
      <c r="B7654" t="s">
        <v>8736</v>
      </c>
      <c r="C7654" t="s">
        <v>8737</v>
      </c>
      <c r="D7654" t="s">
        <v>8339</v>
      </c>
      <c r="E7654" t="s">
        <v>8977</v>
      </c>
      <c r="G7654" t="s">
        <v>8978</v>
      </c>
    </row>
    <row r="7655" spans="1:7">
      <c r="A7655">
        <v>1108</v>
      </c>
      <c r="B7655" t="s">
        <v>8736</v>
      </c>
      <c r="C7655" t="s">
        <v>8737</v>
      </c>
      <c r="D7655" t="s">
        <v>8979</v>
      </c>
      <c r="E7655" t="s">
        <v>8980</v>
      </c>
      <c r="G7655" t="s">
        <v>8981</v>
      </c>
    </row>
    <row r="7656" spans="1:7">
      <c r="A7656">
        <v>1108</v>
      </c>
      <c r="B7656" t="s">
        <v>8736</v>
      </c>
      <c r="C7656" t="s">
        <v>8737</v>
      </c>
      <c r="D7656" t="s">
        <v>8982</v>
      </c>
      <c r="E7656" t="s">
        <v>8983</v>
      </c>
      <c r="G7656" t="s">
        <v>8984</v>
      </c>
    </row>
    <row r="7657" spans="1:7">
      <c r="A7657">
        <v>1108</v>
      </c>
      <c r="B7657" t="s">
        <v>8736</v>
      </c>
      <c r="C7657" t="s">
        <v>8737</v>
      </c>
      <c r="D7657" t="s">
        <v>8985</v>
      </c>
      <c r="E7657" t="s">
        <v>8986</v>
      </c>
      <c r="G7657" t="s">
        <v>8987</v>
      </c>
    </row>
    <row r="7658" spans="1:7">
      <c r="A7658">
        <v>1108</v>
      </c>
      <c r="B7658" t="s">
        <v>8736</v>
      </c>
      <c r="C7658" t="s">
        <v>8737</v>
      </c>
      <c r="D7658" t="s">
        <v>8988</v>
      </c>
      <c r="E7658" t="s">
        <v>8989</v>
      </c>
      <c r="G7658" t="s">
        <v>8990</v>
      </c>
    </row>
    <row r="7659" spans="1:7">
      <c r="A7659">
        <v>1108</v>
      </c>
      <c r="B7659" t="s">
        <v>8736</v>
      </c>
      <c r="C7659" t="s">
        <v>8737</v>
      </c>
      <c r="D7659" t="s">
        <v>8991</v>
      </c>
      <c r="E7659" t="s">
        <v>8992</v>
      </c>
      <c r="G7659" t="s">
        <v>8993</v>
      </c>
    </row>
    <row r="7660" spans="1:7">
      <c r="A7660">
        <v>1108</v>
      </c>
      <c r="B7660" t="s">
        <v>8736</v>
      </c>
      <c r="C7660" t="s">
        <v>8737</v>
      </c>
      <c r="D7660" t="s">
        <v>8994</v>
      </c>
      <c r="E7660" t="s">
        <v>8995</v>
      </c>
      <c r="G7660" t="s">
        <v>8996</v>
      </c>
    </row>
    <row r="7661" spans="1:7">
      <c r="A7661">
        <v>1108</v>
      </c>
      <c r="B7661" t="s">
        <v>8736</v>
      </c>
      <c r="C7661" t="s">
        <v>8737</v>
      </c>
      <c r="D7661" t="s">
        <v>8997</v>
      </c>
      <c r="E7661" t="s">
        <v>8998</v>
      </c>
      <c r="G7661" t="s">
        <v>8999</v>
      </c>
    </row>
    <row r="7662" spans="1:7">
      <c r="A7662">
        <v>1108</v>
      </c>
      <c r="B7662" t="s">
        <v>8736</v>
      </c>
      <c r="C7662" t="s">
        <v>8737</v>
      </c>
      <c r="D7662" t="s">
        <v>9000</v>
      </c>
      <c r="E7662" t="s">
        <v>9001</v>
      </c>
      <c r="G7662" t="s">
        <v>9002</v>
      </c>
    </row>
    <row r="7663" spans="1:7">
      <c r="A7663">
        <v>1108</v>
      </c>
      <c r="B7663" t="s">
        <v>8736</v>
      </c>
      <c r="C7663" t="s">
        <v>8737</v>
      </c>
      <c r="D7663" t="s">
        <v>9003</v>
      </c>
      <c r="E7663" t="s">
        <v>9004</v>
      </c>
      <c r="G7663" t="s">
        <v>9005</v>
      </c>
    </row>
    <row r="7664" spans="1:7">
      <c r="A7664">
        <v>1108</v>
      </c>
      <c r="B7664" t="s">
        <v>8736</v>
      </c>
      <c r="C7664" t="s">
        <v>8737</v>
      </c>
      <c r="D7664" t="s">
        <v>9006</v>
      </c>
      <c r="E7664" t="s">
        <v>9007</v>
      </c>
      <c r="G7664" t="s">
        <v>9008</v>
      </c>
    </row>
    <row r="7665" spans="1:7">
      <c r="A7665">
        <v>1108</v>
      </c>
      <c r="B7665" t="s">
        <v>8736</v>
      </c>
      <c r="C7665" t="s">
        <v>8737</v>
      </c>
      <c r="D7665" t="s">
        <v>9009</v>
      </c>
      <c r="E7665" t="s">
        <v>9010</v>
      </c>
      <c r="G7665" t="s">
        <v>9011</v>
      </c>
    </row>
    <row r="7666" spans="1:7">
      <c r="A7666">
        <v>1108</v>
      </c>
      <c r="B7666" t="s">
        <v>8736</v>
      </c>
      <c r="C7666" t="s">
        <v>8737</v>
      </c>
      <c r="D7666" t="s">
        <v>9012</v>
      </c>
      <c r="E7666" t="s">
        <v>9013</v>
      </c>
      <c r="G7666" t="s">
        <v>9014</v>
      </c>
    </row>
    <row r="7667" spans="1:7">
      <c r="A7667">
        <v>1108</v>
      </c>
      <c r="B7667" t="s">
        <v>8736</v>
      </c>
      <c r="C7667" t="s">
        <v>8737</v>
      </c>
      <c r="D7667" t="s">
        <v>9015</v>
      </c>
      <c r="E7667" t="s">
        <v>9016</v>
      </c>
      <c r="G7667" t="s">
        <v>9017</v>
      </c>
    </row>
    <row r="7668" spans="1:7">
      <c r="A7668">
        <v>1108</v>
      </c>
      <c r="B7668" t="s">
        <v>8736</v>
      </c>
      <c r="C7668" t="s">
        <v>8737</v>
      </c>
      <c r="D7668" t="s">
        <v>9018</v>
      </c>
      <c r="E7668" t="s">
        <v>9019</v>
      </c>
      <c r="G7668" t="s">
        <v>9020</v>
      </c>
    </row>
    <row r="7669" spans="1:7">
      <c r="A7669">
        <v>1108</v>
      </c>
      <c r="B7669" t="s">
        <v>8736</v>
      </c>
      <c r="C7669" t="s">
        <v>8737</v>
      </c>
      <c r="D7669" t="s">
        <v>9021</v>
      </c>
      <c r="E7669" t="s">
        <v>9022</v>
      </c>
      <c r="G7669" t="s">
        <v>9023</v>
      </c>
    </row>
    <row r="7670" spans="1:7">
      <c r="A7670">
        <v>1108</v>
      </c>
      <c r="B7670" t="s">
        <v>8736</v>
      </c>
      <c r="C7670" t="s">
        <v>8737</v>
      </c>
      <c r="D7670" t="s">
        <v>9024</v>
      </c>
      <c r="E7670" t="s">
        <v>9025</v>
      </c>
      <c r="G7670" t="s">
        <v>9026</v>
      </c>
    </row>
    <row r="7671" spans="1:7">
      <c r="A7671">
        <v>1108</v>
      </c>
      <c r="B7671" t="s">
        <v>8736</v>
      </c>
      <c r="C7671" t="s">
        <v>8737</v>
      </c>
      <c r="D7671" t="s">
        <v>9027</v>
      </c>
      <c r="E7671" t="s">
        <v>8359</v>
      </c>
      <c r="G7671" t="s">
        <v>9028</v>
      </c>
    </row>
    <row r="7672" spans="1:7">
      <c r="A7672">
        <v>1108</v>
      </c>
      <c r="B7672" t="s">
        <v>8736</v>
      </c>
      <c r="C7672" t="s">
        <v>8737</v>
      </c>
      <c r="D7672" t="s">
        <v>9029</v>
      </c>
      <c r="E7672" t="s">
        <v>9030</v>
      </c>
      <c r="G7672" t="s">
        <v>9031</v>
      </c>
    </row>
    <row r="7673" spans="1:7">
      <c r="A7673">
        <v>1108</v>
      </c>
      <c r="B7673" t="s">
        <v>8736</v>
      </c>
      <c r="C7673" t="s">
        <v>8737</v>
      </c>
      <c r="D7673" t="s">
        <v>9032</v>
      </c>
      <c r="E7673" t="s">
        <v>9033</v>
      </c>
      <c r="G7673" t="s">
        <v>9034</v>
      </c>
    </row>
    <row r="7674" spans="1:7">
      <c r="A7674">
        <v>1108</v>
      </c>
      <c r="B7674" t="s">
        <v>8736</v>
      </c>
      <c r="C7674" t="s">
        <v>8737</v>
      </c>
      <c r="D7674" t="s">
        <v>9035</v>
      </c>
      <c r="E7674" t="s">
        <v>9036</v>
      </c>
      <c r="G7674" t="s">
        <v>9037</v>
      </c>
    </row>
    <row r="7675" spans="1:7">
      <c r="A7675">
        <v>1108</v>
      </c>
      <c r="B7675" t="s">
        <v>8736</v>
      </c>
      <c r="C7675" t="s">
        <v>8737</v>
      </c>
      <c r="D7675" t="s">
        <v>9038</v>
      </c>
      <c r="E7675" t="s">
        <v>9039</v>
      </c>
      <c r="G7675" t="s">
        <v>9040</v>
      </c>
    </row>
    <row r="7676" spans="1:7">
      <c r="A7676">
        <v>1108</v>
      </c>
      <c r="B7676" t="s">
        <v>8736</v>
      </c>
      <c r="C7676" t="s">
        <v>8737</v>
      </c>
      <c r="D7676" t="s">
        <v>9041</v>
      </c>
      <c r="E7676" t="s">
        <v>9042</v>
      </c>
      <c r="G7676" t="s">
        <v>9043</v>
      </c>
    </row>
    <row r="7677" spans="1:7">
      <c r="A7677">
        <v>1108</v>
      </c>
      <c r="B7677" t="s">
        <v>8736</v>
      </c>
      <c r="C7677" t="s">
        <v>8737</v>
      </c>
      <c r="D7677" t="s">
        <v>9044</v>
      </c>
      <c r="E7677" t="s">
        <v>9045</v>
      </c>
      <c r="G7677" t="s">
        <v>9046</v>
      </c>
    </row>
    <row r="7678" spans="1:7">
      <c r="A7678">
        <v>1108</v>
      </c>
      <c r="B7678" t="s">
        <v>8736</v>
      </c>
      <c r="C7678" t="s">
        <v>8737</v>
      </c>
      <c r="D7678" t="s">
        <v>9047</v>
      </c>
      <c r="E7678" t="s">
        <v>9048</v>
      </c>
      <c r="G7678" t="s">
        <v>9049</v>
      </c>
    </row>
    <row r="7679" spans="1:7">
      <c r="A7679">
        <v>1108</v>
      </c>
      <c r="B7679" t="s">
        <v>8736</v>
      </c>
      <c r="C7679" t="s">
        <v>8737</v>
      </c>
      <c r="D7679" t="s">
        <v>9050</v>
      </c>
      <c r="E7679" t="s">
        <v>9051</v>
      </c>
      <c r="G7679" t="s">
        <v>9052</v>
      </c>
    </row>
    <row r="7680" spans="1:7">
      <c r="A7680">
        <v>1108</v>
      </c>
      <c r="B7680" t="s">
        <v>8736</v>
      </c>
      <c r="C7680" t="s">
        <v>8737</v>
      </c>
      <c r="D7680" t="s">
        <v>9053</v>
      </c>
      <c r="E7680" t="s">
        <v>9054</v>
      </c>
      <c r="G7680" t="s">
        <v>9055</v>
      </c>
    </row>
    <row r="7681" spans="1:7">
      <c r="A7681">
        <v>1108</v>
      </c>
      <c r="B7681" t="s">
        <v>8736</v>
      </c>
      <c r="C7681" t="s">
        <v>8737</v>
      </c>
      <c r="D7681" t="s">
        <v>9056</v>
      </c>
      <c r="E7681" t="s">
        <v>9057</v>
      </c>
      <c r="G7681" t="s">
        <v>9058</v>
      </c>
    </row>
    <row r="7682" spans="1:7">
      <c r="A7682">
        <v>1108</v>
      </c>
      <c r="B7682" t="s">
        <v>8736</v>
      </c>
      <c r="C7682" t="s">
        <v>8737</v>
      </c>
      <c r="D7682" t="s">
        <v>9059</v>
      </c>
      <c r="E7682" t="s">
        <v>9060</v>
      </c>
      <c r="G7682" t="s">
        <v>9061</v>
      </c>
    </row>
    <row r="7683" spans="1:7">
      <c r="A7683">
        <v>1108</v>
      </c>
      <c r="B7683" t="s">
        <v>8736</v>
      </c>
      <c r="C7683" t="s">
        <v>8737</v>
      </c>
      <c r="D7683" t="s">
        <v>9062</v>
      </c>
      <c r="E7683" t="s">
        <v>9063</v>
      </c>
      <c r="G7683" t="s">
        <v>9064</v>
      </c>
    </row>
    <row r="7684" spans="1:7">
      <c r="A7684">
        <v>1108</v>
      </c>
      <c r="B7684" t="s">
        <v>8736</v>
      </c>
      <c r="C7684" t="s">
        <v>8737</v>
      </c>
      <c r="D7684" t="s">
        <v>9065</v>
      </c>
      <c r="E7684" t="s">
        <v>9066</v>
      </c>
      <c r="G7684" t="s">
        <v>9067</v>
      </c>
    </row>
    <row r="7685" spans="1:7">
      <c r="A7685">
        <v>1108</v>
      </c>
      <c r="B7685" t="s">
        <v>8736</v>
      </c>
      <c r="C7685" t="s">
        <v>8737</v>
      </c>
      <c r="D7685" t="s">
        <v>9068</v>
      </c>
      <c r="E7685" t="s">
        <v>9069</v>
      </c>
      <c r="G7685" t="s">
        <v>9070</v>
      </c>
    </row>
    <row r="7686" spans="1:7">
      <c r="A7686">
        <v>1108</v>
      </c>
      <c r="B7686" t="s">
        <v>8736</v>
      </c>
      <c r="C7686" t="s">
        <v>8737</v>
      </c>
      <c r="D7686" t="s">
        <v>9071</v>
      </c>
      <c r="E7686" t="s">
        <v>9072</v>
      </c>
      <c r="G7686" t="s">
        <v>9073</v>
      </c>
    </row>
    <row r="7687" spans="1:7">
      <c r="A7687">
        <v>1108</v>
      </c>
      <c r="B7687" t="s">
        <v>8736</v>
      </c>
      <c r="C7687" t="s">
        <v>8737</v>
      </c>
      <c r="D7687" t="s">
        <v>9074</v>
      </c>
      <c r="E7687" t="s">
        <v>9075</v>
      </c>
      <c r="G7687" t="s">
        <v>9076</v>
      </c>
    </row>
    <row r="7688" spans="1:7">
      <c r="A7688">
        <v>1108</v>
      </c>
      <c r="B7688" t="s">
        <v>8736</v>
      </c>
      <c r="C7688" t="s">
        <v>8737</v>
      </c>
      <c r="D7688" t="s">
        <v>9077</v>
      </c>
      <c r="E7688" t="s">
        <v>9078</v>
      </c>
      <c r="G7688" t="s">
        <v>9079</v>
      </c>
    </row>
    <row r="7689" spans="1:7">
      <c r="A7689">
        <v>1108</v>
      </c>
      <c r="B7689" t="s">
        <v>8736</v>
      </c>
      <c r="C7689" t="s">
        <v>8737</v>
      </c>
      <c r="D7689" t="s">
        <v>9080</v>
      </c>
      <c r="E7689" t="s">
        <v>9081</v>
      </c>
      <c r="G7689" t="s">
        <v>9082</v>
      </c>
    </row>
    <row r="7690" spans="1:7">
      <c r="A7690">
        <v>1108</v>
      </c>
      <c r="B7690" t="s">
        <v>8736</v>
      </c>
      <c r="C7690" t="s">
        <v>8737</v>
      </c>
      <c r="D7690" t="s">
        <v>9083</v>
      </c>
      <c r="E7690" t="s">
        <v>9084</v>
      </c>
      <c r="G7690" t="s">
        <v>9085</v>
      </c>
    </row>
    <row r="7691" spans="1:7">
      <c r="A7691">
        <v>1108</v>
      </c>
      <c r="B7691" t="s">
        <v>8736</v>
      </c>
      <c r="C7691" t="s">
        <v>8737</v>
      </c>
      <c r="D7691" t="s">
        <v>9086</v>
      </c>
      <c r="E7691" t="s">
        <v>9087</v>
      </c>
      <c r="G7691" t="s">
        <v>9088</v>
      </c>
    </row>
    <row r="7692" spans="1:7">
      <c r="A7692">
        <v>1108</v>
      </c>
      <c r="B7692" t="s">
        <v>8736</v>
      </c>
      <c r="C7692" t="s">
        <v>8737</v>
      </c>
      <c r="D7692" t="s">
        <v>9089</v>
      </c>
      <c r="E7692" t="s">
        <v>9090</v>
      </c>
      <c r="G7692" t="s">
        <v>9091</v>
      </c>
    </row>
    <row r="7693" spans="1:7">
      <c r="A7693">
        <v>1108</v>
      </c>
      <c r="B7693" t="s">
        <v>8736</v>
      </c>
      <c r="C7693" t="s">
        <v>8737</v>
      </c>
      <c r="D7693" t="s">
        <v>9092</v>
      </c>
      <c r="E7693" t="s">
        <v>9093</v>
      </c>
      <c r="G7693" t="s">
        <v>9094</v>
      </c>
    </row>
    <row r="7694" spans="1:7">
      <c r="A7694">
        <v>1108</v>
      </c>
      <c r="B7694" t="s">
        <v>8736</v>
      </c>
      <c r="C7694" t="s">
        <v>8737</v>
      </c>
      <c r="D7694" t="s">
        <v>9095</v>
      </c>
      <c r="E7694" t="s">
        <v>9096</v>
      </c>
      <c r="G7694" t="s">
        <v>9097</v>
      </c>
    </row>
    <row r="7695" spans="1:7">
      <c r="A7695">
        <v>1108</v>
      </c>
      <c r="B7695" t="s">
        <v>8736</v>
      </c>
      <c r="C7695" t="s">
        <v>8737</v>
      </c>
      <c r="D7695" t="s">
        <v>9098</v>
      </c>
      <c r="E7695" t="s">
        <v>9099</v>
      </c>
      <c r="G7695" t="s">
        <v>9100</v>
      </c>
    </row>
    <row r="7696" spans="1:7">
      <c r="A7696">
        <v>1108</v>
      </c>
      <c r="B7696" t="s">
        <v>8736</v>
      </c>
      <c r="C7696" t="s">
        <v>8737</v>
      </c>
      <c r="D7696" t="s">
        <v>9101</v>
      </c>
      <c r="E7696" t="s">
        <v>9102</v>
      </c>
      <c r="G7696" t="s">
        <v>9103</v>
      </c>
    </row>
    <row r="7697" spans="1:7">
      <c r="A7697">
        <v>1108</v>
      </c>
      <c r="B7697" t="s">
        <v>8736</v>
      </c>
      <c r="C7697" t="s">
        <v>8737</v>
      </c>
      <c r="D7697" t="s">
        <v>9104</v>
      </c>
      <c r="E7697" t="s">
        <v>9105</v>
      </c>
      <c r="G7697" t="s">
        <v>9106</v>
      </c>
    </row>
    <row r="7698" spans="1:7">
      <c r="A7698">
        <v>1108</v>
      </c>
      <c r="B7698" t="s">
        <v>8736</v>
      </c>
      <c r="C7698" t="s">
        <v>8737</v>
      </c>
      <c r="D7698" t="s">
        <v>9107</v>
      </c>
      <c r="E7698" t="s">
        <v>9108</v>
      </c>
      <c r="G7698" t="s">
        <v>9109</v>
      </c>
    </row>
    <row r="7699" spans="1:7">
      <c r="A7699">
        <v>1108</v>
      </c>
      <c r="B7699" t="s">
        <v>8736</v>
      </c>
      <c r="C7699" t="s">
        <v>8737</v>
      </c>
      <c r="D7699" t="s">
        <v>9110</v>
      </c>
      <c r="E7699" t="s">
        <v>9111</v>
      </c>
      <c r="G7699" t="s">
        <v>9112</v>
      </c>
    </row>
    <row r="7700" spans="1:7">
      <c r="A7700">
        <v>1108</v>
      </c>
      <c r="B7700" t="s">
        <v>8736</v>
      </c>
      <c r="C7700" t="s">
        <v>8737</v>
      </c>
      <c r="D7700" t="s">
        <v>9113</v>
      </c>
      <c r="E7700" t="s">
        <v>9114</v>
      </c>
      <c r="G7700" t="s">
        <v>9115</v>
      </c>
    </row>
    <row r="7701" spans="1:7">
      <c r="A7701">
        <v>1108</v>
      </c>
      <c r="B7701" t="s">
        <v>8736</v>
      </c>
      <c r="C7701" t="s">
        <v>8737</v>
      </c>
      <c r="D7701" t="s">
        <v>9116</v>
      </c>
      <c r="E7701" t="s">
        <v>9117</v>
      </c>
      <c r="G7701" t="s">
        <v>9118</v>
      </c>
    </row>
    <row r="7702" spans="1:7">
      <c r="A7702">
        <v>1108</v>
      </c>
      <c r="B7702" t="s">
        <v>8736</v>
      </c>
      <c r="C7702" t="s">
        <v>8737</v>
      </c>
      <c r="D7702" t="s">
        <v>9119</v>
      </c>
      <c r="E7702" t="s">
        <v>9120</v>
      </c>
      <c r="G7702" t="s">
        <v>9121</v>
      </c>
    </row>
    <row r="7703" spans="1:7">
      <c r="A7703">
        <v>1108</v>
      </c>
      <c r="B7703" t="s">
        <v>8736</v>
      </c>
      <c r="C7703" t="s">
        <v>8737</v>
      </c>
      <c r="D7703" t="s">
        <v>9122</v>
      </c>
      <c r="E7703" t="s">
        <v>9123</v>
      </c>
      <c r="G7703" t="s">
        <v>9124</v>
      </c>
    </row>
    <row r="7704" spans="1:7">
      <c r="A7704">
        <v>1108</v>
      </c>
      <c r="B7704" t="s">
        <v>8736</v>
      </c>
      <c r="C7704" t="s">
        <v>8737</v>
      </c>
      <c r="D7704" t="s">
        <v>9125</v>
      </c>
      <c r="E7704" t="s">
        <v>9126</v>
      </c>
      <c r="G7704" t="s">
        <v>9127</v>
      </c>
    </row>
    <row r="7705" spans="1:7">
      <c r="A7705">
        <v>1108</v>
      </c>
      <c r="B7705" t="s">
        <v>8736</v>
      </c>
      <c r="C7705" t="s">
        <v>8737</v>
      </c>
      <c r="D7705" t="s">
        <v>9128</v>
      </c>
      <c r="E7705" t="s">
        <v>9129</v>
      </c>
      <c r="G7705" t="s">
        <v>9130</v>
      </c>
    </row>
    <row r="7706" spans="1:7">
      <c r="A7706">
        <v>1108</v>
      </c>
      <c r="B7706" t="s">
        <v>8736</v>
      </c>
      <c r="C7706" t="s">
        <v>8737</v>
      </c>
      <c r="D7706" t="s">
        <v>9131</v>
      </c>
      <c r="E7706" t="s">
        <v>9132</v>
      </c>
      <c r="G7706" t="s">
        <v>9133</v>
      </c>
    </row>
    <row r="7707" spans="1:7">
      <c r="A7707">
        <v>1108</v>
      </c>
      <c r="B7707" t="s">
        <v>8736</v>
      </c>
      <c r="C7707" t="s">
        <v>8737</v>
      </c>
      <c r="D7707" t="s">
        <v>9134</v>
      </c>
      <c r="E7707" t="s">
        <v>8365</v>
      </c>
      <c r="G7707" t="s">
        <v>9135</v>
      </c>
    </row>
    <row r="7708" spans="1:7">
      <c r="A7708">
        <v>1108</v>
      </c>
      <c r="B7708" t="s">
        <v>8736</v>
      </c>
      <c r="C7708" t="s">
        <v>8737</v>
      </c>
      <c r="D7708" t="s">
        <v>9136</v>
      </c>
      <c r="E7708" t="s">
        <v>9137</v>
      </c>
      <c r="G7708" t="s">
        <v>9138</v>
      </c>
    </row>
    <row r="7709" spans="1:7">
      <c r="A7709">
        <v>1108</v>
      </c>
      <c r="B7709" t="s">
        <v>8736</v>
      </c>
      <c r="C7709" t="s">
        <v>8737</v>
      </c>
      <c r="D7709" t="s">
        <v>9139</v>
      </c>
      <c r="E7709" t="s">
        <v>9140</v>
      </c>
      <c r="G7709" t="s">
        <v>9141</v>
      </c>
    </row>
    <row r="7710" spans="1:7">
      <c r="A7710">
        <v>1108</v>
      </c>
      <c r="B7710" t="s">
        <v>8736</v>
      </c>
      <c r="C7710" t="s">
        <v>8737</v>
      </c>
      <c r="D7710" t="s">
        <v>9142</v>
      </c>
      <c r="E7710" t="s">
        <v>9143</v>
      </c>
      <c r="G7710" t="s">
        <v>9144</v>
      </c>
    </row>
    <row r="7711" spans="1:7">
      <c r="A7711">
        <v>1108</v>
      </c>
      <c r="B7711" t="s">
        <v>8736</v>
      </c>
      <c r="C7711" t="s">
        <v>8737</v>
      </c>
      <c r="D7711" t="s">
        <v>9145</v>
      </c>
      <c r="E7711" t="s">
        <v>9146</v>
      </c>
      <c r="G7711" t="s">
        <v>9147</v>
      </c>
    </row>
    <row r="7712" spans="1:7">
      <c r="A7712">
        <v>1108</v>
      </c>
      <c r="B7712" t="s">
        <v>8736</v>
      </c>
      <c r="C7712" t="s">
        <v>8737</v>
      </c>
      <c r="D7712" t="s">
        <v>9148</v>
      </c>
      <c r="E7712" t="s">
        <v>9149</v>
      </c>
      <c r="G7712" t="s">
        <v>9150</v>
      </c>
    </row>
    <row r="7713" spans="1:7">
      <c r="A7713">
        <v>1108</v>
      </c>
      <c r="B7713" t="s">
        <v>8736</v>
      </c>
      <c r="C7713" t="s">
        <v>8737</v>
      </c>
      <c r="D7713" t="s">
        <v>9151</v>
      </c>
      <c r="E7713" t="s">
        <v>9152</v>
      </c>
      <c r="G7713" t="s">
        <v>9153</v>
      </c>
    </row>
    <row r="7714" spans="1:7">
      <c r="A7714">
        <v>1108</v>
      </c>
      <c r="B7714" t="s">
        <v>8736</v>
      </c>
      <c r="C7714" t="s">
        <v>8737</v>
      </c>
      <c r="D7714" t="s">
        <v>9154</v>
      </c>
      <c r="E7714" t="s">
        <v>9155</v>
      </c>
      <c r="G7714" t="s">
        <v>9156</v>
      </c>
    </row>
    <row r="7715" spans="1:7">
      <c r="A7715">
        <v>1108</v>
      </c>
      <c r="B7715" t="s">
        <v>8736</v>
      </c>
      <c r="C7715" t="s">
        <v>8737</v>
      </c>
      <c r="D7715" t="s">
        <v>9157</v>
      </c>
      <c r="E7715" t="s">
        <v>9158</v>
      </c>
      <c r="G7715" t="s">
        <v>9159</v>
      </c>
    </row>
    <row r="7716" spans="1:7">
      <c r="A7716">
        <v>1108</v>
      </c>
      <c r="B7716" t="s">
        <v>8736</v>
      </c>
      <c r="C7716" t="s">
        <v>8737</v>
      </c>
      <c r="D7716" t="s">
        <v>9160</v>
      </c>
      <c r="E7716" t="s">
        <v>9161</v>
      </c>
      <c r="G7716" t="s">
        <v>9162</v>
      </c>
    </row>
    <row r="7717" spans="1:7">
      <c r="A7717">
        <v>1108</v>
      </c>
      <c r="B7717" t="s">
        <v>8736</v>
      </c>
      <c r="C7717" t="s">
        <v>8737</v>
      </c>
      <c r="D7717" t="s">
        <v>9163</v>
      </c>
      <c r="E7717" t="s">
        <v>9164</v>
      </c>
      <c r="G7717" t="s">
        <v>9165</v>
      </c>
    </row>
    <row r="7718" spans="1:7">
      <c r="A7718">
        <v>1108</v>
      </c>
      <c r="B7718" t="s">
        <v>8736</v>
      </c>
      <c r="C7718" t="s">
        <v>8737</v>
      </c>
      <c r="D7718" t="s">
        <v>9166</v>
      </c>
      <c r="E7718" t="s">
        <v>9167</v>
      </c>
      <c r="G7718" t="s">
        <v>9168</v>
      </c>
    </row>
    <row r="7719" spans="1:7">
      <c r="A7719">
        <v>1108</v>
      </c>
      <c r="B7719" t="s">
        <v>8736</v>
      </c>
      <c r="C7719" t="s">
        <v>8737</v>
      </c>
      <c r="D7719" t="s">
        <v>9169</v>
      </c>
      <c r="E7719" t="s">
        <v>9170</v>
      </c>
      <c r="G7719" t="s">
        <v>9171</v>
      </c>
    </row>
    <row r="7720" spans="1:7">
      <c r="A7720">
        <v>1108</v>
      </c>
      <c r="B7720" t="s">
        <v>8736</v>
      </c>
      <c r="C7720" t="s">
        <v>8737</v>
      </c>
      <c r="D7720" t="s">
        <v>9172</v>
      </c>
      <c r="E7720" t="s">
        <v>9173</v>
      </c>
      <c r="G7720" t="s">
        <v>9174</v>
      </c>
    </row>
    <row r="7721" spans="1:7">
      <c r="A7721">
        <v>1108</v>
      </c>
      <c r="B7721" t="s">
        <v>8736</v>
      </c>
      <c r="C7721" t="s">
        <v>8737</v>
      </c>
      <c r="D7721" t="s">
        <v>9175</v>
      </c>
      <c r="E7721" t="s">
        <v>9176</v>
      </c>
      <c r="G7721" t="s">
        <v>9177</v>
      </c>
    </row>
    <row r="7722" spans="1:7">
      <c r="A7722">
        <v>1108</v>
      </c>
      <c r="B7722" t="s">
        <v>8736</v>
      </c>
      <c r="C7722" t="s">
        <v>8737</v>
      </c>
      <c r="D7722" t="s">
        <v>9178</v>
      </c>
      <c r="E7722" t="s">
        <v>9179</v>
      </c>
      <c r="G7722" t="s">
        <v>9180</v>
      </c>
    </row>
    <row r="7723" spans="1:7">
      <c r="A7723">
        <v>1108</v>
      </c>
      <c r="B7723" t="s">
        <v>8736</v>
      </c>
      <c r="C7723" t="s">
        <v>8737</v>
      </c>
      <c r="D7723" t="s">
        <v>8325</v>
      </c>
      <c r="E7723" t="s">
        <v>9181</v>
      </c>
      <c r="G7723" t="s">
        <v>9182</v>
      </c>
    </row>
    <row r="7724" spans="1:7">
      <c r="A7724">
        <v>1108</v>
      </c>
      <c r="B7724" t="s">
        <v>8736</v>
      </c>
      <c r="C7724" t="s">
        <v>8737</v>
      </c>
      <c r="D7724" t="s">
        <v>9183</v>
      </c>
      <c r="E7724" t="s">
        <v>9184</v>
      </c>
      <c r="G7724" t="s">
        <v>9185</v>
      </c>
    </row>
    <row r="7725" spans="1:7">
      <c r="A7725">
        <v>1108</v>
      </c>
      <c r="B7725" t="s">
        <v>8736</v>
      </c>
      <c r="C7725" t="s">
        <v>8737</v>
      </c>
      <c r="D7725" t="s">
        <v>8350</v>
      </c>
      <c r="E7725" t="s">
        <v>8351</v>
      </c>
      <c r="G7725" t="s">
        <v>9186</v>
      </c>
    </row>
    <row r="7726" spans="1:7">
      <c r="A7726">
        <v>1108</v>
      </c>
      <c r="B7726" t="s">
        <v>8736</v>
      </c>
      <c r="C7726" t="s">
        <v>8737</v>
      </c>
      <c r="D7726" t="s">
        <v>9187</v>
      </c>
      <c r="E7726" t="s">
        <v>9188</v>
      </c>
      <c r="G7726" t="s">
        <v>9189</v>
      </c>
    </row>
    <row r="7727" spans="1:7">
      <c r="A7727">
        <v>1108</v>
      </c>
      <c r="B7727" t="s">
        <v>8736</v>
      </c>
      <c r="C7727" t="s">
        <v>8737</v>
      </c>
      <c r="D7727" t="s">
        <v>9190</v>
      </c>
      <c r="E7727" t="s">
        <v>9191</v>
      </c>
      <c r="G7727" t="s">
        <v>9192</v>
      </c>
    </row>
    <row r="7728" spans="1:7">
      <c r="A7728">
        <v>1108</v>
      </c>
      <c r="B7728" t="s">
        <v>8736</v>
      </c>
      <c r="C7728" t="s">
        <v>8737</v>
      </c>
      <c r="D7728" t="s">
        <v>9193</v>
      </c>
      <c r="E7728" t="s">
        <v>9194</v>
      </c>
      <c r="G7728" t="s">
        <v>9195</v>
      </c>
    </row>
    <row r="7729" spans="1:7">
      <c r="A7729">
        <v>1108</v>
      </c>
      <c r="B7729" t="s">
        <v>8736</v>
      </c>
      <c r="C7729" t="s">
        <v>8737</v>
      </c>
      <c r="D7729" t="s">
        <v>9196</v>
      </c>
      <c r="E7729" t="s">
        <v>9197</v>
      </c>
      <c r="G7729" t="s">
        <v>9198</v>
      </c>
    </row>
    <row r="7730" spans="1:7">
      <c r="A7730">
        <v>1108</v>
      </c>
      <c r="B7730" t="s">
        <v>8736</v>
      </c>
      <c r="C7730" t="s">
        <v>8737</v>
      </c>
      <c r="D7730" t="s">
        <v>9199</v>
      </c>
      <c r="E7730" t="s">
        <v>9200</v>
      </c>
      <c r="G7730" t="s">
        <v>9201</v>
      </c>
    </row>
    <row r="7731" spans="1:7">
      <c r="A7731">
        <v>1108</v>
      </c>
      <c r="B7731" t="s">
        <v>8736</v>
      </c>
      <c r="C7731" t="s">
        <v>8737</v>
      </c>
      <c r="D7731" t="s">
        <v>9202</v>
      </c>
      <c r="E7731" t="s">
        <v>9203</v>
      </c>
      <c r="G7731" t="s">
        <v>9204</v>
      </c>
    </row>
    <row r="7732" spans="1:7">
      <c r="A7732">
        <v>1108</v>
      </c>
      <c r="B7732" t="s">
        <v>8736</v>
      </c>
      <c r="C7732" t="s">
        <v>8737</v>
      </c>
      <c r="D7732" t="s">
        <v>9205</v>
      </c>
      <c r="E7732" t="s">
        <v>9206</v>
      </c>
      <c r="G7732" t="s">
        <v>9207</v>
      </c>
    </row>
    <row r="7733" spans="1:7">
      <c r="A7733">
        <v>1108</v>
      </c>
      <c r="B7733" t="s">
        <v>8736</v>
      </c>
      <c r="C7733" t="s">
        <v>8737</v>
      </c>
      <c r="D7733" t="s">
        <v>9208</v>
      </c>
      <c r="E7733" t="s">
        <v>9209</v>
      </c>
      <c r="G7733" t="s">
        <v>9210</v>
      </c>
    </row>
    <row r="7734" spans="1:7">
      <c r="A7734">
        <v>1108</v>
      </c>
      <c r="B7734" t="s">
        <v>8736</v>
      </c>
      <c r="C7734" t="s">
        <v>8737</v>
      </c>
      <c r="D7734" t="s">
        <v>8332</v>
      </c>
      <c r="E7734" t="s">
        <v>9211</v>
      </c>
      <c r="G7734" t="s">
        <v>9212</v>
      </c>
    </row>
    <row r="7735" spans="1:7">
      <c r="A7735">
        <v>1108</v>
      </c>
      <c r="B7735" t="s">
        <v>8736</v>
      </c>
      <c r="C7735" t="s">
        <v>8737</v>
      </c>
      <c r="D7735" t="s">
        <v>9213</v>
      </c>
      <c r="E7735" t="s">
        <v>9214</v>
      </c>
      <c r="G7735" t="s">
        <v>9215</v>
      </c>
    </row>
    <row r="7736" spans="1:7">
      <c r="A7736">
        <v>1108</v>
      </c>
      <c r="B7736" t="s">
        <v>8736</v>
      </c>
      <c r="C7736" t="s">
        <v>8737</v>
      </c>
      <c r="D7736" t="s">
        <v>9216</v>
      </c>
      <c r="E7736" t="s">
        <v>9217</v>
      </c>
      <c r="G7736" t="s">
        <v>9218</v>
      </c>
    </row>
    <row r="7737" spans="1:7">
      <c r="A7737">
        <v>1108</v>
      </c>
      <c r="B7737" t="s">
        <v>8736</v>
      </c>
      <c r="C7737" t="s">
        <v>8737</v>
      </c>
      <c r="D7737" t="s">
        <v>9219</v>
      </c>
      <c r="E7737" t="s">
        <v>9220</v>
      </c>
      <c r="G7737" t="s">
        <v>9221</v>
      </c>
    </row>
    <row r="7738" spans="1:7">
      <c r="A7738">
        <v>1108</v>
      </c>
      <c r="B7738" t="s">
        <v>8736</v>
      </c>
      <c r="C7738" t="s">
        <v>8737</v>
      </c>
      <c r="D7738" t="s">
        <v>9222</v>
      </c>
      <c r="E7738" t="s">
        <v>9223</v>
      </c>
      <c r="G7738" t="s">
        <v>9224</v>
      </c>
    </row>
    <row r="7739" spans="1:7">
      <c r="A7739">
        <v>1108</v>
      </c>
      <c r="B7739" t="s">
        <v>8736</v>
      </c>
      <c r="C7739" t="s">
        <v>8737</v>
      </c>
      <c r="D7739" t="s">
        <v>9225</v>
      </c>
      <c r="E7739" t="s">
        <v>9226</v>
      </c>
      <c r="G7739" t="s">
        <v>9227</v>
      </c>
    </row>
    <row r="7740" spans="1:7">
      <c r="A7740">
        <v>1108</v>
      </c>
      <c r="B7740" t="s">
        <v>8736</v>
      </c>
      <c r="C7740" t="s">
        <v>8737</v>
      </c>
      <c r="D7740" t="s">
        <v>9228</v>
      </c>
      <c r="E7740" t="s">
        <v>9229</v>
      </c>
      <c r="G7740" t="s">
        <v>9230</v>
      </c>
    </row>
    <row r="7741" spans="1:7">
      <c r="A7741">
        <v>1108</v>
      </c>
      <c r="B7741" t="s">
        <v>8736</v>
      </c>
      <c r="C7741" t="s">
        <v>8737</v>
      </c>
      <c r="D7741" t="s">
        <v>9231</v>
      </c>
      <c r="E7741" t="s">
        <v>9232</v>
      </c>
      <c r="G7741" t="s">
        <v>9233</v>
      </c>
    </row>
    <row r="7742" spans="1:7">
      <c r="A7742">
        <v>1108</v>
      </c>
      <c r="B7742" t="s">
        <v>8736</v>
      </c>
      <c r="C7742" t="s">
        <v>8737</v>
      </c>
      <c r="D7742" t="s">
        <v>9234</v>
      </c>
      <c r="E7742" t="s">
        <v>9235</v>
      </c>
      <c r="G7742" t="s">
        <v>9236</v>
      </c>
    </row>
    <row r="7743" spans="1:7">
      <c r="A7743">
        <v>1108</v>
      </c>
      <c r="B7743" t="s">
        <v>8736</v>
      </c>
      <c r="C7743" t="s">
        <v>8737</v>
      </c>
      <c r="D7743" t="s">
        <v>9237</v>
      </c>
      <c r="E7743" t="s">
        <v>9238</v>
      </c>
      <c r="G7743" t="s">
        <v>9239</v>
      </c>
    </row>
    <row r="7744" spans="1:7">
      <c r="A7744">
        <v>1108</v>
      </c>
      <c r="B7744" t="s">
        <v>8736</v>
      </c>
      <c r="C7744" t="s">
        <v>8737</v>
      </c>
      <c r="D7744" t="s">
        <v>9240</v>
      </c>
      <c r="E7744" t="s">
        <v>9241</v>
      </c>
      <c r="G7744" t="s">
        <v>9242</v>
      </c>
    </row>
    <row r="7745" spans="1:7">
      <c r="A7745">
        <v>1108</v>
      </c>
      <c r="B7745" t="s">
        <v>8736</v>
      </c>
      <c r="C7745" t="s">
        <v>8737</v>
      </c>
      <c r="D7745" t="s">
        <v>9243</v>
      </c>
      <c r="E7745" t="s">
        <v>9244</v>
      </c>
      <c r="G7745" t="s">
        <v>9245</v>
      </c>
    </row>
    <row r="7746" spans="1:7">
      <c r="A7746">
        <v>1108</v>
      </c>
      <c r="B7746" t="s">
        <v>8736</v>
      </c>
      <c r="C7746" t="s">
        <v>8737</v>
      </c>
      <c r="D7746" t="s">
        <v>9246</v>
      </c>
      <c r="E7746" t="s">
        <v>9247</v>
      </c>
      <c r="G7746" t="s">
        <v>9248</v>
      </c>
    </row>
    <row r="7747" spans="1:7">
      <c r="A7747">
        <v>1108</v>
      </c>
      <c r="B7747" t="s">
        <v>8736</v>
      </c>
      <c r="C7747" t="s">
        <v>8737</v>
      </c>
      <c r="D7747" t="s">
        <v>9249</v>
      </c>
      <c r="E7747" t="s">
        <v>9250</v>
      </c>
      <c r="G7747" t="s">
        <v>9251</v>
      </c>
    </row>
    <row r="7748" spans="1:7">
      <c r="A7748">
        <v>1108</v>
      </c>
      <c r="B7748" t="s">
        <v>8736</v>
      </c>
      <c r="C7748" t="s">
        <v>8737</v>
      </c>
      <c r="D7748" t="s">
        <v>9252</v>
      </c>
      <c r="E7748" t="s">
        <v>9253</v>
      </c>
      <c r="G7748" t="s">
        <v>9254</v>
      </c>
    </row>
    <row r="7749" spans="1:7">
      <c r="A7749">
        <v>1108</v>
      </c>
      <c r="B7749" t="s">
        <v>8736</v>
      </c>
      <c r="C7749" t="s">
        <v>8737</v>
      </c>
      <c r="D7749" t="s">
        <v>9255</v>
      </c>
      <c r="E7749" t="s">
        <v>9256</v>
      </c>
      <c r="G7749" t="s">
        <v>9257</v>
      </c>
    </row>
    <row r="7750" spans="1:7">
      <c r="A7750">
        <v>1108</v>
      </c>
      <c r="B7750" t="s">
        <v>8736</v>
      </c>
      <c r="C7750" t="s">
        <v>8737</v>
      </c>
      <c r="D7750" t="s">
        <v>9258</v>
      </c>
      <c r="E7750" t="s">
        <v>9259</v>
      </c>
      <c r="G7750" t="s">
        <v>9260</v>
      </c>
    </row>
    <row r="7751" spans="1:7">
      <c r="A7751">
        <v>1108</v>
      </c>
      <c r="B7751" t="s">
        <v>8736</v>
      </c>
      <c r="C7751" t="s">
        <v>8737</v>
      </c>
      <c r="D7751" t="s">
        <v>9261</v>
      </c>
      <c r="E7751" t="s">
        <v>9262</v>
      </c>
      <c r="G7751" t="s">
        <v>9263</v>
      </c>
    </row>
    <row r="7752" spans="1:7">
      <c r="A7752">
        <v>1108</v>
      </c>
      <c r="B7752" t="s">
        <v>8736</v>
      </c>
      <c r="C7752" t="s">
        <v>8737</v>
      </c>
      <c r="D7752" t="s">
        <v>9264</v>
      </c>
      <c r="E7752" t="s">
        <v>9265</v>
      </c>
      <c r="G7752" t="s">
        <v>9266</v>
      </c>
    </row>
    <row r="7753" spans="1:7">
      <c r="A7753">
        <v>1108</v>
      </c>
      <c r="B7753" t="s">
        <v>8736</v>
      </c>
      <c r="C7753" t="s">
        <v>8737</v>
      </c>
      <c r="D7753" t="s">
        <v>9267</v>
      </c>
      <c r="E7753" t="s">
        <v>9268</v>
      </c>
      <c r="G7753" t="s">
        <v>9269</v>
      </c>
    </row>
    <row r="7754" spans="1:7">
      <c r="A7754">
        <v>1108</v>
      </c>
      <c r="B7754" t="s">
        <v>8736</v>
      </c>
      <c r="C7754" t="s">
        <v>8737</v>
      </c>
      <c r="D7754" t="s">
        <v>9270</v>
      </c>
      <c r="E7754" t="s">
        <v>9271</v>
      </c>
      <c r="G7754" t="s">
        <v>9272</v>
      </c>
    </row>
    <row r="7755" spans="1:7">
      <c r="A7755">
        <v>1108</v>
      </c>
      <c r="B7755" t="s">
        <v>8736</v>
      </c>
      <c r="C7755" t="s">
        <v>8737</v>
      </c>
      <c r="D7755" t="s">
        <v>9273</v>
      </c>
      <c r="E7755" t="s">
        <v>9274</v>
      </c>
      <c r="G7755" t="s">
        <v>9275</v>
      </c>
    </row>
    <row r="7756" spans="1:7">
      <c r="A7756">
        <v>1111</v>
      </c>
      <c r="B7756" t="s">
        <v>9276</v>
      </c>
      <c r="C7756" t="s">
        <v>9277</v>
      </c>
      <c r="D7756" t="s">
        <v>9278</v>
      </c>
      <c r="E7756" t="s">
        <v>22682</v>
      </c>
      <c r="G7756" t="s">
        <v>9279</v>
      </c>
    </row>
    <row r="7757" spans="1:7">
      <c r="A7757">
        <v>1111</v>
      </c>
      <c r="B7757" t="s">
        <v>9276</v>
      </c>
      <c r="C7757" t="s">
        <v>9277</v>
      </c>
      <c r="D7757" t="s">
        <v>9280</v>
      </c>
      <c r="E7757" t="s">
        <v>22683</v>
      </c>
      <c r="G7757" t="s">
        <v>9281</v>
      </c>
    </row>
    <row r="7758" spans="1:7">
      <c r="A7758">
        <v>1111</v>
      </c>
      <c r="B7758" t="s">
        <v>9276</v>
      </c>
      <c r="C7758" t="s">
        <v>9277</v>
      </c>
      <c r="D7758" t="s">
        <v>9282</v>
      </c>
      <c r="E7758" t="s">
        <v>22684</v>
      </c>
      <c r="G7758" t="s">
        <v>9283</v>
      </c>
    </row>
    <row r="7759" spans="1:7">
      <c r="A7759">
        <v>1111</v>
      </c>
      <c r="B7759" t="s">
        <v>9276</v>
      </c>
      <c r="C7759" t="s">
        <v>9277</v>
      </c>
      <c r="D7759" t="s">
        <v>9284</v>
      </c>
      <c r="E7759" t="s">
        <v>22685</v>
      </c>
      <c r="G7759" t="s">
        <v>9285</v>
      </c>
    </row>
    <row r="7760" spans="1:7">
      <c r="A7760">
        <v>1111</v>
      </c>
      <c r="B7760" t="s">
        <v>9276</v>
      </c>
      <c r="C7760" t="s">
        <v>9277</v>
      </c>
      <c r="D7760" t="s">
        <v>9286</v>
      </c>
      <c r="E7760" t="s">
        <v>22686</v>
      </c>
      <c r="G7760" t="s">
        <v>9287</v>
      </c>
    </row>
    <row r="7761" spans="1:7">
      <c r="A7761">
        <v>1111</v>
      </c>
      <c r="B7761" t="s">
        <v>9276</v>
      </c>
      <c r="C7761" t="s">
        <v>9277</v>
      </c>
      <c r="D7761" t="s">
        <v>9288</v>
      </c>
      <c r="E7761" t="s">
        <v>22687</v>
      </c>
      <c r="G7761" t="s">
        <v>9289</v>
      </c>
    </row>
    <row r="7762" spans="1:7">
      <c r="A7762">
        <v>1111</v>
      </c>
      <c r="B7762" t="s">
        <v>9276</v>
      </c>
      <c r="C7762" t="s">
        <v>9277</v>
      </c>
      <c r="D7762" t="s">
        <v>9290</v>
      </c>
      <c r="E7762" t="s">
        <v>22688</v>
      </c>
      <c r="G7762" t="s">
        <v>9291</v>
      </c>
    </row>
    <row r="7763" spans="1:7">
      <c r="A7763">
        <v>1111</v>
      </c>
      <c r="B7763" t="s">
        <v>9276</v>
      </c>
      <c r="C7763" t="s">
        <v>9277</v>
      </c>
      <c r="D7763" t="s">
        <v>9292</v>
      </c>
      <c r="E7763" t="s">
        <v>22689</v>
      </c>
      <c r="G7763" t="s">
        <v>9293</v>
      </c>
    </row>
    <row r="7764" spans="1:7">
      <c r="A7764">
        <v>1111</v>
      </c>
      <c r="B7764" t="s">
        <v>9276</v>
      </c>
      <c r="C7764" t="s">
        <v>9277</v>
      </c>
      <c r="D7764" t="s">
        <v>9294</v>
      </c>
      <c r="E7764" t="s">
        <v>22690</v>
      </c>
      <c r="G7764" t="s">
        <v>9295</v>
      </c>
    </row>
    <row r="7765" spans="1:7">
      <c r="A7765">
        <v>1111</v>
      </c>
      <c r="B7765" t="s">
        <v>9276</v>
      </c>
      <c r="C7765" t="s">
        <v>9277</v>
      </c>
      <c r="D7765" t="s">
        <v>9296</v>
      </c>
      <c r="E7765" t="s">
        <v>22691</v>
      </c>
      <c r="G7765" t="s">
        <v>9297</v>
      </c>
    </row>
    <row r="7766" spans="1:7">
      <c r="A7766">
        <v>1111</v>
      </c>
      <c r="B7766" t="s">
        <v>9276</v>
      </c>
      <c r="C7766" t="s">
        <v>9277</v>
      </c>
      <c r="D7766" t="s">
        <v>9298</v>
      </c>
      <c r="E7766" t="s">
        <v>22692</v>
      </c>
      <c r="G7766" t="s">
        <v>9299</v>
      </c>
    </row>
    <row r="7767" spans="1:7">
      <c r="A7767">
        <v>1111</v>
      </c>
      <c r="B7767" t="s">
        <v>9276</v>
      </c>
      <c r="C7767" t="s">
        <v>9277</v>
      </c>
      <c r="D7767" t="s">
        <v>9300</v>
      </c>
      <c r="E7767" t="s">
        <v>22693</v>
      </c>
      <c r="G7767" t="s">
        <v>9301</v>
      </c>
    </row>
    <row r="7768" spans="1:7">
      <c r="A7768">
        <v>1111</v>
      </c>
      <c r="B7768" t="s">
        <v>9276</v>
      </c>
      <c r="C7768" t="s">
        <v>9277</v>
      </c>
      <c r="D7768" t="s">
        <v>9302</v>
      </c>
      <c r="E7768" t="s">
        <v>22694</v>
      </c>
      <c r="G7768" t="s">
        <v>9303</v>
      </c>
    </row>
    <row r="7769" spans="1:7">
      <c r="A7769">
        <v>1111</v>
      </c>
      <c r="B7769" t="s">
        <v>9276</v>
      </c>
      <c r="C7769" t="s">
        <v>9277</v>
      </c>
      <c r="D7769" t="s">
        <v>9304</v>
      </c>
      <c r="E7769" t="s">
        <v>22695</v>
      </c>
      <c r="G7769" t="s">
        <v>9305</v>
      </c>
    </row>
    <row r="7770" spans="1:7">
      <c r="A7770">
        <v>1111</v>
      </c>
      <c r="B7770" t="s">
        <v>9276</v>
      </c>
      <c r="C7770" t="s">
        <v>9277</v>
      </c>
      <c r="D7770" t="s">
        <v>9306</v>
      </c>
      <c r="E7770" t="s">
        <v>22696</v>
      </c>
      <c r="G7770" t="s">
        <v>9307</v>
      </c>
    </row>
    <row r="7771" spans="1:7">
      <c r="A7771">
        <v>1111</v>
      </c>
      <c r="B7771" t="s">
        <v>9276</v>
      </c>
      <c r="C7771" t="s">
        <v>9277</v>
      </c>
      <c r="D7771" t="s">
        <v>9308</v>
      </c>
      <c r="E7771" t="s">
        <v>22697</v>
      </c>
      <c r="G7771" t="s">
        <v>9309</v>
      </c>
    </row>
    <row r="7772" spans="1:7">
      <c r="A7772">
        <v>1111</v>
      </c>
      <c r="B7772" t="s">
        <v>9276</v>
      </c>
      <c r="C7772" t="s">
        <v>9277</v>
      </c>
      <c r="D7772" t="s">
        <v>9310</v>
      </c>
      <c r="E7772" t="s">
        <v>22698</v>
      </c>
      <c r="G7772" t="s">
        <v>9311</v>
      </c>
    </row>
    <row r="7773" spans="1:7">
      <c r="A7773">
        <v>1111</v>
      </c>
      <c r="B7773" t="s">
        <v>9276</v>
      </c>
      <c r="C7773" t="s">
        <v>9277</v>
      </c>
      <c r="D7773" t="s">
        <v>9312</v>
      </c>
      <c r="E7773" t="s">
        <v>22699</v>
      </c>
      <c r="G7773" t="s">
        <v>9313</v>
      </c>
    </row>
    <row r="7774" spans="1:7">
      <c r="A7774">
        <v>1111</v>
      </c>
      <c r="B7774" t="s">
        <v>9276</v>
      </c>
      <c r="C7774" t="s">
        <v>9277</v>
      </c>
      <c r="D7774" t="s">
        <v>9314</v>
      </c>
      <c r="E7774" t="s">
        <v>22700</v>
      </c>
      <c r="G7774" t="s">
        <v>9315</v>
      </c>
    </row>
    <row r="7775" spans="1:7">
      <c r="A7775">
        <v>1111</v>
      </c>
      <c r="B7775" t="s">
        <v>9276</v>
      </c>
      <c r="C7775" t="s">
        <v>9277</v>
      </c>
      <c r="D7775" t="s">
        <v>9316</v>
      </c>
      <c r="E7775" t="s">
        <v>22701</v>
      </c>
      <c r="G7775" t="s">
        <v>9317</v>
      </c>
    </row>
    <row r="7776" spans="1:7">
      <c r="A7776">
        <v>1111</v>
      </c>
      <c r="B7776" t="s">
        <v>9276</v>
      </c>
      <c r="C7776" t="s">
        <v>9277</v>
      </c>
      <c r="D7776" t="s">
        <v>9318</v>
      </c>
      <c r="E7776" t="s">
        <v>22702</v>
      </c>
      <c r="G7776" t="s">
        <v>9319</v>
      </c>
    </row>
    <row r="7777" spans="1:7">
      <c r="A7777">
        <v>1111</v>
      </c>
      <c r="B7777" t="s">
        <v>9276</v>
      </c>
      <c r="C7777" t="s">
        <v>9277</v>
      </c>
      <c r="D7777" t="s">
        <v>9320</v>
      </c>
      <c r="E7777" t="s">
        <v>22703</v>
      </c>
      <c r="G7777" t="s">
        <v>9321</v>
      </c>
    </row>
    <row r="7778" spans="1:7">
      <c r="A7778">
        <v>1111</v>
      </c>
      <c r="B7778" t="s">
        <v>9276</v>
      </c>
      <c r="C7778" t="s">
        <v>9277</v>
      </c>
      <c r="D7778" t="s">
        <v>9322</v>
      </c>
      <c r="E7778" t="s">
        <v>22704</v>
      </c>
      <c r="G7778" t="s">
        <v>9323</v>
      </c>
    </row>
    <row r="7779" spans="1:7">
      <c r="A7779">
        <v>1111</v>
      </c>
      <c r="B7779" t="s">
        <v>9276</v>
      </c>
      <c r="C7779" t="s">
        <v>9277</v>
      </c>
      <c r="D7779" t="s">
        <v>9324</v>
      </c>
      <c r="E7779" t="s">
        <v>22705</v>
      </c>
      <c r="G7779" t="s">
        <v>9325</v>
      </c>
    </row>
    <row r="7780" spans="1:7">
      <c r="A7780">
        <v>1111</v>
      </c>
      <c r="B7780" t="s">
        <v>9276</v>
      </c>
      <c r="C7780" t="s">
        <v>9277</v>
      </c>
      <c r="D7780" t="s">
        <v>9326</v>
      </c>
      <c r="E7780" t="s">
        <v>22706</v>
      </c>
      <c r="G7780" t="s">
        <v>9327</v>
      </c>
    </row>
    <row r="7781" spans="1:7">
      <c r="A7781">
        <v>1111</v>
      </c>
      <c r="B7781" t="s">
        <v>9276</v>
      </c>
      <c r="C7781" t="s">
        <v>9277</v>
      </c>
      <c r="D7781" t="s">
        <v>9328</v>
      </c>
      <c r="E7781" t="s">
        <v>22707</v>
      </c>
      <c r="G7781" t="s">
        <v>9329</v>
      </c>
    </row>
    <row r="7782" spans="1:7">
      <c r="A7782">
        <v>1111</v>
      </c>
      <c r="B7782" t="s">
        <v>9276</v>
      </c>
      <c r="C7782" t="s">
        <v>9277</v>
      </c>
      <c r="D7782" t="s">
        <v>9330</v>
      </c>
      <c r="E7782" t="s">
        <v>9331</v>
      </c>
      <c r="G7782" t="s">
        <v>9332</v>
      </c>
    </row>
    <row r="7783" spans="1:7">
      <c r="A7783">
        <v>1111</v>
      </c>
      <c r="B7783" t="s">
        <v>9276</v>
      </c>
      <c r="C7783" t="s">
        <v>9277</v>
      </c>
      <c r="D7783" t="s">
        <v>9333</v>
      </c>
      <c r="E7783" t="s">
        <v>22708</v>
      </c>
      <c r="G7783" t="s">
        <v>9334</v>
      </c>
    </row>
    <row r="7784" spans="1:7">
      <c r="A7784">
        <v>1111</v>
      </c>
      <c r="B7784" t="s">
        <v>9276</v>
      </c>
      <c r="C7784" t="s">
        <v>9277</v>
      </c>
      <c r="D7784" t="s">
        <v>9335</v>
      </c>
      <c r="E7784" t="s">
        <v>22709</v>
      </c>
      <c r="G7784" t="s">
        <v>9336</v>
      </c>
    </row>
    <row r="7785" spans="1:7">
      <c r="A7785">
        <v>1111</v>
      </c>
      <c r="B7785" t="s">
        <v>9276</v>
      </c>
      <c r="C7785" t="s">
        <v>9277</v>
      </c>
      <c r="D7785" t="s">
        <v>9337</v>
      </c>
      <c r="E7785" t="s">
        <v>22710</v>
      </c>
      <c r="G7785" t="s">
        <v>9338</v>
      </c>
    </row>
    <row r="7786" spans="1:7">
      <c r="A7786">
        <v>1111</v>
      </c>
      <c r="B7786" t="s">
        <v>9276</v>
      </c>
      <c r="C7786" t="s">
        <v>9277</v>
      </c>
      <c r="D7786" t="s">
        <v>9339</v>
      </c>
      <c r="E7786" t="s">
        <v>9331</v>
      </c>
      <c r="G7786" t="s">
        <v>9340</v>
      </c>
    </row>
    <row r="7787" spans="1:7">
      <c r="A7787">
        <v>1111</v>
      </c>
      <c r="B7787" t="s">
        <v>9276</v>
      </c>
      <c r="C7787" t="s">
        <v>9277</v>
      </c>
      <c r="D7787" t="s">
        <v>9341</v>
      </c>
      <c r="E7787" t="s">
        <v>22711</v>
      </c>
      <c r="G7787" t="s">
        <v>9342</v>
      </c>
    </row>
    <row r="7788" spans="1:7">
      <c r="A7788">
        <v>1111</v>
      </c>
      <c r="B7788" t="s">
        <v>9276</v>
      </c>
      <c r="C7788" t="s">
        <v>9277</v>
      </c>
      <c r="D7788" t="s">
        <v>9343</v>
      </c>
      <c r="E7788" t="s">
        <v>22712</v>
      </c>
      <c r="G7788" t="s">
        <v>9344</v>
      </c>
    </row>
    <row r="7789" spans="1:7">
      <c r="A7789">
        <v>1111</v>
      </c>
      <c r="B7789" t="s">
        <v>9276</v>
      </c>
      <c r="C7789" t="s">
        <v>9277</v>
      </c>
      <c r="D7789" t="s">
        <v>9345</v>
      </c>
      <c r="E7789" t="s">
        <v>22713</v>
      </c>
      <c r="G7789" t="s">
        <v>9346</v>
      </c>
    </row>
    <row r="7790" spans="1:7">
      <c r="A7790">
        <v>1111</v>
      </c>
      <c r="B7790" t="s">
        <v>9276</v>
      </c>
      <c r="C7790" t="s">
        <v>9277</v>
      </c>
      <c r="D7790" t="s">
        <v>9347</v>
      </c>
      <c r="E7790" t="s">
        <v>22714</v>
      </c>
      <c r="G7790" t="s">
        <v>9348</v>
      </c>
    </row>
    <row r="7791" spans="1:7">
      <c r="A7791">
        <v>1111</v>
      </c>
      <c r="B7791" t="s">
        <v>9276</v>
      </c>
      <c r="C7791" t="s">
        <v>9277</v>
      </c>
      <c r="D7791" t="s">
        <v>9349</v>
      </c>
      <c r="E7791" t="s">
        <v>22715</v>
      </c>
      <c r="G7791" t="s">
        <v>9350</v>
      </c>
    </row>
    <row r="7792" spans="1:7">
      <c r="A7792">
        <v>1111</v>
      </c>
      <c r="B7792" t="s">
        <v>9276</v>
      </c>
      <c r="C7792" t="s">
        <v>9277</v>
      </c>
      <c r="D7792" t="s">
        <v>9351</v>
      </c>
      <c r="E7792" t="s">
        <v>22716</v>
      </c>
      <c r="G7792" t="s">
        <v>9352</v>
      </c>
    </row>
    <row r="7793" spans="1:7">
      <c r="A7793">
        <v>1111</v>
      </c>
      <c r="B7793" t="s">
        <v>9276</v>
      </c>
      <c r="C7793" t="s">
        <v>9277</v>
      </c>
      <c r="D7793" t="s">
        <v>9353</v>
      </c>
      <c r="E7793" t="s">
        <v>22717</v>
      </c>
      <c r="G7793" t="s">
        <v>9354</v>
      </c>
    </row>
    <row r="7794" spans="1:7">
      <c r="A7794">
        <v>1111</v>
      </c>
      <c r="B7794" t="s">
        <v>9276</v>
      </c>
      <c r="C7794" t="s">
        <v>9277</v>
      </c>
      <c r="D7794" t="s">
        <v>9355</v>
      </c>
      <c r="E7794" t="s">
        <v>22718</v>
      </c>
      <c r="G7794" t="s">
        <v>9356</v>
      </c>
    </row>
    <row r="7795" spans="1:7">
      <c r="A7795">
        <v>1111</v>
      </c>
      <c r="B7795" t="s">
        <v>9276</v>
      </c>
      <c r="C7795" t="s">
        <v>9277</v>
      </c>
      <c r="D7795" t="s">
        <v>9357</v>
      </c>
      <c r="E7795" t="s">
        <v>22719</v>
      </c>
      <c r="G7795" t="s">
        <v>9358</v>
      </c>
    </row>
    <row r="7796" spans="1:7">
      <c r="A7796">
        <v>1111</v>
      </c>
      <c r="B7796" t="s">
        <v>9276</v>
      </c>
      <c r="C7796" t="s">
        <v>9277</v>
      </c>
      <c r="D7796" t="s">
        <v>9359</v>
      </c>
      <c r="E7796" t="s">
        <v>22720</v>
      </c>
      <c r="G7796" t="s">
        <v>9360</v>
      </c>
    </row>
    <row r="7797" spans="1:7">
      <c r="A7797">
        <v>1111</v>
      </c>
      <c r="B7797" t="s">
        <v>9276</v>
      </c>
      <c r="C7797" t="s">
        <v>9277</v>
      </c>
      <c r="D7797" t="s">
        <v>9361</v>
      </c>
      <c r="E7797" t="s">
        <v>22721</v>
      </c>
      <c r="G7797" t="s">
        <v>9362</v>
      </c>
    </row>
    <row r="7798" spans="1:7">
      <c r="A7798">
        <v>1111</v>
      </c>
      <c r="B7798" t="s">
        <v>9276</v>
      </c>
      <c r="C7798" t="s">
        <v>9277</v>
      </c>
      <c r="D7798" t="s">
        <v>9363</v>
      </c>
      <c r="E7798" t="s">
        <v>22722</v>
      </c>
      <c r="G7798" t="s">
        <v>9364</v>
      </c>
    </row>
    <row r="7799" spans="1:7">
      <c r="A7799">
        <v>1111</v>
      </c>
      <c r="B7799" t="s">
        <v>9276</v>
      </c>
      <c r="C7799" t="s">
        <v>9277</v>
      </c>
      <c r="D7799" t="s">
        <v>9365</v>
      </c>
      <c r="E7799" t="s">
        <v>22723</v>
      </c>
      <c r="G7799" t="s">
        <v>9366</v>
      </c>
    </row>
    <row r="7800" spans="1:7">
      <c r="A7800">
        <v>1111</v>
      </c>
      <c r="B7800" t="s">
        <v>9276</v>
      </c>
      <c r="C7800" t="s">
        <v>9277</v>
      </c>
      <c r="D7800" t="s">
        <v>9367</v>
      </c>
      <c r="E7800" t="s">
        <v>22724</v>
      </c>
      <c r="G7800" t="s">
        <v>9368</v>
      </c>
    </row>
    <row r="7801" spans="1:7">
      <c r="A7801">
        <v>1111</v>
      </c>
      <c r="B7801" t="s">
        <v>9276</v>
      </c>
      <c r="C7801" t="s">
        <v>9277</v>
      </c>
      <c r="D7801" t="s">
        <v>9369</v>
      </c>
      <c r="E7801" t="s">
        <v>22725</v>
      </c>
      <c r="G7801" t="s">
        <v>9370</v>
      </c>
    </row>
    <row r="7802" spans="1:7">
      <c r="A7802">
        <v>1111</v>
      </c>
      <c r="B7802" t="s">
        <v>9276</v>
      </c>
      <c r="C7802" t="s">
        <v>9277</v>
      </c>
      <c r="D7802" t="s">
        <v>9371</v>
      </c>
      <c r="E7802" t="s">
        <v>22726</v>
      </c>
      <c r="G7802" t="s">
        <v>9372</v>
      </c>
    </row>
    <row r="7803" spans="1:7">
      <c r="A7803">
        <v>1111</v>
      </c>
      <c r="B7803" t="s">
        <v>9276</v>
      </c>
      <c r="C7803" t="s">
        <v>9277</v>
      </c>
      <c r="D7803" t="s">
        <v>9373</v>
      </c>
      <c r="E7803" t="s">
        <v>22727</v>
      </c>
      <c r="G7803" t="s">
        <v>9374</v>
      </c>
    </row>
    <row r="7804" spans="1:7">
      <c r="A7804">
        <v>1111</v>
      </c>
      <c r="B7804" t="s">
        <v>9276</v>
      </c>
      <c r="C7804" t="s">
        <v>9277</v>
      </c>
      <c r="D7804" t="s">
        <v>9375</v>
      </c>
      <c r="E7804" t="s">
        <v>22728</v>
      </c>
      <c r="G7804" t="s">
        <v>9376</v>
      </c>
    </row>
    <row r="7805" spans="1:7">
      <c r="A7805">
        <v>1111</v>
      </c>
      <c r="B7805" t="s">
        <v>9276</v>
      </c>
      <c r="C7805" t="s">
        <v>9277</v>
      </c>
      <c r="D7805" t="s">
        <v>9377</v>
      </c>
      <c r="E7805" t="s">
        <v>22729</v>
      </c>
      <c r="G7805" t="s">
        <v>9378</v>
      </c>
    </row>
    <row r="7806" spans="1:7">
      <c r="A7806">
        <v>1111</v>
      </c>
      <c r="B7806" t="s">
        <v>9276</v>
      </c>
      <c r="C7806" t="s">
        <v>9277</v>
      </c>
      <c r="D7806" t="s">
        <v>9379</v>
      </c>
      <c r="E7806" t="s">
        <v>22730</v>
      </c>
      <c r="G7806" t="s">
        <v>9380</v>
      </c>
    </row>
    <row r="7807" spans="1:7">
      <c r="A7807">
        <v>1111</v>
      </c>
      <c r="B7807" t="s">
        <v>9276</v>
      </c>
      <c r="C7807" t="s">
        <v>9277</v>
      </c>
      <c r="D7807" t="s">
        <v>9381</v>
      </c>
      <c r="E7807" t="s">
        <v>22731</v>
      </c>
      <c r="G7807" t="s">
        <v>9382</v>
      </c>
    </row>
    <row r="7808" spans="1:7">
      <c r="A7808">
        <v>1111</v>
      </c>
      <c r="B7808" t="s">
        <v>9276</v>
      </c>
      <c r="C7808" t="s">
        <v>9277</v>
      </c>
      <c r="D7808" t="s">
        <v>9383</v>
      </c>
      <c r="E7808" t="s">
        <v>22732</v>
      </c>
      <c r="G7808" t="s">
        <v>9384</v>
      </c>
    </row>
    <row r="7809" spans="1:7">
      <c r="A7809">
        <v>1111</v>
      </c>
      <c r="B7809" t="s">
        <v>9276</v>
      </c>
      <c r="C7809" t="s">
        <v>9277</v>
      </c>
      <c r="D7809" t="s">
        <v>9385</v>
      </c>
      <c r="E7809" t="s">
        <v>9331</v>
      </c>
      <c r="G7809" t="s">
        <v>9386</v>
      </c>
    </row>
    <row r="7810" spans="1:7">
      <c r="A7810">
        <v>1111</v>
      </c>
      <c r="B7810" t="s">
        <v>9276</v>
      </c>
      <c r="C7810" t="s">
        <v>9277</v>
      </c>
      <c r="D7810" t="s">
        <v>9387</v>
      </c>
      <c r="E7810" t="s">
        <v>22733</v>
      </c>
      <c r="G7810" t="s">
        <v>9388</v>
      </c>
    </row>
    <row r="7811" spans="1:7">
      <c r="A7811">
        <v>1111</v>
      </c>
      <c r="B7811" t="s">
        <v>9276</v>
      </c>
      <c r="C7811" t="s">
        <v>9277</v>
      </c>
      <c r="D7811" t="s">
        <v>9389</v>
      </c>
      <c r="E7811" t="s">
        <v>22734</v>
      </c>
      <c r="G7811" t="s">
        <v>9390</v>
      </c>
    </row>
    <row r="7812" spans="1:7">
      <c r="A7812">
        <v>1111</v>
      </c>
      <c r="B7812" t="s">
        <v>9276</v>
      </c>
      <c r="C7812" t="s">
        <v>9277</v>
      </c>
      <c r="D7812" t="s">
        <v>9391</v>
      </c>
      <c r="E7812" t="s">
        <v>22735</v>
      </c>
      <c r="G7812" t="s">
        <v>9392</v>
      </c>
    </row>
    <row r="7813" spans="1:7">
      <c r="A7813">
        <v>1111</v>
      </c>
      <c r="B7813" t="s">
        <v>9276</v>
      </c>
      <c r="C7813" t="s">
        <v>9277</v>
      </c>
      <c r="D7813" t="s">
        <v>9393</v>
      </c>
      <c r="E7813" t="s">
        <v>22736</v>
      </c>
      <c r="G7813" t="s">
        <v>9394</v>
      </c>
    </row>
    <row r="7814" spans="1:7">
      <c r="A7814">
        <v>1111</v>
      </c>
      <c r="B7814" t="s">
        <v>9276</v>
      </c>
      <c r="C7814" t="s">
        <v>9277</v>
      </c>
      <c r="D7814" t="s">
        <v>9395</v>
      </c>
      <c r="E7814" t="s">
        <v>22737</v>
      </c>
      <c r="G7814" t="s">
        <v>9396</v>
      </c>
    </row>
    <row r="7815" spans="1:7">
      <c r="A7815">
        <v>1111</v>
      </c>
      <c r="B7815" t="s">
        <v>9276</v>
      </c>
      <c r="C7815" t="s">
        <v>9277</v>
      </c>
      <c r="D7815" t="s">
        <v>9397</v>
      </c>
      <c r="E7815" t="s">
        <v>22738</v>
      </c>
      <c r="G7815" t="s">
        <v>9398</v>
      </c>
    </row>
    <row r="7816" spans="1:7">
      <c r="A7816">
        <v>1111</v>
      </c>
      <c r="B7816" t="s">
        <v>9276</v>
      </c>
      <c r="C7816" t="s">
        <v>9277</v>
      </c>
      <c r="D7816" t="s">
        <v>9399</v>
      </c>
      <c r="E7816" t="s">
        <v>22739</v>
      </c>
      <c r="G7816" t="s">
        <v>9400</v>
      </c>
    </row>
    <row r="7817" spans="1:7">
      <c r="A7817">
        <v>1111</v>
      </c>
      <c r="B7817" t="s">
        <v>9276</v>
      </c>
      <c r="C7817" t="s">
        <v>9277</v>
      </c>
      <c r="D7817" t="s">
        <v>9401</v>
      </c>
      <c r="E7817" t="s">
        <v>22740</v>
      </c>
      <c r="G7817" t="s">
        <v>9402</v>
      </c>
    </row>
    <row r="7818" spans="1:7">
      <c r="A7818">
        <v>1111</v>
      </c>
      <c r="B7818" t="s">
        <v>9276</v>
      </c>
      <c r="C7818" t="s">
        <v>9277</v>
      </c>
      <c r="D7818" t="s">
        <v>9403</v>
      </c>
      <c r="E7818" t="s">
        <v>22741</v>
      </c>
      <c r="G7818" t="s">
        <v>9404</v>
      </c>
    </row>
    <row r="7819" spans="1:7">
      <c r="A7819">
        <v>1111</v>
      </c>
      <c r="B7819" t="s">
        <v>9276</v>
      </c>
      <c r="C7819" t="s">
        <v>9277</v>
      </c>
      <c r="D7819" t="s">
        <v>9405</v>
      </c>
      <c r="E7819" t="s">
        <v>22742</v>
      </c>
      <c r="G7819" t="s">
        <v>9406</v>
      </c>
    </row>
    <row r="7820" spans="1:7">
      <c r="A7820">
        <v>1111</v>
      </c>
      <c r="B7820" t="s">
        <v>9276</v>
      </c>
      <c r="C7820" t="s">
        <v>9277</v>
      </c>
      <c r="D7820" t="s">
        <v>9407</v>
      </c>
      <c r="E7820" t="s">
        <v>22743</v>
      </c>
      <c r="G7820" t="s">
        <v>9408</v>
      </c>
    </row>
    <row r="7821" spans="1:7">
      <c r="A7821">
        <v>1111</v>
      </c>
      <c r="B7821" t="s">
        <v>9276</v>
      </c>
      <c r="C7821" t="s">
        <v>9277</v>
      </c>
      <c r="D7821" t="s">
        <v>9409</v>
      </c>
      <c r="E7821" t="s">
        <v>22744</v>
      </c>
      <c r="G7821" t="s">
        <v>9410</v>
      </c>
    </row>
    <row r="7822" spans="1:7">
      <c r="A7822">
        <v>1111</v>
      </c>
      <c r="B7822" t="s">
        <v>9276</v>
      </c>
      <c r="C7822" t="s">
        <v>9277</v>
      </c>
      <c r="D7822" t="s">
        <v>9411</v>
      </c>
      <c r="E7822" t="s">
        <v>22745</v>
      </c>
      <c r="G7822" t="s">
        <v>9412</v>
      </c>
    </row>
    <row r="7823" spans="1:7">
      <c r="A7823">
        <v>1111</v>
      </c>
      <c r="B7823" t="s">
        <v>9276</v>
      </c>
      <c r="C7823" t="s">
        <v>9277</v>
      </c>
      <c r="D7823" t="s">
        <v>5634</v>
      </c>
      <c r="E7823" t="s">
        <v>22746</v>
      </c>
      <c r="G7823" t="s">
        <v>9413</v>
      </c>
    </row>
    <row r="7824" spans="1:7">
      <c r="A7824">
        <v>1111</v>
      </c>
      <c r="B7824" t="s">
        <v>9276</v>
      </c>
      <c r="C7824" t="s">
        <v>9277</v>
      </c>
      <c r="D7824" t="s">
        <v>9414</v>
      </c>
      <c r="E7824" t="s">
        <v>22747</v>
      </c>
      <c r="G7824" t="s">
        <v>9415</v>
      </c>
    </row>
    <row r="7825" spans="1:7">
      <c r="A7825">
        <v>1111</v>
      </c>
      <c r="B7825" t="s">
        <v>9276</v>
      </c>
      <c r="C7825" t="s">
        <v>9277</v>
      </c>
      <c r="D7825" t="s">
        <v>9416</v>
      </c>
      <c r="E7825" t="s">
        <v>22748</v>
      </c>
      <c r="G7825" t="s">
        <v>9417</v>
      </c>
    </row>
    <row r="7826" spans="1:7">
      <c r="A7826">
        <v>1111</v>
      </c>
      <c r="B7826" t="s">
        <v>9276</v>
      </c>
      <c r="C7826" t="s">
        <v>9277</v>
      </c>
      <c r="D7826" t="s">
        <v>9418</v>
      </c>
      <c r="E7826" t="s">
        <v>22749</v>
      </c>
      <c r="G7826" t="s">
        <v>9419</v>
      </c>
    </row>
    <row r="7827" spans="1:7">
      <c r="A7827">
        <v>1111</v>
      </c>
      <c r="B7827" t="s">
        <v>9276</v>
      </c>
      <c r="C7827" t="s">
        <v>9277</v>
      </c>
      <c r="D7827" t="s">
        <v>9420</v>
      </c>
      <c r="E7827" t="s">
        <v>22750</v>
      </c>
      <c r="G7827" t="s">
        <v>9421</v>
      </c>
    </row>
    <row r="7828" spans="1:7">
      <c r="A7828">
        <v>1111</v>
      </c>
      <c r="B7828" t="s">
        <v>9276</v>
      </c>
      <c r="C7828" t="s">
        <v>9277</v>
      </c>
      <c r="D7828" t="s">
        <v>9422</v>
      </c>
      <c r="E7828" t="s">
        <v>22751</v>
      </c>
      <c r="G7828" t="s">
        <v>9423</v>
      </c>
    </row>
    <row r="7829" spans="1:7">
      <c r="A7829">
        <v>1111</v>
      </c>
      <c r="B7829" t="s">
        <v>9276</v>
      </c>
      <c r="C7829" t="s">
        <v>9277</v>
      </c>
      <c r="D7829" t="s">
        <v>9424</v>
      </c>
      <c r="E7829" t="s">
        <v>22752</v>
      </c>
      <c r="G7829" t="s">
        <v>9425</v>
      </c>
    </row>
    <row r="7830" spans="1:7">
      <c r="A7830">
        <v>1111</v>
      </c>
      <c r="B7830" t="s">
        <v>9276</v>
      </c>
      <c r="C7830" t="s">
        <v>9277</v>
      </c>
      <c r="D7830" t="s">
        <v>9426</v>
      </c>
      <c r="E7830" t="s">
        <v>22753</v>
      </c>
      <c r="G7830" t="s">
        <v>9427</v>
      </c>
    </row>
    <row r="7831" spans="1:7">
      <c r="A7831">
        <v>1111</v>
      </c>
      <c r="B7831" t="s">
        <v>9276</v>
      </c>
      <c r="C7831" t="s">
        <v>9277</v>
      </c>
      <c r="D7831" t="s">
        <v>9428</v>
      </c>
      <c r="E7831" t="s">
        <v>22754</v>
      </c>
      <c r="G7831" t="s">
        <v>9429</v>
      </c>
    </row>
    <row r="7832" spans="1:7">
      <c r="A7832">
        <v>1111</v>
      </c>
      <c r="B7832" t="s">
        <v>9276</v>
      </c>
      <c r="C7832" t="s">
        <v>9277</v>
      </c>
      <c r="D7832" t="s">
        <v>9430</v>
      </c>
      <c r="E7832" t="s">
        <v>22755</v>
      </c>
      <c r="G7832" t="s">
        <v>9431</v>
      </c>
    </row>
    <row r="7833" spans="1:7">
      <c r="A7833">
        <v>1111</v>
      </c>
      <c r="B7833" t="s">
        <v>9276</v>
      </c>
      <c r="C7833" t="s">
        <v>9277</v>
      </c>
      <c r="D7833" t="s">
        <v>9432</v>
      </c>
      <c r="E7833" t="s">
        <v>22756</v>
      </c>
      <c r="G7833" t="s">
        <v>9433</v>
      </c>
    </row>
    <row r="7834" spans="1:7">
      <c r="A7834">
        <v>1111</v>
      </c>
      <c r="B7834" t="s">
        <v>9276</v>
      </c>
      <c r="C7834" t="s">
        <v>9277</v>
      </c>
      <c r="D7834" t="s">
        <v>9434</v>
      </c>
      <c r="E7834" t="s">
        <v>22757</v>
      </c>
      <c r="G7834" t="s">
        <v>9435</v>
      </c>
    </row>
    <row r="7835" spans="1:7">
      <c r="A7835">
        <v>1111</v>
      </c>
      <c r="B7835" t="s">
        <v>9276</v>
      </c>
      <c r="C7835" t="s">
        <v>9277</v>
      </c>
      <c r="D7835" t="s">
        <v>9436</v>
      </c>
      <c r="E7835" t="s">
        <v>22758</v>
      </c>
      <c r="G7835" t="s">
        <v>9437</v>
      </c>
    </row>
    <row r="7836" spans="1:7">
      <c r="A7836">
        <v>1111</v>
      </c>
      <c r="B7836" t="s">
        <v>9276</v>
      </c>
      <c r="C7836" t="s">
        <v>9277</v>
      </c>
      <c r="D7836" t="s">
        <v>9438</v>
      </c>
      <c r="E7836" t="s">
        <v>22759</v>
      </c>
      <c r="G7836" t="s">
        <v>9439</v>
      </c>
    </row>
    <row r="7837" spans="1:7">
      <c r="A7837">
        <v>1111</v>
      </c>
      <c r="B7837" t="s">
        <v>9276</v>
      </c>
      <c r="C7837" t="s">
        <v>9277</v>
      </c>
      <c r="D7837" t="s">
        <v>9440</v>
      </c>
      <c r="E7837" t="s">
        <v>22760</v>
      </c>
      <c r="G7837" t="s">
        <v>9441</v>
      </c>
    </row>
    <row r="7838" spans="1:7">
      <c r="A7838">
        <v>1111</v>
      </c>
      <c r="B7838" t="s">
        <v>9276</v>
      </c>
      <c r="C7838" t="s">
        <v>9277</v>
      </c>
      <c r="D7838" t="s">
        <v>9442</v>
      </c>
      <c r="E7838" t="s">
        <v>22761</v>
      </c>
      <c r="G7838" t="s">
        <v>9443</v>
      </c>
    </row>
    <row r="7839" spans="1:7">
      <c r="A7839">
        <v>1111</v>
      </c>
      <c r="B7839" t="s">
        <v>9276</v>
      </c>
      <c r="C7839" t="s">
        <v>9277</v>
      </c>
      <c r="D7839" t="s">
        <v>9444</v>
      </c>
      <c r="E7839" t="s">
        <v>22762</v>
      </c>
      <c r="G7839" t="s">
        <v>9445</v>
      </c>
    </row>
    <row r="7840" spans="1:7">
      <c r="A7840">
        <v>1111</v>
      </c>
      <c r="B7840" t="s">
        <v>9276</v>
      </c>
      <c r="C7840" t="s">
        <v>9277</v>
      </c>
      <c r="D7840" t="s">
        <v>9446</v>
      </c>
      <c r="E7840" t="s">
        <v>22763</v>
      </c>
      <c r="G7840" t="s">
        <v>9447</v>
      </c>
    </row>
    <row r="7841" spans="1:7">
      <c r="A7841">
        <v>1111</v>
      </c>
      <c r="B7841" t="s">
        <v>9276</v>
      </c>
      <c r="C7841" t="s">
        <v>9277</v>
      </c>
      <c r="D7841" t="s">
        <v>9448</v>
      </c>
      <c r="E7841" t="s">
        <v>22764</v>
      </c>
      <c r="G7841" t="s">
        <v>9449</v>
      </c>
    </row>
    <row r="7842" spans="1:7">
      <c r="A7842">
        <v>1111</v>
      </c>
      <c r="B7842" t="s">
        <v>9276</v>
      </c>
      <c r="C7842" t="s">
        <v>9277</v>
      </c>
      <c r="D7842" t="s">
        <v>9450</v>
      </c>
      <c r="E7842" t="s">
        <v>22765</v>
      </c>
      <c r="G7842" t="s">
        <v>9451</v>
      </c>
    </row>
    <row r="7843" spans="1:7">
      <c r="A7843">
        <v>1111</v>
      </c>
      <c r="B7843" t="s">
        <v>9276</v>
      </c>
      <c r="C7843" t="s">
        <v>9277</v>
      </c>
      <c r="D7843" t="s">
        <v>9452</v>
      </c>
      <c r="E7843" t="s">
        <v>22766</v>
      </c>
      <c r="G7843" t="s">
        <v>9453</v>
      </c>
    </row>
    <row r="7844" spans="1:7">
      <c r="A7844">
        <v>1111</v>
      </c>
      <c r="B7844" t="s">
        <v>9276</v>
      </c>
      <c r="C7844" t="s">
        <v>9277</v>
      </c>
      <c r="D7844" t="s">
        <v>9454</v>
      </c>
      <c r="E7844" t="s">
        <v>22767</v>
      </c>
      <c r="G7844" t="s">
        <v>9455</v>
      </c>
    </row>
    <row r="7845" spans="1:7">
      <c r="A7845">
        <v>1111</v>
      </c>
      <c r="B7845" t="s">
        <v>9276</v>
      </c>
      <c r="C7845" t="s">
        <v>9277</v>
      </c>
      <c r="D7845" t="s">
        <v>9456</v>
      </c>
      <c r="E7845" t="s">
        <v>22768</v>
      </c>
      <c r="G7845" t="s">
        <v>9457</v>
      </c>
    </row>
    <row r="7846" spans="1:7">
      <c r="A7846">
        <v>1111</v>
      </c>
      <c r="B7846" t="s">
        <v>9276</v>
      </c>
      <c r="C7846" t="s">
        <v>9277</v>
      </c>
      <c r="D7846" t="s">
        <v>9458</v>
      </c>
      <c r="E7846" t="s">
        <v>22769</v>
      </c>
      <c r="G7846" t="s">
        <v>9459</v>
      </c>
    </row>
    <row r="7847" spans="1:7">
      <c r="A7847">
        <v>1111</v>
      </c>
      <c r="B7847" t="s">
        <v>9276</v>
      </c>
      <c r="C7847" t="s">
        <v>9277</v>
      </c>
      <c r="D7847" t="s">
        <v>9460</v>
      </c>
      <c r="E7847" t="s">
        <v>22770</v>
      </c>
      <c r="G7847" t="s">
        <v>9461</v>
      </c>
    </row>
    <row r="7848" spans="1:7">
      <c r="A7848">
        <v>1111</v>
      </c>
      <c r="B7848" t="s">
        <v>9276</v>
      </c>
      <c r="C7848" t="s">
        <v>9277</v>
      </c>
      <c r="D7848" t="s">
        <v>9462</v>
      </c>
      <c r="E7848" t="s">
        <v>22771</v>
      </c>
      <c r="G7848" t="s">
        <v>9463</v>
      </c>
    </row>
    <row r="7849" spans="1:7">
      <c r="A7849">
        <v>1111</v>
      </c>
      <c r="B7849" t="s">
        <v>9276</v>
      </c>
      <c r="C7849" t="s">
        <v>9277</v>
      </c>
      <c r="D7849" t="s">
        <v>9464</v>
      </c>
      <c r="E7849" t="s">
        <v>22772</v>
      </c>
      <c r="G7849" t="s">
        <v>9465</v>
      </c>
    </row>
    <row r="7850" spans="1:7">
      <c r="A7850">
        <v>1111</v>
      </c>
      <c r="B7850" t="s">
        <v>9276</v>
      </c>
      <c r="C7850" t="s">
        <v>9277</v>
      </c>
      <c r="D7850" t="s">
        <v>9466</v>
      </c>
      <c r="E7850" t="s">
        <v>22773</v>
      </c>
      <c r="G7850" t="s">
        <v>9467</v>
      </c>
    </row>
    <row r="7851" spans="1:7">
      <c r="A7851">
        <v>1111</v>
      </c>
      <c r="B7851" t="s">
        <v>9276</v>
      </c>
      <c r="C7851" t="s">
        <v>9277</v>
      </c>
      <c r="D7851" t="s">
        <v>9468</v>
      </c>
      <c r="E7851" t="s">
        <v>22774</v>
      </c>
      <c r="G7851" t="s">
        <v>9469</v>
      </c>
    </row>
    <row r="7852" spans="1:7">
      <c r="A7852">
        <v>1111</v>
      </c>
      <c r="B7852" t="s">
        <v>9276</v>
      </c>
      <c r="C7852" t="s">
        <v>9277</v>
      </c>
      <c r="D7852" t="s">
        <v>9470</v>
      </c>
      <c r="E7852" t="s">
        <v>22775</v>
      </c>
      <c r="G7852" t="s">
        <v>9471</v>
      </c>
    </row>
    <row r="7853" spans="1:7">
      <c r="A7853">
        <v>1111</v>
      </c>
      <c r="B7853" t="s">
        <v>9276</v>
      </c>
      <c r="C7853" t="s">
        <v>9277</v>
      </c>
      <c r="D7853" t="s">
        <v>9472</v>
      </c>
      <c r="E7853" t="s">
        <v>22776</v>
      </c>
      <c r="G7853" t="s">
        <v>9473</v>
      </c>
    </row>
    <row r="7854" spans="1:7">
      <c r="A7854">
        <v>1111</v>
      </c>
      <c r="B7854" t="s">
        <v>9276</v>
      </c>
      <c r="C7854" t="s">
        <v>9277</v>
      </c>
      <c r="D7854" t="s">
        <v>9474</v>
      </c>
      <c r="E7854" t="s">
        <v>22777</v>
      </c>
      <c r="G7854" t="s">
        <v>9475</v>
      </c>
    </row>
    <row r="7855" spans="1:7">
      <c r="A7855">
        <v>1111</v>
      </c>
      <c r="B7855" t="s">
        <v>9276</v>
      </c>
      <c r="C7855" t="s">
        <v>9277</v>
      </c>
      <c r="D7855" t="s">
        <v>9476</v>
      </c>
      <c r="E7855" t="s">
        <v>22778</v>
      </c>
      <c r="G7855" t="s">
        <v>9477</v>
      </c>
    </row>
    <row r="7856" spans="1:7">
      <c r="A7856">
        <v>1111</v>
      </c>
      <c r="B7856" t="s">
        <v>9276</v>
      </c>
      <c r="C7856" t="s">
        <v>9277</v>
      </c>
      <c r="D7856" t="s">
        <v>9478</v>
      </c>
      <c r="E7856" t="s">
        <v>22779</v>
      </c>
      <c r="G7856" t="s">
        <v>9479</v>
      </c>
    </row>
    <row r="7857" spans="1:7">
      <c r="A7857">
        <v>1111</v>
      </c>
      <c r="B7857" t="s">
        <v>9276</v>
      </c>
      <c r="C7857" t="s">
        <v>9277</v>
      </c>
      <c r="D7857" t="s">
        <v>9480</v>
      </c>
      <c r="E7857" t="s">
        <v>22780</v>
      </c>
      <c r="G7857" t="s">
        <v>9481</v>
      </c>
    </row>
    <row r="7858" spans="1:7">
      <c r="A7858">
        <v>1111</v>
      </c>
      <c r="B7858" t="s">
        <v>9276</v>
      </c>
      <c r="C7858" t="s">
        <v>9277</v>
      </c>
      <c r="D7858" t="s">
        <v>9482</v>
      </c>
      <c r="E7858" t="s">
        <v>22781</v>
      </c>
      <c r="G7858" t="s">
        <v>9483</v>
      </c>
    </row>
    <row r="7859" spans="1:7">
      <c r="A7859">
        <v>1111</v>
      </c>
      <c r="B7859" t="s">
        <v>9276</v>
      </c>
      <c r="C7859" t="s">
        <v>9277</v>
      </c>
      <c r="D7859" t="s">
        <v>9484</v>
      </c>
      <c r="E7859" t="s">
        <v>22782</v>
      </c>
      <c r="G7859" t="s">
        <v>9485</v>
      </c>
    </row>
    <row r="7860" spans="1:7">
      <c r="A7860">
        <v>1111</v>
      </c>
      <c r="B7860" t="s">
        <v>9276</v>
      </c>
      <c r="C7860" t="s">
        <v>9277</v>
      </c>
      <c r="D7860" t="s">
        <v>9486</v>
      </c>
      <c r="E7860" t="s">
        <v>22783</v>
      </c>
      <c r="G7860" t="s">
        <v>9487</v>
      </c>
    </row>
    <row r="7861" spans="1:7">
      <c r="A7861">
        <v>1111</v>
      </c>
      <c r="B7861" t="s">
        <v>9276</v>
      </c>
      <c r="C7861" t="s">
        <v>9277</v>
      </c>
      <c r="D7861" t="s">
        <v>9488</v>
      </c>
      <c r="E7861" t="s">
        <v>22784</v>
      </c>
      <c r="G7861" t="s">
        <v>9489</v>
      </c>
    </row>
    <row r="7862" spans="1:7">
      <c r="A7862">
        <v>1111</v>
      </c>
      <c r="B7862" t="s">
        <v>9276</v>
      </c>
      <c r="C7862" t="s">
        <v>9277</v>
      </c>
      <c r="D7862" t="s">
        <v>9490</v>
      </c>
      <c r="E7862" t="s">
        <v>22785</v>
      </c>
      <c r="G7862" t="s">
        <v>9491</v>
      </c>
    </row>
    <row r="7863" spans="1:7">
      <c r="A7863">
        <v>1111</v>
      </c>
      <c r="B7863" t="s">
        <v>9276</v>
      </c>
      <c r="C7863" t="s">
        <v>9277</v>
      </c>
      <c r="D7863" t="s">
        <v>9492</v>
      </c>
      <c r="E7863" t="s">
        <v>22786</v>
      </c>
      <c r="G7863" t="s">
        <v>9493</v>
      </c>
    </row>
    <row r="7864" spans="1:7">
      <c r="A7864">
        <v>1111</v>
      </c>
      <c r="B7864" t="s">
        <v>9276</v>
      </c>
      <c r="C7864" t="s">
        <v>9277</v>
      </c>
      <c r="D7864" t="s">
        <v>9494</v>
      </c>
      <c r="E7864" t="s">
        <v>22787</v>
      </c>
      <c r="G7864" t="s">
        <v>9495</v>
      </c>
    </row>
    <row r="7865" spans="1:7">
      <c r="A7865">
        <v>1111</v>
      </c>
      <c r="B7865" t="s">
        <v>9276</v>
      </c>
      <c r="C7865" t="s">
        <v>9277</v>
      </c>
      <c r="D7865" t="s">
        <v>9496</v>
      </c>
      <c r="E7865" t="s">
        <v>22788</v>
      </c>
      <c r="G7865" t="s">
        <v>9497</v>
      </c>
    </row>
    <row r="7866" spans="1:7">
      <c r="A7866">
        <v>1111</v>
      </c>
      <c r="B7866" t="s">
        <v>9276</v>
      </c>
      <c r="C7866" t="s">
        <v>9277</v>
      </c>
      <c r="D7866" t="s">
        <v>9498</v>
      </c>
      <c r="E7866" t="s">
        <v>22789</v>
      </c>
      <c r="G7866" t="s">
        <v>9499</v>
      </c>
    </row>
    <row r="7867" spans="1:7">
      <c r="A7867">
        <v>1111</v>
      </c>
      <c r="B7867" t="s">
        <v>9276</v>
      </c>
      <c r="C7867" t="s">
        <v>9277</v>
      </c>
      <c r="D7867" t="s">
        <v>9500</v>
      </c>
      <c r="E7867" t="s">
        <v>22790</v>
      </c>
      <c r="G7867" t="s">
        <v>9501</v>
      </c>
    </row>
    <row r="7868" spans="1:7">
      <c r="A7868">
        <v>1111</v>
      </c>
      <c r="B7868" t="s">
        <v>9276</v>
      </c>
      <c r="C7868" t="s">
        <v>9277</v>
      </c>
      <c r="D7868" t="s">
        <v>9502</v>
      </c>
      <c r="E7868" t="s">
        <v>22791</v>
      </c>
      <c r="G7868" t="s">
        <v>9503</v>
      </c>
    </row>
    <row r="7869" spans="1:7">
      <c r="A7869">
        <v>1111</v>
      </c>
      <c r="B7869" t="s">
        <v>9276</v>
      </c>
      <c r="C7869" t="s">
        <v>9277</v>
      </c>
      <c r="D7869" t="s">
        <v>9504</v>
      </c>
      <c r="E7869" t="s">
        <v>22792</v>
      </c>
      <c r="G7869" t="s">
        <v>9505</v>
      </c>
    </row>
    <row r="7870" spans="1:7">
      <c r="A7870">
        <v>1111</v>
      </c>
      <c r="B7870" t="s">
        <v>9276</v>
      </c>
      <c r="C7870" t="s">
        <v>9277</v>
      </c>
      <c r="D7870" t="s">
        <v>9506</v>
      </c>
      <c r="E7870" t="s">
        <v>22793</v>
      </c>
      <c r="G7870" t="s">
        <v>9507</v>
      </c>
    </row>
    <row r="7871" spans="1:7">
      <c r="A7871">
        <v>1111</v>
      </c>
      <c r="B7871" t="s">
        <v>9276</v>
      </c>
      <c r="C7871" t="s">
        <v>9277</v>
      </c>
      <c r="D7871" t="s">
        <v>9508</v>
      </c>
      <c r="E7871" t="s">
        <v>22794</v>
      </c>
      <c r="G7871" t="s">
        <v>9509</v>
      </c>
    </row>
    <row r="7872" spans="1:7">
      <c r="A7872">
        <v>1111</v>
      </c>
      <c r="B7872" t="s">
        <v>9276</v>
      </c>
      <c r="C7872" t="s">
        <v>9277</v>
      </c>
      <c r="D7872" t="s">
        <v>9510</v>
      </c>
      <c r="E7872" t="s">
        <v>22795</v>
      </c>
      <c r="G7872" t="s">
        <v>9511</v>
      </c>
    </row>
    <row r="7873" spans="1:7">
      <c r="A7873">
        <v>1111</v>
      </c>
      <c r="B7873" t="s">
        <v>9276</v>
      </c>
      <c r="C7873" t="s">
        <v>9277</v>
      </c>
      <c r="D7873" t="s">
        <v>9512</v>
      </c>
      <c r="E7873" t="s">
        <v>22796</v>
      </c>
      <c r="G7873" t="s">
        <v>9513</v>
      </c>
    </row>
    <row r="7874" spans="1:7">
      <c r="A7874">
        <v>1111</v>
      </c>
      <c r="B7874" t="s">
        <v>9276</v>
      </c>
      <c r="C7874" t="s">
        <v>9277</v>
      </c>
      <c r="D7874" t="s">
        <v>9514</v>
      </c>
      <c r="E7874" t="s">
        <v>22797</v>
      </c>
      <c r="G7874" t="s">
        <v>9515</v>
      </c>
    </row>
    <row r="7875" spans="1:7">
      <c r="A7875">
        <v>1111</v>
      </c>
      <c r="B7875" t="s">
        <v>9276</v>
      </c>
      <c r="C7875" t="s">
        <v>9277</v>
      </c>
      <c r="D7875" t="s">
        <v>9516</v>
      </c>
      <c r="E7875" t="s">
        <v>22798</v>
      </c>
      <c r="G7875" t="s">
        <v>9517</v>
      </c>
    </row>
    <row r="7876" spans="1:7">
      <c r="A7876">
        <v>1111</v>
      </c>
      <c r="B7876" t="s">
        <v>9276</v>
      </c>
      <c r="C7876" t="s">
        <v>9277</v>
      </c>
      <c r="D7876" t="s">
        <v>9518</v>
      </c>
      <c r="E7876" t="s">
        <v>22799</v>
      </c>
      <c r="G7876" t="s">
        <v>9519</v>
      </c>
    </row>
    <row r="7877" spans="1:7">
      <c r="A7877">
        <v>1111</v>
      </c>
      <c r="B7877" t="s">
        <v>9276</v>
      </c>
      <c r="C7877" t="s">
        <v>9277</v>
      </c>
      <c r="D7877" t="s">
        <v>9520</v>
      </c>
      <c r="E7877" t="s">
        <v>22800</v>
      </c>
      <c r="G7877" t="s">
        <v>9521</v>
      </c>
    </row>
    <row r="7878" spans="1:7">
      <c r="A7878">
        <v>1111</v>
      </c>
      <c r="B7878" t="s">
        <v>9276</v>
      </c>
      <c r="C7878" t="s">
        <v>9277</v>
      </c>
      <c r="D7878" t="s">
        <v>9522</v>
      </c>
      <c r="E7878" t="s">
        <v>22801</v>
      </c>
      <c r="G7878" t="s">
        <v>9523</v>
      </c>
    </row>
    <row r="7879" spans="1:7">
      <c r="A7879">
        <v>1111</v>
      </c>
      <c r="B7879" t="s">
        <v>9276</v>
      </c>
      <c r="C7879" t="s">
        <v>9277</v>
      </c>
      <c r="D7879" t="s">
        <v>9524</v>
      </c>
      <c r="E7879" t="s">
        <v>22802</v>
      </c>
      <c r="G7879" t="s">
        <v>9525</v>
      </c>
    </row>
    <row r="7880" spans="1:7">
      <c r="A7880">
        <v>1111</v>
      </c>
      <c r="B7880" t="s">
        <v>9276</v>
      </c>
      <c r="C7880" t="s">
        <v>9277</v>
      </c>
      <c r="D7880" t="s">
        <v>9526</v>
      </c>
      <c r="E7880" t="s">
        <v>22803</v>
      </c>
      <c r="G7880" t="s">
        <v>9527</v>
      </c>
    </row>
    <row r="7881" spans="1:7">
      <c r="A7881">
        <v>1111</v>
      </c>
      <c r="B7881" t="s">
        <v>9276</v>
      </c>
      <c r="C7881" t="s">
        <v>9277</v>
      </c>
      <c r="D7881" t="s">
        <v>9528</v>
      </c>
      <c r="E7881" t="s">
        <v>22804</v>
      </c>
      <c r="G7881" t="s">
        <v>9529</v>
      </c>
    </row>
    <row r="7882" spans="1:7">
      <c r="A7882">
        <v>1111</v>
      </c>
      <c r="B7882" t="s">
        <v>9276</v>
      </c>
      <c r="C7882" t="s">
        <v>9277</v>
      </c>
      <c r="D7882" t="s">
        <v>9530</v>
      </c>
      <c r="E7882" t="s">
        <v>22805</v>
      </c>
      <c r="G7882" t="s">
        <v>9531</v>
      </c>
    </row>
    <row r="7883" spans="1:7">
      <c r="A7883">
        <v>1111</v>
      </c>
      <c r="B7883" t="s">
        <v>9276</v>
      </c>
      <c r="C7883" t="s">
        <v>9277</v>
      </c>
      <c r="D7883" t="s">
        <v>9532</v>
      </c>
      <c r="E7883" t="s">
        <v>22806</v>
      </c>
      <c r="G7883" t="s">
        <v>9533</v>
      </c>
    </row>
    <row r="7884" spans="1:7">
      <c r="A7884">
        <v>1111</v>
      </c>
      <c r="B7884" t="s">
        <v>9276</v>
      </c>
      <c r="C7884" t="s">
        <v>9277</v>
      </c>
      <c r="D7884" t="s">
        <v>9534</v>
      </c>
      <c r="E7884" t="s">
        <v>22807</v>
      </c>
      <c r="G7884" t="s">
        <v>9535</v>
      </c>
    </row>
    <row r="7885" spans="1:7">
      <c r="A7885">
        <v>1111</v>
      </c>
      <c r="B7885" t="s">
        <v>9276</v>
      </c>
      <c r="C7885" t="s">
        <v>9277</v>
      </c>
      <c r="D7885" t="s">
        <v>9536</v>
      </c>
      <c r="E7885" t="s">
        <v>22808</v>
      </c>
      <c r="G7885" t="s">
        <v>9537</v>
      </c>
    </row>
    <row r="7886" spans="1:7">
      <c r="A7886">
        <v>1111</v>
      </c>
      <c r="B7886" t="s">
        <v>9276</v>
      </c>
      <c r="C7886" t="s">
        <v>9277</v>
      </c>
      <c r="D7886" t="s">
        <v>9538</v>
      </c>
      <c r="E7886" t="s">
        <v>22809</v>
      </c>
      <c r="G7886" t="s">
        <v>9539</v>
      </c>
    </row>
    <row r="7887" spans="1:7">
      <c r="A7887">
        <v>1111</v>
      </c>
      <c r="B7887" t="s">
        <v>9276</v>
      </c>
      <c r="C7887" t="s">
        <v>9277</v>
      </c>
      <c r="D7887" t="s">
        <v>9540</v>
      </c>
      <c r="E7887" t="s">
        <v>22810</v>
      </c>
      <c r="G7887" t="s">
        <v>9541</v>
      </c>
    </row>
    <row r="7888" spans="1:7">
      <c r="A7888">
        <v>1111</v>
      </c>
      <c r="B7888" t="s">
        <v>9276</v>
      </c>
      <c r="C7888" t="s">
        <v>9277</v>
      </c>
      <c r="D7888" t="s">
        <v>9542</v>
      </c>
      <c r="E7888" t="s">
        <v>22811</v>
      </c>
      <c r="G7888" t="s">
        <v>9543</v>
      </c>
    </row>
    <row r="7889" spans="1:7">
      <c r="A7889">
        <v>1111</v>
      </c>
      <c r="B7889" t="s">
        <v>9276</v>
      </c>
      <c r="C7889" t="s">
        <v>9277</v>
      </c>
      <c r="D7889" t="s">
        <v>9544</v>
      </c>
      <c r="E7889" t="s">
        <v>22812</v>
      </c>
      <c r="G7889" t="s">
        <v>9545</v>
      </c>
    </row>
    <row r="7890" spans="1:7">
      <c r="A7890">
        <v>1111</v>
      </c>
      <c r="B7890" t="s">
        <v>9276</v>
      </c>
      <c r="C7890" t="s">
        <v>9277</v>
      </c>
      <c r="D7890" t="s">
        <v>9546</v>
      </c>
      <c r="E7890" t="s">
        <v>22813</v>
      </c>
      <c r="G7890" t="s">
        <v>9547</v>
      </c>
    </row>
    <row r="7891" spans="1:7">
      <c r="A7891">
        <v>1111</v>
      </c>
      <c r="B7891" t="s">
        <v>9276</v>
      </c>
      <c r="C7891" t="s">
        <v>9277</v>
      </c>
      <c r="D7891" t="s">
        <v>9548</v>
      </c>
      <c r="E7891" t="s">
        <v>22814</v>
      </c>
      <c r="G7891" t="s">
        <v>9549</v>
      </c>
    </row>
    <row r="7892" spans="1:7">
      <c r="A7892">
        <v>1111</v>
      </c>
      <c r="B7892" t="s">
        <v>9276</v>
      </c>
      <c r="C7892" t="s">
        <v>9277</v>
      </c>
      <c r="D7892" t="s">
        <v>9550</v>
      </c>
      <c r="E7892" t="s">
        <v>22815</v>
      </c>
      <c r="G7892" t="s">
        <v>9551</v>
      </c>
    </row>
    <row r="7893" spans="1:7">
      <c r="A7893">
        <v>1111</v>
      </c>
      <c r="B7893" t="s">
        <v>9276</v>
      </c>
      <c r="C7893" t="s">
        <v>9277</v>
      </c>
      <c r="D7893" t="s">
        <v>9552</v>
      </c>
      <c r="E7893" t="s">
        <v>22816</v>
      </c>
      <c r="G7893" t="s">
        <v>9553</v>
      </c>
    </row>
    <row r="7894" spans="1:7">
      <c r="A7894">
        <v>1111</v>
      </c>
      <c r="B7894" t="s">
        <v>9276</v>
      </c>
      <c r="C7894" t="s">
        <v>9277</v>
      </c>
      <c r="D7894" t="s">
        <v>9554</v>
      </c>
      <c r="E7894" t="s">
        <v>22817</v>
      </c>
      <c r="G7894" t="s">
        <v>9555</v>
      </c>
    </row>
    <row r="7895" spans="1:7">
      <c r="A7895">
        <v>1111</v>
      </c>
      <c r="B7895" t="s">
        <v>9276</v>
      </c>
      <c r="C7895" t="s">
        <v>9277</v>
      </c>
      <c r="D7895" t="s">
        <v>9556</v>
      </c>
      <c r="E7895" t="s">
        <v>22818</v>
      </c>
      <c r="G7895" t="s">
        <v>9557</v>
      </c>
    </row>
    <row r="7896" spans="1:7">
      <c r="A7896">
        <v>1111</v>
      </c>
      <c r="B7896" t="s">
        <v>9276</v>
      </c>
      <c r="C7896" t="s">
        <v>9277</v>
      </c>
      <c r="D7896" t="s">
        <v>9558</v>
      </c>
      <c r="E7896" t="s">
        <v>22819</v>
      </c>
      <c r="G7896" t="s">
        <v>9559</v>
      </c>
    </row>
    <row r="7897" spans="1:7">
      <c r="A7897">
        <v>1111</v>
      </c>
      <c r="B7897" t="s">
        <v>9276</v>
      </c>
      <c r="C7897" t="s">
        <v>9277</v>
      </c>
      <c r="D7897" t="s">
        <v>9560</v>
      </c>
      <c r="E7897" t="s">
        <v>9331</v>
      </c>
      <c r="G7897" t="s">
        <v>9561</v>
      </c>
    </row>
    <row r="7898" spans="1:7">
      <c r="A7898">
        <v>1111</v>
      </c>
      <c r="B7898" t="s">
        <v>9276</v>
      </c>
      <c r="C7898" t="s">
        <v>9277</v>
      </c>
      <c r="D7898" t="s">
        <v>9562</v>
      </c>
      <c r="E7898" t="s">
        <v>22820</v>
      </c>
      <c r="G7898" t="s">
        <v>9563</v>
      </c>
    </row>
    <row r="7899" spans="1:7">
      <c r="A7899">
        <v>1111</v>
      </c>
      <c r="B7899" t="s">
        <v>9276</v>
      </c>
      <c r="C7899" t="s">
        <v>9277</v>
      </c>
      <c r="D7899" t="s">
        <v>9564</v>
      </c>
      <c r="E7899" t="s">
        <v>22821</v>
      </c>
      <c r="G7899" t="s">
        <v>9565</v>
      </c>
    </row>
    <row r="7900" spans="1:7">
      <c r="A7900">
        <v>1111</v>
      </c>
      <c r="B7900" t="s">
        <v>9276</v>
      </c>
      <c r="C7900" t="s">
        <v>9277</v>
      </c>
      <c r="D7900" t="s">
        <v>9566</v>
      </c>
      <c r="E7900" t="s">
        <v>22822</v>
      </c>
      <c r="G7900" t="s">
        <v>9567</v>
      </c>
    </row>
    <row r="7901" spans="1:7">
      <c r="A7901">
        <v>1111</v>
      </c>
      <c r="B7901" t="s">
        <v>9276</v>
      </c>
      <c r="C7901" t="s">
        <v>9277</v>
      </c>
      <c r="D7901" t="s">
        <v>9568</v>
      </c>
      <c r="E7901" t="s">
        <v>22823</v>
      </c>
      <c r="G7901" t="s">
        <v>9569</v>
      </c>
    </row>
    <row r="7902" spans="1:7">
      <c r="A7902">
        <v>1111</v>
      </c>
      <c r="B7902" t="s">
        <v>9276</v>
      </c>
      <c r="C7902" t="s">
        <v>9277</v>
      </c>
      <c r="D7902" t="s">
        <v>9570</v>
      </c>
      <c r="E7902" t="s">
        <v>22824</v>
      </c>
      <c r="G7902" t="s">
        <v>9571</v>
      </c>
    </row>
    <row r="7903" spans="1:7">
      <c r="A7903">
        <v>1111</v>
      </c>
      <c r="B7903" t="s">
        <v>9276</v>
      </c>
      <c r="C7903" t="s">
        <v>9277</v>
      </c>
      <c r="D7903" t="s">
        <v>9572</v>
      </c>
      <c r="E7903" t="s">
        <v>22825</v>
      </c>
      <c r="G7903" t="s">
        <v>9573</v>
      </c>
    </row>
    <row r="7904" spans="1:7">
      <c r="A7904">
        <v>1111</v>
      </c>
      <c r="B7904" t="s">
        <v>9276</v>
      </c>
      <c r="C7904" t="s">
        <v>9277</v>
      </c>
      <c r="D7904" t="s">
        <v>9574</v>
      </c>
      <c r="E7904" t="s">
        <v>22826</v>
      </c>
      <c r="G7904" t="s">
        <v>9575</v>
      </c>
    </row>
    <row r="7905" spans="1:7">
      <c r="A7905">
        <v>1111</v>
      </c>
      <c r="B7905" t="s">
        <v>9276</v>
      </c>
      <c r="C7905" t="s">
        <v>9277</v>
      </c>
      <c r="D7905" t="s">
        <v>9576</v>
      </c>
      <c r="E7905" t="s">
        <v>22827</v>
      </c>
      <c r="G7905" t="s">
        <v>9577</v>
      </c>
    </row>
    <row r="7906" spans="1:7">
      <c r="A7906">
        <v>1111</v>
      </c>
      <c r="B7906" t="s">
        <v>9276</v>
      </c>
      <c r="C7906" t="s">
        <v>9277</v>
      </c>
      <c r="D7906" t="s">
        <v>9578</v>
      </c>
      <c r="E7906" t="s">
        <v>22828</v>
      </c>
      <c r="G7906" t="s">
        <v>9579</v>
      </c>
    </row>
    <row r="7907" spans="1:7">
      <c r="A7907">
        <v>1111</v>
      </c>
      <c r="B7907" t="s">
        <v>9276</v>
      </c>
      <c r="C7907" t="s">
        <v>9277</v>
      </c>
      <c r="D7907" t="s">
        <v>9580</v>
      </c>
      <c r="E7907" t="s">
        <v>22829</v>
      </c>
      <c r="G7907" t="s">
        <v>9581</v>
      </c>
    </row>
    <row r="7908" spans="1:7">
      <c r="A7908">
        <v>1111</v>
      </c>
      <c r="B7908" t="s">
        <v>9276</v>
      </c>
      <c r="C7908" t="s">
        <v>9277</v>
      </c>
      <c r="D7908" t="s">
        <v>9582</v>
      </c>
      <c r="E7908" t="s">
        <v>22830</v>
      </c>
      <c r="G7908" t="s">
        <v>9583</v>
      </c>
    </row>
    <row r="7909" spans="1:7">
      <c r="A7909">
        <v>1111</v>
      </c>
      <c r="B7909" t="s">
        <v>9276</v>
      </c>
      <c r="C7909" t="s">
        <v>9277</v>
      </c>
      <c r="D7909" t="s">
        <v>9584</v>
      </c>
      <c r="E7909" t="s">
        <v>22831</v>
      </c>
      <c r="G7909" t="s">
        <v>9585</v>
      </c>
    </row>
    <row r="7910" spans="1:7">
      <c r="A7910">
        <v>1111</v>
      </c>
      <c r="B7910" t="s">
        <v>9276</v>
      </c>
      <c r="C7910" t="s">
        <v>9277</v>
      </c>
      <c r="D7910" t="s">
        <v>9586</v>
      </c>
      <c r="E7910" t="s">
        <v>22832</v>
      </c>
      <c r="G7910" t="s">
        <v>9587</v>
      </c>
    </row>
    <row r="7911" spans="1:7">
      <c r="A7911">
        <v>1111</v>
      </c>
      <c r="B7911" t="s">
        <v>9276</v>
      </c>
      <c r="C7911" t="s">
        <v>9277</v>
      </c>
      <c r="D7911" t="s">
        <v>9588</v>
      </c>
      <c r="E7911" t="s">
        <v>22833</v>
      </c>
      <c r="G7911" t="s">
        <v>9589</v>
      </c>
    </row>
    <row r="7912" spans="1:7">
      <c r="A7912">
        <v>1111</v>
      </c>
      <c r="B7912" t="s">
        <v>9276</v>
      </c>
      <c r="C7912" t="s">
        <v>9277</v>
      </c>
      <c r="D7912" t="s">
        <v>9590</v>
      </c>
      <c r="E7912" t="s">
        <v>22834</v>
      </c>
      <c r="G7912" t="s">
        <v>9591</v>
      </c>
    </row>
    <row r="7913" spans="1:7">
      <c r="A7913">
        <v>1111</v>
      </c>
      <c r="B7913" t="s">
        <v>9276</v>
      </c>
      <c r="C7913" t="s">
        <v>9277</v>
      </c>
      <c r="D7913" t="s">
        <v>9592</v>
      </c>
      <c r="E7913" t="s">
        <v>22835</v>
      </c>
      <c r="G7913" t="s">
        <v>9593</v>
      </c>
    </row>
    <row r="7914" spans="1:7">
      <c r="A7914">
        <v>1111</v>
      </c>
      <c r="B7914" t="s">
        <v>9276</v>
      </c>
      <c r="C7914" t="s">
        <v>9277</v>
      </c>
      <c r="D7914" t="s">
        <v>9594</v>
      </c>
      <c r="E7914" t="s">
        <v>22836</v>
      </c>
      <c r="G7914" t="s">
        <v>9595</v>
      </c>
    </row>
    <row r="7915" spans="1:7">
      <c r="A7915">
        <v>1111</v>
      </c>
      <c r="B7915" t="s">
        <v>9276</v>
      </c>
      <c r="C7915" t="s">
        <v>9277</v>
      </c>
      <c r="D7915" t="s">
        <v>9596</v>
      </c>
      <c r="E7915" t="s">
        <v>22837</v>
      </c>
      <c r="G7915" t="s">
        <v>9597</v>
      </c>
    </row>
    <row r="7916" spans="1:7">
      <c r="A7916">
        <v>1111</v>
      </c>
      <c r="B7916" t="s">
        <v>9276</v>
      </c>
      <c r="C7916" t="s">
        <v>9277</v>
      </c>
      <c r="D7916" t="s">
        <v>9598</v>
      </c>
      <c r="E7916" t="s">
        <v>22838</v>
      </c>
      <c r="G7916" t="s">
        <v>9599</v>
      </c>
    </row>
    <row r="7917" spans="1:7">
      <c r="A7917">
        <v>1111</v>
      </c>
      <c r="B7917" t="s">
        <v>9276</v>
      </c>
      <c r="C7917" t="s">
        <v>9277</v>
      </c>
      <c r="D7917" t="s">
        <v>9600</v>
      </c>
      <c r="E7917" t="s">
        <v>22839</v>
      </c>
      <c r="G7917" t="s">
        <v>9601</v>
      </c>
    </row>
    <row r="7918" spans="1:7">
      <c r="A7918">
        <v>1111</v>
      </c>
      <c r="B7918" t="s">
        <v>9276</v>
      </c>
      <c r="C7918" t="s">
        <v>9277</v>
      </c>
      <c r="D7918" t="s">
        <v>9602</v>
      </c>
      <c r="E7918" t="s">
        <v>22840</v>
      </c>
      <c r="G7918" t="s">
        <v>9603</v>
      </c>
    </row>
    <row r="7919" spans="1:7">
      <c r="A7919">
        <v>1111</v>
      </c>
      <c r="B7919" t="s">
        <v>9276</v>
      </c>
      <c r="C7919" t="s">
        <v>9277</v>
      </c>
      <c r="D7919" t="s">
        <v>9604</v>
      </c>
      <c r="E7919" t="s">
        <v>22841</v>
      </c>
      <c r="G7919" t="s">
        <v>9605</v>
      </c>
    </row>
    <row r="7920" spans="1:7">
      <c r="A7920">
        <v>1111</v>
      </c>
      <c r="B7920" t="s">
        <v>9276</v>
      </c>
      <c r="C7920" t="s">
        <v>9277</v>
      </c>
      <c r="D7920" t="s">
        <v>9606</v>
      </c>
      <c r="E7920" t="s">
        <v>22842</v>
      </c>
      <c r="G7920" t="s">
        <v>9607</v>
      </c>
    </row>
    <row r="7921" spans="1:7">
      <c r="A7921">
        <v>1111</v>
      </c>
      <c r="B7921" t="s">
        <v>9276</v>
      </c>
      <c r="C7921" t="s">
        <v>9277</v>
      </c>
      <c r="D7921" t="s">
        <v>9608</v>
      </c>
      <c r="E7921" t="s">
        <v>22843</v>
      </c>
      <c r="G7921" t="s">
        <v>9609</v>
      </c>
    </row>
    <row r="7922" spans="1:7">
      <c r="A7922">
        <v>1111</v>
      </c>
      <c r="B7922" t="s">
        <v>9276</v>
      </c>
      <c r="C7922" t="s">
        <v>9277</v>
      </c>
      <c r="D7922" t="s">
        <v>9610</v>
      </c>
      <c r="E7922" t="s">
        <v>22844</v>
      </c>
      <c r="G7922" t="s">
        <v>9611</v>
      </c>
    </row>
    <row r="7923" spans="1:7">
      <c r="A7923">
        <v>1111</v>
      </c>
      <c r="B7923" t="s">
        <v>9276</v>
      </c>
      <c r="C7923" t="s">
        <v>9277</v>
      </c>
      <c r="D7923" t="s">
        <v>9612</v>
      </c>
      <c r="E7923" t="s">
        <v>22845</v>
      </c>
      <c r="G7923" t="s">
        <v>9613</v>
      </c>
    </row>
    <row r="7924" spans="1:7">
      <c r="A7924">
        <v>1111</v>
      </c>
      <c r="B7924" t="s">
        <v>9276</v>
      </c>
      <c r="C7924" t="s">
        <v>9277</v>
      </c>
      <c r="D7924" t="s">
        <v>9614</v>
      </c>
      <c r="E7924" t="s">
        <v>22846</v>
      </c>
      <c r="G7924" t="s">
        <v>9615</v>
      </c>
    </row>
    <row r="7925" spans="1:7">
      <c r="A7925">
        <v>1111</v>
      </c>
      <c r="B7925" t="s">
        <v>9276</v>
      </c>
      <c r="C7925" t="s">
        <v>9277</v>
      </c>
      <c r="D7925" t="s">
        <v>9616</v>
      </c>
      <c r="E7925" t="s">
        <v>22847</v>
      </c>
      <c r="G7925" t="s">
        <v>9617</v>
      </c>
    </row>
    <row r="7926" spans="1:7">
      <c r="A7926">
        <v>1111</v>
      </c>
      <c r="B7926" t="s">
        <v>9276</v>
      </c>
      <c r="C7926" t="s">
        <v>9277</v>
      </c>
      <c r="D7926" t="s">
        <v>9618</v>
      </c>
      <c r="E7926" t="s">
        <v>22848</v>
      </c>
      <c r="G7926" t="s">
        <v>9619</v>
      </c>
    </row>
    <row r="7927" spans="1:7">
      <c r="A7927">
        <v>1111</v>
      </c>
      <c r="B7927" t="s">
        <v>9276</v>
      </c>
      <c r="C7927" t="s">
        <v>9277</v>
      </c>
      <c r="D7927" t="s">
        <v>9620</v>
      </c>
      <c r="E7927" t="s">
        <v>22849</v>
      </c>
      <c r="G7927" t="s">
        <v>9621</v>
      </c>
    </row>
    <row r="7928" spans="1:7">
      <c r="A7928">
        <v>1111</v>
      </c>
      <c r="B7928" t="s">
        <v>9276</v>
      </c>
      <c r="C7928" t="s">
        <v>9277</v>
      </c>
      <c r="D7928" t="s">
        <v>9622</v>
      </c>
      <c r="E7928" t="s">
        <v>22850</v>
      </c>
      <c r="G7928" t="s">
        <v>9623</v>
      </c>
    </row>
    <row r="7929" spans="1:7">
      <c r="A7929">
        <v>1111</v>
      </c>
      <c r="B7929" t="s">
        <v>9276</v>
      </c>
      <c r="C7929" t="s">
        <v>9277</v>
      </c>
      <c r="D7929" t="s">
        <v>9624</v>
      </c>
      <c r="E7929" t="s">
        <v>22851</v>
      </c>
      <c r="G7929" t="s">
        <v>9625</v>
      </c>
    </row>
    <row r="7930" spans="1:7">
      <c r="A7930">
        <v>1111</v>
      </c>
      <c r="B7930" t="s">
        <v>9276</v>
      </c>
      <c r="C7930" t="s">
        <v>9277</v>
      </c>
      <c r="D7930" t="s">
        <v>9626</v>
      </c>
      <c r="E7930" t="s">
        <v>22852</v>
      </c>
      <c r="G7930" t="s">
        <v>9627</v>
      </c>
    </row>
    <row r="7931" spans="1:7">
      <c r="A7931">
        <v>1111</v>
      </c>
      <c r="B7931" t="s">
        <v>9276</v>
      </c>
      <c r="C7931" t="s">
        <v>9277</v>
      </c>
      <c r="D7931" t="s">
        <v>9628</v>
      </c>
      <c r="E7931" t="s">
        <v>22853</v>
      </c>
      <c r="G7931" t="s">
        <v>9629</v>
      </c>
    </row>
    <row r="7932" spans="1:7">
      <c r="A7932">
        <v>1111</v>
      </c>
      <c r="B7932" t="s">
        <v>9276</v>
      </c>
      <c r="C7932" t="s">
        <v>9277</v>
      </c>
      <c r="D7932" t="s">
        <v>9630</v>
      </c>
      <c r="E7932" t="s">
        <v>22854</v>
      </c>
      <c r="G7932" t="s">
        <v>9631</v>
      </c>
    </row>
    <row r="7933" spans="1:7">
      <c r="A7933">
        <v>1111</v>
      </c>
      <c r="B7933" t="s">
        <v>9276</v>
      </c>
      <c r="C7933" t="s">
        <v>9277</v>
      </c>
      <c r="D7933" t="s">
        <v>9632</v>
      </c>
      <c r="E7933" t="s">
        <v>22855</v>
      </c>
      <c r="G7933" t="s">
        <v>9633</v>
      </c>
    </row>
    <row r="7934" spans="1:7">
      <c r="A7934">
        <v>1111</v>
      </c>
      <c r="B7934" t="s">
        <v>9276</v>
      </c>
      <c r="C7934" t="s">
        <v>9277</v>
      </c>
      <c r="D7934" t="s">
        <v>9634</v>
      </c>
      <c r="E7934" t="s">
        <v>22856</v>
      </c>
      <c r="G7934" t="s">
        <v>9635</v>
      </c>
    </row>
    <row r="7935" spans="1:7">
      <c r="A7935">
        <v>1111</v>
      </c>
      <c r="B7935" t="s">
        <v>9276</v>
      </c>
      <c r="C7935" t="s">
        <v>9277</v>
      </c>
      <c r="D7935" t="s">
        <v>9636</v>
      </c>
      <c r="E7935" t="s">
        <v>22857</v>
      </c>
      <c r="G7935" t="s">
        <v>9637</v>
      </c>
    </row>
    <row r="7936" spans="1:7">
      <c r="A7936">
        <v>1111</v>
      </c>
      <c r="B7936" t="s">
        <v>9276</v>
      </c>
      <c r="C7936" t="s">
        <v>9277</v>
      </c>
      <c r="D7936" t="s">
        <v>9638</v>
      </c>
      <c r="E7936" t="s">
        <v>22858</v>
      </c>
      <c r="G7936" t="s">
        <v>9639</v>
      </c>
    </row>
    <row r="7937" spans="1:7">
      <c r="A7937">
        <v>1111</v>
      </c>
      <c r="B7937" t="s">
        <v>9276</v>
      </c>
      <c r="C7937" t="s">
        <v>9277</v>
      </c>
      <c r="D7937" t="s">
        <v>9640</v>
      </c>
      <c r="E7937" t="s">
        <v>22859</v>
      </c>
      <c r="G7937" t="s">
        <v>9641</v>
      </c>
    </row>
    <row r="7938" spans="1:7">
      <c r="A7938">
        <v>1111</v>
      </c>
      <c r="B7938" t="s">
        <v>9276</v>
      </c>
      <c r="C7938" t="s">
        <v>9277</v>
      </c>
      <c r="D7938" t="s">
        <v>9642</v>
      </c>
      <c r="E7938" t="s">
        <v>22860</v>
      </c>
      <c r="G7938" t="s">
        <v>9643</v>
      </c>
    </row>
    <row r="7939" spans="1:7">
      <c r="A7939">
        <v>1111</v>
      </c>
      <c r="B7939" t="s">
        <v>9276</v>
      </c>
      <c r="C7939" t="s">
        <v>9277</v>
      </c>
      <c r="D7939" t="s">
        <v>9644</v>
      </c>
      <c r="E7939" t="s">
        <v>22861</v>
      </c>
      <c r="G7939" t="s">
        <v>9645</v>
      </c>
    </row>
    <row r="7940" spans="1:7">
      <c r="A7940">
        <v>1111</v>
      </c>
      <c r="B7940" t="s">
        <v>9276</v>
      </c>
      <c r="C7940" t="s">
        <v>9277</v>
      </c>
      <c r="D7940" t="s">
        <v>9646</v>
      </c>
      <c r="E7940" t="s">
        <v>22862</v>
      </c>
      <c r="G7940" t="s">
        <v>9647</v>
      </c>
    </row>
    <row r="7941" spans="1:7">
      <c r="A7941">
        <v>1111</v>
      </c>
      <c r="B7941" t="s">
        <v>9276</v>
      </c>
      <c r="C7941" t="s">
        <v>9277</v>
      </c>
      <c r="D7941" t="s">
        <v>9648</v>
      </c>
      <c r="E7941" t="s">
        <v>22863</v>
      </c>
      <c r="G7941" t="s">
        <v>9649</v>
      </c>
    </row>
    <row r="7942" spans="1:7">
      <c r="A7942">
        <v>1111</v>
      </c>
      <c r="B7942" t="s">
        <v>9276</v>
      </c>
      <c r="C7942" t="s">
        <v>9277</v>
      </c>
      <c r="D7942" t="s">
        <v>9650</v>
      </c>
      <c r="E7942" t="s">
        <v>22864</v>
      </c>
      <c r="G7942" t="s">
        <v>9651</v>
      </c>
    </row>
    <row r="7943" spans="1:7">
      <c r="A7943">
        <v>1111</v>
      </c>
      <c r="B7943" t="s">
        <v>9276</v>
      </c>
      <c r="C7943" t="s">
        <v>9277</v>
      </c>
      <c r="D7943" t="s">
        <v>9652</v>
      </c>
      <c r="E7943" t="s">
        <v>22865</v>
      </c>
      <c r="G7943" t="s">
        <v>9653</v>
      </c>
    </row>
    <row r="7944" spans="1:7">
      <c r="A7944">
        <v>1111</v>
      </c>
      <c r="B7944" t="s">
        <v>9276</v>
      </c>
      <c r="C7944" t="s">
        <v>9277</v>
      </c>
      <c r="D7944" t="s">
        <v>9654</v>
      </c>
      <c r="E7944" t="s">
        <v>22866</v>
      </c>
      <c r="G7944" t="s">
        <v>9655</v>
      </c>
    </row>
    <row r="7945" spans="1:7">
      <c r="A7945">
        <v>1111</v>
      </c>
      <c r="B7945" t="s">
        <v>9276</v>
      </c>
      <c r="C7945" t="s">
        <v>9277</v>
      </c>
      <c r="D7945" t="s">
        <v>9656</v>
      </c>
      <c r="E7945" t="s">
        <v>22867</v>
      </c>
      <c r="G7945" t="s">
        <v>9657</v>
      </c>
    </row>
    <row r="7946" spans="1:7">
      <c r="A7946">
        <v>1111</v>
      </c>
      <c r="B7946" t="s">
        <v>9276</v>
      </c>
      <c r="C7946" t="s">
        <v>9277</v>
      </c>
      <c r="D7946" t="s">
        <v>9658</v>
      </c>
      <c r="E7946" t="s">
        <v>22868</v>
      </c>
      <c r="G7946" t="s">
        <v>9659</v>
      </c>
    </row>
    <row r="7947" spans="1:7">
      <c r="A7947">
        <v>1111</v>
      </c>
      <c r="B7947" t="s">
        <v>9276</v>
      </c>
      <c r="C7947" t="s">
        <v>9277</v>
      </c>
      <c r="D7947" t="s">
        <v>9660</v>
      </c>
      <c r="E7947" t="s">
        <v>22869</v>
      </c>
      <c r="G7947" t="s">
        <v>9661</v>
      </c>
    </row>
    <row r="7948" spans="1:7">
      <c r="A7948">
        <v>1111</v>
      </c>
      <c r="B7948" t="s">
        <v>9276</v>
      </c>
      <c r="C7948" t="s">
        <v>9277</v>
      </c>
      <c r="D7948" t="s">
        <v>9662</v>
      </c>
      <c r="E7948" t="s">
        <v>22870</v>
      </c>
      <c r="G7948" t="s">
        <v>9663</v>
      </c>
    </row>
    <row r="7949" spans="1:7">
      <c r="A7949">
        <v>1111</v>
      </c>
      <c r="B7949" t="s">
        <v>9276</v>
      </c>
      <c r="C7949" t="s">
        <v>9277</v>
      </c>
      <c r="D7949" t="s">
        <v>9664</v>
      </c>
      <c r="E7949" t="s">
        <v>22871</v>
      </c>
      <c r="G7949" t="s">
        <v>9665</v>
      </c>
    </row>
    <row r="7950" spans="1:7">
      <c r="A7950">
        <v>1111</v>
      </c>
      <c r="B7950" t="s">
        <v>9276</v>
      </c>
      <c r="C7950" t="s">
        <v>9277</v>
      </c>
      <c r="D7950" t="s">
        <v>9666</v>
      </c>
      <c r="E7950" t="s">
        <v>22872</v>
      </c>
      <c r="G7950" t="s">
        <v>9667</v>
      </c>
    </row>
    <row r="7951" spans="1:7">
      <c r="A7951">
        <v>1111</v>
      </c>
      <c r="B7951" t="s">
        <v>9276</v>
      </c>
      <c r="C7951" t="s">
        <v>9277</v>
      </c>
      <c r="D7951" t="s">
        <v>9668</v>
      </c>
      <c r="E7951" t="s">
        <v>22873</v>
      </c>
      <c r="G7951" t="s">
        <v>9669</v>
      </c>
    </row>
    <row r="7952" spans="1:7">
      <c r="A7952">
        <v>1111</v>
      </c>
      <c r="B7952" t="s">
        <v>9276</v>
      </c>
      <c r="C7952" t="s">
        <v>9277</v>
      </c>
      <c r="D7952" t="s">
        <v>9670</v>
      </c>
      <c r="E7952" t="s">
        <v>22874</v>
      </c>
      <c r="G7952" t="s">
        <v>9671</v>
      </c>
    </row>
    <row r="7953" spans="1:7">
      <c r="A7953">
        <v>1111</v>
      </c>
      <c r="B7953" t="s">
        <v>9276</v>
      </c>
      <c r="C7953" t="s">
        <v>9277</v>
      </c>
      <c r="D7953" t="s">
        <v>9672</v>
      </c>
      <c r="E7953" t="s">
        <v>22875</v>
      </c>
      <c r="G7953" t="s">
        <v>9673</v>
      </c>
    </row>
    <row r="7954" spans="1:7">
      <c r="A7954">
        <v>1111</v>
      </c>
      <c r="B7954" t="s">
        <v>9276</v>
      </c>
      <c r="C7954" t="s">
        <v>9277</v>
      </c>
      <c r="D7954" t="s">
        <v>9674</v>
      </c>
      <c r="E7954" t="s">
        <v>22876</v>
      </c>
      <c r="G7954" t="s">
        <v>9675</v>
      </c>
    </row>
    <row r="7955" spans="1:7">
      <c r="A7955">
        <v>1111</v>
      </c>
      <c r="B7955" t="s">
        <v>9276</v>
      </c>
      <c r="C7955" t="s">
        <v>9277</v>
      </c>
      <c r="D7955" t="s">
        <v>9676</v>
      </c>
      <c r="E7955" t="s">
        <v>22877</v>
      </c>
      <c r="G7955" t="s">
        <v>9677</v>
      </c>
    </row>
    <row r="7956" spans="1:7">
      <c r="A7956">
        <v>1111</v>
      </c>
      <c r="B7956" t="s">
        <v>9276</v>
      </c>
      <c r="C7956" t="s">
        <v>9277</v>
      </c>
      <c r="D7956" t="s">
        <v>9678</v>
      </c>
      <c r="E7956" t="s">
        <v>22878</v>
      </c>
      <c r="G7956" t="s">
        <v>9679</v>
      </c>
    </row>
    <row r="7957" spans="1:7">
      <c r="A7957">
        <v>1111</v>
      </c>
      <c r="B7957" t="s">
        <v>9276</v>
      </c>
      <c r="C7957" t="s">
        <v>9277</v>
      </c>
      <c r="D7957" t="s">
        <v>9680</v>
      </c>
      <c r="E7957" t="s">
        <v>22879</v>
      </c>
      <c r="G7957" t="s">
        <v>9681</v>
      </c>
    </row>
    <row r="7958" spans="1:7">
      <c r="A7958">
        <v>1111</v>
      </c>
      <c r="B7958" t="s">
        <v>9276</v>
      </c>
      <c r="C7958" t="s">
        <v>9277</v>
      </c>
      <c r="D7958" t="s">
        <v>9682</v>
      </c>
      <c r="E7958" t="s">
        <v>22880</v>
      </c>
      <c r="G7958" t="s">
        <v>9683</v>
      </c>
    </row>
    <row r="7959" spans="1:7">
      <c r="A7959">
        <v>1111</v>
      </c>
      <c r="B7959" t="s">
        <v>9276</v>
      </c>
      <c r="C7959" t="s">
        <v>9277</v>
      </c>
      <c r="D7959" t="s">
        <v>9684</v>
      </c>
      <c r="E7959" t="s">
        <v>22881</v>
      </c>
      <c r="G7959" t="s">
        <v>9685</v>
      </c>
    </row>
    <row r="7960" spans="1:7">
      <c r="A7960">
        <v>1111</v>
      </c>
      <c r="B7960" t="s">
        <v>9276</v>
      </c>
      <c r="C7960" t="s">
        <v>9277</v>
      </c>
      <c r="D7960" t="s">
        <v>9686</v>
      </c>
      <c r="E7960" t="s">
        <v>22882</v>
      </c>
      <c r="G7960" t="s">
        <v>9687</v>
      </c>
    </row>
    <row r="7961" spans="1:7">
      <c r="A7961">
        <v>1111</v>
      </c>
      <c r="B7961" t="s">
        <v>9276</v>
      </c>
      <c r="C7961" t="s">
        <v>9277</v>
      </c>
      <c r="D7961" t="s">
        <v>9688</v>
      </c>
      <c r="E7961" t="s">
        <v>22883</v>
      </c>
      <c r="G7961" t="s">
        <v>9689</v>
      </c>
    </row>
    <row r="7962" spans="1:7">
      <c r="A7962">
        <v>1111</v>
      </c>
      <c r="B7962" t="s">
        <v>9276</v>
      </c>
      <c r="C7962" t="s">
        <v>9277</v>
      </c>
      <c r="D7962" t="s">
        <v>9690</v>
      </c>
      <c r="E7962" t="s">
        <v>22884</v>
      </c>
      <c r="G7962" t="s">
        <v>9691</v>
      </c>
    </row>
    <row r="7963" spans="1:7">
      <c r="A7963">
        <v>1111</v>
      </c>
      <c r="B7963" t="s">
        <v>9276</v>
      </c>
      <c r="C7963" t="s">
        <v>9277</v>
      </c>
      <c r="D7963" t="s">
        <v>9692</v>
      </c>
      <c r="E7963" t="s">
        <v>22885</v>
      </c>
      <c r="G7963" t="s">
        <v>9693</v>
      </c>
    </row>
    <row r="7964" spans="1:7">
      <c r="A7964">
        <v>1111</v>
      </c>
      <c r="B7964" t="s">
        <v>9276</v>
      </c>
      <c r="C7964" t="s">
        <v>9277</v>
      </c>
      <c r="D7964" t="s">
        <v>9694</v>
      </c>
      <c r="E7964" t="s">
        <v>9695</v>
      </c>
      <c r="G7964" t="s">
        <v>9696</v>
      </c>
    </row>
    <row r="7965" spans="1:7">
      <c r="A7965">
        <v>1111</v>
      </c>
      <c r="B7965" t="s">
        <v>9276</v>
      </c>
      <c r="C7965" t="s">
        <v>9277</v>
      </c>
      <c r="D7965" t="s">
        <v>9697</v>
      </c>
      <c r="E7965" t="s">
        <v>22886</v>
      </c>
      <c r="G7965" t="s">
        <v>9698</v>
      </c>
    </row>
    <row r="7966" spans="1:7">
      <c r="A7966">
        <v>1111</v>
      </c>
      <c r="B7966" t="s">
        <v>9276</v>
      </c>
      <c r="C7966" t="s">
        <v>9277</v>
      </c>
      <c r="D7966" t="s">
        <v>9699</v>
      </c>
      <c r="E7966" t="s">
        <v>22887</v>
      </c>
      <c r="G7966" t="s">
        <v>9700</v>
      </c>
    </row>
    <row r="7967" spans="1:7">
      <c r="A7967">
        <v>1111</v>
      </c>
      <c r="B7967" t="s">
        <v>9276</v>
      </c>
      <c r="C7967" t="s">
        <v>9277</v>
      </c>
      <c r="D7967" t="s">
        <v>9701</v>
      </c>
      <c r="E7967" t="s">
        <v>9331</v>
      </c>
      <c r="G7967" t="s">
        <v>9702</v>
      </c>
    </row>
    <row r="7968" spans="1:7">
      <c r="A7968">
        <v>1111</v>
      </c>
      <c r="B7968" t="s">
        <v>9276</v>
      </c>
      <c r="C7968" t="s">
        <v>9277</v>
      </c>
      <c r="D7968" t="s">
        <v>9703</v>
      </c>
      <c r="E7968" t="s">
        <v>22888</v>
      </c>
      <c r="G7968" t="s">
        <v>9704</v>
      </c>
    </row>
    <row r="7969" spans="1:7">
      <c r="A7969">
        <v>1111</v>
      </c>
      <c r="B7969" t="s">
        <v>9276</v>
      </c>
      <c r="C7969" t="s">
        <v>9277</v>
      </c>
      <c r="D7969" t="s">
        <v>9705</v>
      </c>
      <c r="E7969" t="s">
        <v>22889</v>
      </c>
      <c r="G7969" t="s">
        <v>9706</v>
      </c>
    </row>
    <row r="7970" spans="1:7">
      <c r="A7970">
        <v>1111</v>
      </c>
      <c r="B7970" t="s">
        <v>9276</v>
      </c>
      <c r="C7970" t="s">
        <v>9277</v>
      </c>
      <c r="D7970" t="s">
        <v>9707</v>
      </c>
      <c r="E7970" t="s">
        <v>22890</v>
      </c>
      <c r="G7970" t="s">
        <v>9708</v>
      </c>
    </row>
    <row r="7971" spans="1:7">
      <c r="A7971">
        <v>1111</v>
      </c>
      <c r="B7971" t="s">
        <v>9276</v>
      </c>
      <c r="C7971" t="s">
        <v>9277</v>
      </c>
      <c r="D7971" t="s">
        <v>9709</v>
      </c>
      <c r="E7971" t="s">
        <v>22891</v>
      </c>
      <c r="G7971" t="s">
        <v>9710</v>
      </c>
    </row>
    <row r="7972" spans="1:7">
      <c r="A7972">
        <v>1111</v>
      </c>
      <c r="B7972" t="s">
        <v>9276</v>
      </c>
      <c r="C7972" t="s">
        <v>9277</v>
      </c>
      <c r="D7972" t="s">
        <v>9711</v>
      </c>
      <c r="E7972" t="s">
        <v>22892</v>
      </c>
      <c r="G7972" t="s">
        <v>9712</v>
      </c>
    </row>
    <row r="7973" spans="1:7">
      <c r="A7973">
        <v>1111</v>
      </c>
      <c r="B7973" t="s">
        <v>9276</v>
      </c>
      <c r="C7973" t="s">
        <v>9277</v>
      </c>
      <c r="D7973" t="s">
        <v>9713</v>
      </c>
      <c r="E7973" t="s">
        <v>22893</v>
      </c>
      <c r="G7973" t="s">
        <v>9714</v>
      </c>
    </row>
    <row r="7974" spans="1:7">
      <c r="A7974">
        <v>1111</v>
      </c>
      <c r="B7974" t="s">
        <v>9276</v>
      </c>
      <c r="C7974" t="s">
        <v>9277</v>
      </c>
      <c r="D7974" t="s">
        <v>9715</v>
      </c>
      <c r="E7974" t="s">
        <v>22894</v>
      </c>
      <c r="G7974" t="s">
        <v>9716</v>
      </c>
    </row>
    <row r="7975" spans="1:7">
      <c r="A7975">
        <v>1111</v>
      </c>
      <c r="B7975" t="s">
        <v>9276</v>
      </c>
      <c r="C7975" t="s">
        <v>9277</v>
      </c>
      <c r="D7975" t="s">
        <v>9717</v>
      </c>
      <c r="E7975" t="s">
        <v>22895</v>
      </c>
      <c r="G7975" t="s">
        <v>9718</v>
      </c>
    </row>
    <row r="7976" spans="1:7">
      <c r="A7976">
        <v>1111</v>
      </c>
      <c r="B7976" t="s">
        <v>9276</v>
      </c>
      <c r="C7976" t="s">
        <v>9277</v>
      </c>
      <c r="D7976" t="s">
        <v>9719</v>
      </c>
      <c r="E7976" t="s">
        <v>22896</v>
      </c>
      <c r="G7976" t="s">
        <v>9720</v>
      </c>
    </row>
    <row r="7977" spans="1:7">
      <c r="A7977">
        <v>1111</v>
      </c>
      <c r="B7977" t="s">
        <v>9276</v>
      </c>
      <c r="C7977" t="s">
        <v>9277</v>
      </c>
      <c r="D7977" t="s">
        <v>9721</v>
      </c>
      <c r="E7977" t="s">
        <v>22897</v>
      </c>
      <c r="G7977" t="s">
        <v>9722</v>
      </c>
    </row>
    <row r="7978" spans="1:7">
      <c r="A7978">
        <v>1111</v>
      </c>
      <c r="B7978" t="s">
        <v>9276</v>
      </c>
      <c r="C7978" t="s">
        <v>9277</v>
      </c>
      <c r="D7978" t="s">
        <v>9723</v>
      </c>
      <c r="E7978" t="s">
        <v>22898</v>
      </c>
      <c r="G7978" t="s">
        <v>9724</v>
      </c>
    </row>
    <row r="7979" spans="1:7">
      <c r="A7979">
        <v>1111</v>
      </c>
      <c r="B7979" t="s">
        <v>9276</v>
      </c>
      <c r="C7979" t="s">
        <v>9277</v>
      </c>
      <c r="D7979" t="s">
        <v>9725</v>
      </c>
      <c r="E7979" t="s">
        <v>22899</v>
      </c>
      <c r="G7979" t="s">
        <v>9726</v>
      </c>
    </row>
    <row r="7980" spans="1:7">
      <c r="A7980">
        <v>1111</v>
      </c>
      <c r="B7980" t="s">
        <v>9276</v>
      </c>
      <c r="C7980" t="s">
        <v>9277</v>
      </c>
      <c r="D7980" t="s">
        <v>9727</v>
      </c>
      <c r="E7980" t="s">
        <v>22900</v>
      </c>
      <c r="G7980" t="s">
        <v>9728</v>
      </c>
    </row>
    <row r="7981" spans="1:7">
      <c r="A7981">
        <v>1111</v>
      </c>
      <c r="B7981" t="s">
        <v>9276</v>
      </c>
      <c r="C7981" t="s">
        <v>9277</v>
      </c>
      <c r="D7981" t="s">
        <v>9729</v>
      </c>
      <c r="E7981" t="s">
        <v>22901</v>
      </c>
      <c r="G7981" t="s">
        <v>9730</v>
      </c>
    </row>
    <row r="7982" spans="1:7">
      <c r="A7982">
        <v>1111</v>
      </c>
      <c r="B7982" t="s">
        <v>9276</v>
      </c>
      <c r="C7982" t="s">
        <v>9277</v>
      </c>
      <c r="D7982" t="s">
        <v>9731</v>
      </c>
      <c r="E7982" t="s">
        <v>22902</v>
      </c>
      <c r="G7982" t="s">
        <v>9732</v>
      </c>
    </row>
    <row r="7983" spans="1:7">
      <c r="A7983">
        <v>1111</v>
      </c>
      <c r="B7983" t="s">
        <v>9276</v>
      </c>
      <c r="C7983" t="s">
        <v>9277</v>
      </c>
      <c r="D7983" t="s">
        <v>9733</v>
      </c>
      <c r="E7983" t="s">
        <v>22903</v>
      </c>
      <c r="G7983" t="s">
        <v>9734</v>
      </c>
    </row>
    <row r="7984" spans="1:7">
      <c r="A7984">
        <v>1111</v>
      </c>
      <c r="B7984" t="s">
        <v>9276</v>
      </c>
      <c r="C7984" t="s">
        <v>9277</v>
      </c>
      <c r="D7984" t="s">
        <v>9735</v>
      </c>
      <c r="E7984" t="s">
        <v>22904</v>
      </c>
      <c r="G7984" t="s">
        <v>9736</v>
      </c>
    </row>
    <row r="7985" spans="1:7">
      <c r="A7985">
        <v>1111</v>
      </c>
      <c r="B7985" t="s">
        <v>9276</v>
      </c>
      <c r="C7985" t="s">
        <v>9277</v>
      </c>
      <c r="D7985" t="s">
        <v>9737</v>
      </c>
      <c r="E7985" t="s">
        <v>22905</v>
      </c>
      <c r="G7985" t="s">
        <v>9738</v>
      </c>
    </row>
    <row r="7986" spans="1:7">
      <c r="A7986">
        <v>1111</v>
      </c>
      <c r="B7986" t="s">
        <v>9276</v>
      </c>
      <c r="C7986" t="s">
        <v>9277</v>
      </c>
      <c r="D7986" t="s">
        <v>9739</v>
      </c>
      <c r="E7986" t="s">
        <v>22906</v>
      </c>
      <c r="G7986" t="s">
        <v>9740</v>
      </c>
    </row>
    <row r="7987" spans="1:7">
      <c r="A7987">
        <v>1111</v>
      </c>
      <c r="B7987" t="s">
        <v>9276</v>
      </c>
      <c r="C7987" t="s">
        <v>9277</v>
      </c>
      <c r="D7987" t="s">
        <v>9741</v>
      </c>
      <c r="E7987" t="s">
        <v>22907</v>
      </c>
      <c r="G7987" t="s">
        <v>9742</v>
      </c>
    </row>
    <row r="7988" spans="1:7">
      <c r="A7988">
        <v>1111</v>
      </c>
      <c r="B7988" t="s">
        <v>9276</v>
      </c>
      <c r="C7988" t="s">
        <v>9277</v>
      </c>
      <c r="D7988" t="s">
        <v>9743</v>
      </c>
      <c r="E7988" t="s">
        <v>22908</v>
      </c>
      <c r="G7988" t="s">
        <v>9744</v>
      </c>
    </row>
    <row r="7989" spans="1:7">
      <c r="A7989">
        <v>1111</v>
      </c>
      <c r="B7989" t="s">
        <v>9276</v>
      </c>
      <c r="C7989" t="s">
        <v>9277</v>
      </c>
      <c r="D7989" t="s">
        <v>9745</v>
      </c>
      <c r="E7989" t="s">
        <v>22909</v>
      </c>
      <c r="G7989" t="s">
        <v>9746</v>
      </c>
    </row>
    <row r="7990" spans="1:7">
      <c r="A7990">
        <v>1111</v>
      </c>
      <c r="B7990" t="s">
        <v>9276</v>
      </c>
      <c r="C7990" t="s">
        <v>9277</v>
      </c>
      <c r="D7990" t="s">
        <v>9747</v>
      </c>
      <c r="E7990" t="s">
        <v>22910</v>
      </c>
      <c r="G7990" t="s">
        <v>9748</v>
      </c>
    </row>
    <row r="7991" spans="1:7">
      <c r="A7991">
        <v>1111</v>
      </c>
      <c r="B7991" t="s">
        <v>9276</v>
      </c>
      <c r="C7991" t="s">
        <v>9277</v>
      </c>
      <c r="D7991" t="s">
        <v>9749</v>
      </c>
      <c r="E7991" t="s">
        <v>22911</v>
      </c>
      <c r="G7991" t="s">
        <v>9750</v>
      </c>
    </row>
    <row r="7992" spans="1:7">
      <c r="A7992">
        <v>1111</v>
      </c>
      <c r="B7992" t="s">
        <v>9276</v>
      </c>
      <c r="C7992" t="s">
        <v>9277</v>
      </c>
      <c r="D7992" t="s">
        <v>9751</v>
      </c>
      <c r="E7992" t="s">
        <v>9331</v>
      </c>
      <c r="G7992" t="s">
        <v>9752</v>
      </c>
    </row>
    <row r="7993" spans="1:7">
      <c r="A7993">
        <v>1111</v>
      </c>
      <c r="B7993" t="s">
        <v>9276</v>
      </c>
      <c r="C7993" t="s">
        <v>9277</v>
      </c>
      <c r="D7993" t="s">
        <v>9753</v>
      </c>
      <c r="E7993" t="s">
        <v>22912</v>
      </c>
      <c r="G7993" t="s">
        <v>9754</v>
      </c>
    </row>
    <row r="7994" spans="1:7">
      <c r="A7994">
        <v>1111</v>
      </c>
      <c r="B7994" t="s">
        <v>9276</v>
      </c>
      <c r="C7994" t="s">
        <v>9277</v>
      </c>
      <c r="D7994" t="s">
        <v>9755</v>
      </c>
      <c r="E7994" t="s">
        <v>22913</v>
      </c>
      <c r="G7994" t="s">
        <v>9756</v>
      </c>
    </row>
    <row r="7995" spans="1:7">
      <c r="A7995">
        <v>1111</v>
      </c>
      <c r="B7995" t="s">
        <v>9276</v>
      </c>
      <c r="C7995" t="s">
        <v>9277</v>
      </c>
      <c r="D7995" t="s">
        <v>9757</v>
      </c>
      <c r="E7995" t="s">
        <v>22914</v>
      </c>
      <c r="G7995" t="s">
        <v>9758</v>
      </c>
    </row>
    <row r="7996" spans="1:7">
      <c r="A7996">
        <v>1111</v>
      </c>
      <c r="B7996" t="s">
        <v>9276</v>
      </c>
      <c r="C7996" t="s">
        <v>9277</v>
      </c>
      <c r="D7996" t="s">
        <v>9759</v>
      </c>
      <c r="E7996" t="s">
        <v>22915</v>
      </c>
      <c r="G7996" t="s">
        <v>9760</v>
      </c>
    </row>
    <row r="7997" spans="1:7">
      <c r="A7997">
        <v>1111</v>
      </c>
      <c r="B7997" t="s">
        <v>9276</v>
      </c>
      <c r="C7997" t="s">
        <v>9277</v>
      </c>
      <c r="D7997" t="s">
        <v>9761</v>
      </c>
      <c r="E7997" t="s">
        <v>22916</v>
      </c>
      <c r="G7997" t="s">
        <v>9762</v>
      </c>
    </row>
    <row r="7998" spans="1:7">
      <c r="A7998">
        <v>1111</v>
      </c>
      <c r="B7998" t="s">
        <v>9276</v>
      </c>
      <c r="C7998" t="s">
        <v>9277</v>
      </c>
      <c r="D7998" t="s">
        <v>9763</v>
      </c>
      <c r="E7998" t="s">
        <v>22917</v>
      </c>
      <c r="G7998" t="s">
        <v>9764</v>
      </c>
    </row>
    <row r="7999" spans="1:7">
      <c r="A7999">
        <v>1111</v>
      </c>
      <c r="B7999" t="s">
        <v>9276</v>
      </c>
      <c r="C7999" t="s">
        <v>9277</v>
      </c>
      <c r="D7999" t="s">
        <v>9765</v>
      </c>
      <c r="E7999" t="s">
        <v>22918</v>
      </c>
      <c r="G7999" t="s">
        <v>9766</v>
      </c>
    </row>
    <row r="8000" spans="1:7">
      <c r="A8000">
        <v>1111</v>
      </c>
      <c r="B8000" t="s">
        <v>9276</v>
      </c>
      <c r="C8000" t="s">
        <v>9277</v>
      </c>
      <c r="D8000" t="s">
        <v>9767</v>
      </c>
      <c r="E8000" t="s">
        <v>22919</v>
      </c>
      <c r="G8000" t="s">
        <v>9768</v>
      </c>
    </row>
    <row r="8001" spans="1:7">
      <c r="A8001">
        <v>1111</v>
      </c>
      <c r="B8001" t="s">
        <v>9276</v>
      </c>
      <c r="C8001" t="s">
        <v>9277</v>
      </c>
      <c r="D8001" t="s">
        <v>9769</v>
      </c>
      <c r="E8001" t="s">
        <v>22920</v>
      </c>
      <c r="G8001" t="s">
        <v>9770</v>
      </c>
    </row>
    <row r="8002" spans="1:7">
      <c r="A8002">
        <v>1111</v>
      </c>
      <c r="B8002" t="s">
        <v>9276</v>
      </c>
      <c r="C8002" t="s">
        <v>9277</v>
      </c>
      <c r="D8002" t="s">
        <v>9771</v>
      </c>
      <c r="E8002" t="s">
        <v>22921</v>
      </c>
      <c r="G8002" t="s">
        <v>9772</v>
      </c>
    </row>
    <row r="8003" spans="1:7">
      <c r="A8003">
        <v>1111</v>
      </c>
      <c r="B8003" t="s">
        <v>9276</v>
      </c>
      <c r="C8003" t="s">
        <v>9277</v>
      </c>
      <c r="D8003" t="s">
        <v>9773</v>
      </c>
      <c r="E8003" t="s">
        <v>22922</v>
      </c>
      <c r="G8003" t="s">
        <v>9774</v>
      </c>
    </row>
    <row r="8004" spans="1:7">
      <c r="A8004">
        <v>1111</v>
      </c>
      <c r="B8004" t="s">
        <v>9276</v>
      </c>
      <c r="C8004" t="s">
        <v>9277</v>
      </c>
      <c r="D8004" t="s">
        <v>9775</v>
      </c>
      <c r="E8004" t="s">
        <v>22923</v>
      </c>
      <c r="G8004" t="s">
        <v>9776</v>
      </c>
    </row>
    <row r="8005" spans="1:7">
      <c r="A8005">
        <v>1111</v>
      </c>
      <c r="B8005" t="s">
        <v>9276</v>
      </c>
      <c r="C8005" t="s">
        <v>9277</v>
      </c>
      <c r="D8005" t="s">
        <v>9777</v>
      </c>
      <c r="E8005" t="s">
        <v>22924</v>
      </c>
      <c r="G8005" t="s">
        <v>9778</v>
      </c>
    </row>
    <row r="8006" spans="1:7">
      <c r="A8006">
        <v>1114</v>
      </c>
      <c r="B8006" t="s">
        <v>9779</v>
      </c>
      <c r="C8006" t="s">
        <v>9780</v>
      </c>
      <c r="D8006">
        <v>1</v>
      </c>
      <c r="E8006" t="s">
        <v>9781</v>
      </c>
    </row>
    <row r="8007" spans="1:7">
      <c r="A8007">
        <v>1114</v>
      </c>
      <c r="B8007" t="s">
        <v>9779</v>
      </c>
      <c r="C8007" t="s">
        <v>9780</v>
      </c>
      <c r="D8007">
        <v>2</v>
      </c>
      <c r="E8007" t="s">
        <v>9782</v>
      </c>
    </row>
    <row r="8008" spans="1:7">
      <c r="A8008">
        <v>1117</v>
      </c>
      <c r="B8008" t="s">
        <v>9783</v>
      </c>
      <c r="C8008" t="s">
        <v>9784</v>
      </c>
      <c r="D8008">
        <v>1</v>
      </c>
      <c r="E8008" t="s">
        <v>9785</v>
      </c>
      <c r="F8008" t="s">
        <v>13044</v>
      </c>
      <c r="G8008" t="s">
        <v>22925</v>
      </c>
    </row>
    <row r="8009" spans="1:7">
      <c r="A8009">
        <v>1117</v>
      </c>
      <c r="B8009" t="s">
        <v>9783</v>
      </c>
      <c r="C8009" t="s">
        <v>9784</v>
      </c>
      <c r="D8009">
        <v>2</v>
      </c>
      <c r="E8009" t="s">
        <v>9786</v>
      </c>
      <c r="F8009" t="s">
        <v>5812</v>
      </c>
      <c r="G8009" t="s">
        <v>22926</v>
      </c>
    </row>
    <row r="8010" spans="1:7">
      <c r="A8010">
        <v>1117</v>
      </c>
      <c r="B8010" t="s">
        <v>9783</v>
      </c>
      <c r="C8010" t="s">
        <v>9784</v>
      </c>
      <c r="D8010">
        <v>3</v>
      </c>
      <c r="E8010" t="s">
        <v>5863</v>
      </c>
      <c r="F8010" t="s">
        <v>5864</v>
      </c>
      <c r="G8010" t="s">
        <v>22927</v>
      </c>
    </row>
    <row r="8011" spans="1:7">
      <c r="A8011">
        <v>1117</v>
      </c>
      <c r="B8011" t="s">
        <v>9783</v>
      </c>
      <c r="C8011" t="s">
        <v>9784</v>
      </c>
      <c r="D8011">
        <v>4</v>
      </c>
      <c r="E8011" t="s">
        <v>5814</v>
      </c>
      <c r="F8011" t="s">
        <v>5815</v>
      </c>
      <c r="G8011" t="s">
        <v>5816</v>
      </c>
    </row>
    <row r="8012" spans="1:7">
      <c r="A8012">
        <v>1120</v>
      </c>
      <c r="B8012" t="s">
        <v>9787</v>
      </c>
      <c r="C8012" t="s">
        <v>9788</v>
      </c>
      <c r="D8012">
        <v>1</v>
      </c>
      <c r="E8012" t="s">
        <v>9789</v>
      </c>
    </row>
    <row r="8013" spans="1:7">
      <c r="A8013">
        <v>1120</v>
      </c>
      <c r="B8013" t="s">
        <v>9787</v>
      </c>
      <c r="C8013" t="s">
        <v>9788</v>
      </c>
      <c r="D8013">
        <v>2</v>
      </c>
      <c r="E8013" t="s">
        <v>9790</v>
      </c>
    </row>
    <row r="8014" spans="1:7">
      <c r="A8014">
        <v>1120</v>
      </c>
      <c r="B8014" t="s">
        <v>9787</v>
      </c>
      <c r="C8014" t="s">
        <v>9788</v>
      </c>
      <c r="D8014">
        <v>3</v>
      </c>
      <c r="E8014" t="s">
        <v>9791</v>
      </c>
    </row>
    <row r="8015" spans="1:7">
      <c r="A8015">
        <v>1123</v>
      </c>
      <c r="B8015" t="s">
        <v>9792</v>
      </c>
      <c r="C8015" t="s">
        <v>9793</v>
      </c>
      <c r="D8015">
        <v>1</v>
      </c>
      <c r="E8015" t="s">
        <v>5838</v>
      </c>
      <c r="F8015" t="s">
        <v>5839</v>
      </c>
      <c r="G8015" t="s">
        <v>22505</v>
      </c>
    </row>
    <row r="8016" spans="1:7">
      <c r="A8016">
        <v>1123</v>
      </c>
      <c r="B8016" t="s">
        <v>9792</v>
      </c>
      <c r="C8016" t="s">
        <v>9793</v>
      </c>
      <c r="D8016">
        <v>2</v>
      </c>
      <c r="E8016" t="s">
        <v>5842</v>
      </c>
      <c r="F8016" t="s">
        <v>5843</v>
      </c>
      <c r="G8016" t="s">
        <v>22509</v>
      </c>
    </row>
    <row r="8017" spans="1:7">
      <c r="A8017">
        <v>1123</v>
      </c>
      <c r="B8017" t="s">
        <v>9792</v>
      </c>
      <c r="C8017" t="s">
        <v>9793</v>
      </c>
      <c r="D8017">
        <v>3</v>
      </c>
      <c r="E8017" t="s">
        <v>9794</v>
      </c>
      <c r="F8017" t="s">
        <v>13045</v>
      </c>
      <c r="G8017" t="s">
        <v>22928</v>
      </c>
    </row>
    <row r="8018" spans="1:7">
      <c r="A8018">
        <v>1123</v>
      </c>
      <c r="B8018" t="s">
        <v>9792</v>
      </c>
      <c r="C8018" t="s">
        <v>9793</v>
      </c>
      <c r="D8018">
        <v>4</v>
      </c>
      <c r="E8018" t="s">
        <v>9795</v>
      </c>
      <c r="F8018" t="s">
        <v>13046</v>
      </c>
      <c r="G8018" t="s">
        <v>22929</v>
      </c>
    </row>
    <row r="8019" spans="1:7">
      <c r="A8019">
        <v>1123</v>
      </c>
      <c r="B8019" t="s">
        <v>9792</v>
      </c>
      <c r="C8019" t="s">
        <v>9793</v>
      </c>
      <c r="D8019">
        <v>5</v>
      </c>
      <c r="E8019" t="s">
        <v>5846</v>
      </c>
      <c r="F8019" t="s">
        <v>5847</v>
      </c>
      <c r="G8019" t="s">
        <v>22513</v>
      </c>
    </row>
    <row r="8020" spans="1:7">
      <c r="A8020">
        <v>1123</v>
      </c>
      <c r="B8020" t="s">
        <v>9792</v>
      </c>
      <c r="C8020" t="s">
        <v>9793</v>
      </c>
      <c r="D8020">
        <v>6</v>
      </c>
      <c r="E8020" t="s">
        <v>9796</v>
      </c>
      <c r="F8020" t="s">
        <v>13047</v>
      </c>
      <c r="G8020" t="s">
        <v>22930</v>
      </c>
    </row>
    <row r="8021" spans="1:7">
      <c r="A8021">
        <v>1123</v>
      </c>
      <c r="B8021" t="s">
        <v>9792</v>
      </c>
      <c r="C8021" t="s">
        <v>9793</v>
      </c>
      <c r="D8021">
        <v>7</v>
      </c>
      <c r="E8021" t="s">
        <v>5850</v>
      </c>
      <c r="F8021" t="s">
        <v>5851</v>
      </c>
      <c r="G8021" t="s">
        <v>22517</v>
      </c>
    </row>
    <row r="8022" spans="1:7">
      <c r="A8022">
        <v>1123</v>
      </c>
      <c r="B8022" t="s">
        <v>9792</v>
      </c>
      <c r="C8022" t="s">
        <v>9793</v>
      </c>
      <c r="D8022">
        <v>8</v>
      </c>
      <c r="E8022" t="s">
        <v>5837</v>
      </c>
      <c r="F8022" t="s">
        <v>12776</v>
      </c>
      <c r="G8022" t="s">
        <v>22504</v>
      </c>
    </row>
    <row r="8023" spans="1:7">
      <c r="A8023">
        <v>1123</v>
      </c>
      <c r="B8023" t="s">
        <v>9792</v>
      </c>
      <c r="C8023" t="s">
        <v>9793</v>
      </c>
      <c r="D8023">
        <v>9</v>
      </c>
      <c r="E8023" t="s">
        <v>9797</v>
      </c>
      <c r="F8023" t="s">
        <v>13048</v>
      </c>
      <c r="G8023" t="s">
        <v>22931</v>
      </c>
    </row>
    <row r="8024" spans="1:7">
      <c r="A8024">
        <v>1123</v>
      </c>
      <c r="B8024" t="s">
        <v>9792</v>
      </c>
      <c r="C8024" t="s">
        <v>9793</v>
      </c>
      <c r="D8024">
        <v>10</v>
      </c>
      <c r="E8024" t="s">
        <v>5841</v>
      </c>
      <c r="F8024" t="s">
        <v>12778</v>
      </c>
      <c r="G8024" t="s">
        <v>22508</v>
      </c>
    </row>
    <row r="8025" spans="1:7">
      <c r="A8025">
        <v>1123</v>
      </c>
      <c r="B8025" t="s">
        <v>9792</v>
      </c>
      <c r="C8025" t="s">
        <v>9793</v>
      </c>
      <c r="D8025">
        <v>11</v>
      </c>
      <c r="E8025" t="s">
        <v>9798</v>
      </c>
      <c r="F8025" t="s">
        <v>13049</v>
      </c>
      <c r="G8025" t="s">
        <v>22932</v>
      </c>
    </row>
    <row r="8026" spans="1:7">
      <c r="A8026">
        <v>1123</v>
      </c>
      <c r="B8026" t="s">
        <v>9792</v>
      </c>
      <c r="C8026" t="s">
        <v>9793</v>
      </c>
      <c r="D8026">
        <v>12</v>
      </c>
      <c r="E8026" t="s">
        <v>9799</v>
      </c>
      <c r="F8026" t="s">
        <v>13050</v>
      </c>
      <c r="G8026" t="s">
        <v>22933</v>
      </c>
    </row>
    <row r="8027" spans="1:7">
      <c r="A8027">
        <v>1123</v>
      </c>
      <c r="B8027" t="s">
        <v>9792</v>
      </c>
      <c r="C8027" t="s">
        <v>9793</v>
      </c>
      <c r="D8027">
        <v>13</v>
      </c>
      <c r="E8027" t="s">
        <v>5845</v>
      </c>
      <c r="F8027" t="s">
        <v>12780</v>
      </c>
      <c r="G8027" t="s">
        <v>22934</v>
      </c>
    </row>
    <row r="8028" spans="1:7">
      <c r="A8028">
        <v>1123</v>
      </c>
      <c r="B8028" t="s">
        <v>9792</v>
      </c>
      <c r="C8028" t="s">
        <v>9793</v>
      </c>
      <c r="D8028">
        <v>14</v>
      </c>
      <c r="E8028" t="s">
        <v>5849</v>
      </c>
      <c r="F8028" t="s">
        <v>12782</v>
      </c>
      <c r="G8028" t="s">
        <v>22935</v>
      </c>
    </row>
    <row r="8029" spans="1:7">
      <c r="A8029">
        <v>1123</v>
      </c>
      <c r="B8029" t="s">
        <v>9792</v>
      </c>
      <c r="C8029" t="s">
        <v>9793</v>
      </c>
      <c r="D8029">
        <v>15</v>
      </c>
      <c r="E8029" t="s">
        <v>9800</v>
      </c>
      <c r="F8029" t="s">
        <v>13051</v>
      </c>
      <c r="G8029" t="s">
        <v>22936</v>
      </c>
    </row>
    <row r="8030" spans="1:7">
      <c r="A8030">
        <v>1123</v>
      </c>
      <c r="B8030" t="s">
        <v>9792</v>
      </c>
      <c r="C8030" t="s">
        <v>9793</v>
      </c>
      <c r="D8030">
        <v>16</v>
      </c>
      <c r="E8030" t="s">
        <v>9801</v>
      </c>
      <c r="F8030" t="s">
        <v>13052</v>
      </c>
      <c r="G8030" t="s">
        <v>22937</v>
      </c>
    </row>
    <row r="8031" spans="1:7">
      <c r="A8031">
        <v>1123</v>
      </c>
      <c r="B8031" t="s">
        <v>9792</v>
      </c>
      <c r="C8031" t="s">
        <v>9793</v>
      </c>
      <c r="D8031">
        <v>17</v>
      </c>
      <c r="E8031" t="s">
        <v>9802</v>
      </c>
      <c r="F8031" t="s">
        <v>13053</v>
      </c>
      <c r="G8031" t="s">
        <v>22938</v>
      </c>
    </row>
    <row r="8032" spans="1:7">
      <c r="A8032">
        <v>1123</v>
      </c>
      <c r="B8032" t="s">
        <v>9792</v>
      </c>
      <c r="C8032" t="s">
        <v>9793</v>
      </c>
      <c r="D8032">
        <v>18</v>
      </c>
      <c r="E8032" t="s">
        <v>9803</v>
      </c>
      <c r="F8032" t="s">
        <v>13054</v>
      </c>
      <c r="G8032" t="s">
        <v>22532</v>
      </c>
    </row>
    <row r="8033" spans="1:7">
      <c r="A8033">
        <v>1123</v>
      </c>
      <c r="B8033" t="s">
        <v>9792</v>
      </c>
      <c r="C8033" t="s">
        <v>9793</v>
      </c>
      <c r="D8033">
        <v>19</v>
      </c>
      <c r="E8033" t="s">
        <v>5814</v>
      </c>
      <c r="F8033" t="s">
        <v>5815</v>
      </c>
      <c r="G8033" t="s">
        <v>5816</v>
      </c>
    </row>
    <row r="8034" spans="1:7">
      <c r="A8034">
        <v>1123</v>
      </c>
      <c r="B8034" t="s">
        <v>9792</v>
      </c>
      <c r="C8034" t="s">
        <v>9793</v>
      </c>
      <c r="D8034">
        <v>21</v>
      </c>
      <c r="E8034" t="s">
        <v>9804</v>
      </c>
      <c r="F8034" t="s">
        <v>13055</v>
      </c>
      <c r="G8034" t="s">
        <v>22939</v>
      </c>
    </row>
    <row r="8035" spans="1:7">
      <c r="A8035">
        <v>1123</v>
      </c>
      <c r="B8035" t="s">
        <v>9792</v>
      </c>
      <c r="C8035" t="s">
        <v>9793</v>
      </c>
      <c r="D8035">
        <v>22</v>
      </c>
      <c r="E8035" t="s">
        <v>23381</v>
      </c>
      <c r="F8035" t="s">
        <v>23382</v>
      </c>
      <c r="G8035" t="s">
        <v>23383</v>
      </c>
    </row>
    <row r="8036" spans="1:7">
      <c r="A8036">
        <v>1123</v>
      </c>
      <c r="B8036" t="s">
        <v>9792</v>
      </c>
      <c r="C8036" t="s">
        <v>9793</v>
      </c>
      <c r="D8036">
        <v>23</v>
      </c>
      <c r="E8036" t="s">
        <v>23384</v>
      </c>
      <c r="F8036" t="s">
        <v>23385</v>
      </c>
      <c r="G8036" t="s">
        <v>23386</v>
      </c>
    </row>
    <row r="8037" spans="1:7">
      <c r="A8037">
        <v>1123</v>
      </c>
      <c r="B8037" t="s">
        <v>9792</v>
      </c>
      <c r="C8037" t="s">
        <v>9793</v>
      </c>
      <c r="D8037">
        <v>29</v>
      </c>
      <c r="E8037" t="s">
        <v>5863</v>
      </c>
      <c r="F8037" t="s">
        <v>5864</v>
      </c>
      <c r="G8037" t="s">
        <v>22927</v>
      </c>
    </row>
    <row r="8038" spans="1:7">
      <c r="A8038">
        <v>1123</v>
      </c>
      <c r="B8038" t="s">
        <v>9792</v>
      </c>
      <c r="C8038" t="s">
        <v>9793</v>
      </c>
      <c r="D8038">
        <v>50</v>
      </c>
      <c r="E8038" t="s">
        <v>23249</v>
      </c>
      <c r="F8038" t="s">
        <v>23250</v>
      </c>
      <c r="G8038" t="s">
        <v>23251</v>
      </c>
    </row>
    <row r="8039" spans="1:7">
      <c r="A8039">
        <v>1123</v>
      </c>
      <c r="B8039" t="s">
        <v>9792</v>
      </c>
      <c r="C8039" t="s">
        <v>9793</v>
      </c>
      <c r="D8039">
        <v>51</v>
      </c>
      <c r="E8039" t="s">
        <v>23252</v>
      </c>
      <c r="F8039" t="s">
        <v>23253</v>
      </c>
      <c r="G8039" t="s">
        <v>23254</v>
      </c>
    </row>
    <row r="8040" spans="1:7">
      <c r="A8040">
        <v>1123</v>
      </c>
      <c r="B8040" t="s">
        <v>9792</v>
      </c>
      <c r="C8040" t="s">
        <v>9793</v>
      </c>
      <c r="D8040">
        <v>52</v>
      </c>
      <c r="E8040" t="s">
        <v>23255</v>
      </c>
      <c r="F8040" t="s">
        <v>23256</v>
      </c>
      <c r="G8040" t="s">
        <v>23257</v>
      </c>
    </row>
    <row r="8041" spans="1:7">
      <c r="A8041">
        <v>1123</v>
      </c>
      <c r="B8041" t="s">
        <v>9792</v>
      </c>
      <c r="C8041" t="s">
        <v>9793</v>
      </c>
      <c r="D8041">
        <v>53</v>
      </c>
      <c r="E8041" t="s">
        <v>23258</v>
      </c>
      <c r="F8041" t="s">
        <v>23259</v>
      </c>
      <c r="G8041" t="s">
        <v>23260</v>
      </c>
    </row>
    <row r="8042" spans="1:7">
      <c r="A8042">
        <v>1123</v>
      </c>
      <c r="B8042" t="s">
        <v>9792</v>
      </c>
      <c r="C8042" t="s">
        <v>9793</v>
      </c>
      <c r="D8042">
        <v>54</v>
      </c>
      <c r="E8042" t="s">
        <v>23261</v>
      </c>
      <c r="F8042" t="s">
        <v>23262</v>
      </c>
      <c r="G8042" t="s">
        <v>23263</v>
      </c>
    </row>
    <row r="8043" spans="1:7">
      <c r="A8043">
        <v>1123</v>
      </c>
      <c r="B8043" t="s">
        <v>9792</v>
      </c>
      <c r="C8043" t="s">
        <v>9793</v>
      </c>
      <c r="D8043">
        <v>55</v>
      </c>
      <c r="E8043" t="s">
        <v>23264</v>
      </c>
      <c r="F8043" t="s">
        <v>23265</v>
      </c>
      <c r="G8043" t="s">
        <v>23266</v>
      </c>
    </row>
    <row r="8044" spans="1:7">
      <c r="A8044">
        <v>1123</v>
      </c>
      <c r="B8044" t="s">
        <v>9792</v>
      </c>
      <c r="C8044" t="s">
        <v>9793</v>
      </c>
      <c r="D8044">
        <v>56</v>
      </c>
      <c r="E8044" t="s">
        <v>23267</v>
      </c>
      <c r="F8044" t="s">
        <v>23268</v>
      </c>
      <c r="G8044" t="s">
        <v>23269</v>
      </c>
    </row>
    <row r="8045" spans="1:7">
      <c r="A8045">
        <v>1123</v>
      </c>
      <c r="B8045" t="s">
        <v>9792</v>
      </c>
      <c r="C8045" t="s">
        <v>9793</v>
      </c>
      <c r="D8045">
        <v>57</v>
      </c>
      <c r="E8045" t="s">
        <v>23270</v>
      </c>
      <c r="F8045" t="s">
        <v>23271</v>
      </c>
      <c r="G8045" t="s">
        <v>23272</v>
      </c>
    </row>
    <row r="8046" spans="1:7">
      <c r="A8046">
        <v>1123</v>
      </c>
      <c r="B8046" t="s">
        <v>9792</v>
      </c>
      <c r="C8046" t="s">
        <v>9793</v>
      </c>
      <c r="D8046">
        <v>58</v>
      </c>
      <c r="E8046" t="s">
        <v>5811</v>
      </c>
      <c r="F8046" t="s">
        <v>23273</v>
      </c>
      <c r="G8046" t="s">
        <v>5813</v>
      </c>
    </row>
    <row r="8047" spans="1:7">
      <c r="A8047">
        <v>1123</v>
      </c>
      <c r="B8047" t="s">
        <v>9792</v>
      </c>
      <c r="C8047" t="s">
        <v>9793</v>
      </c>
      <c r="D8047">
        <v>70</v>
      </c>
      <c r="E8047" t="s">
        <v>23274</v>
      </c>
      <c r="F8047" t="s">
        <v>23275</v>
      </c>
      <c r="G8047" t="s">
        <v>23276</v>
      </c>
    </row>
    <row r="8048" spans="1:7">
      <c r="A8048">
        <v>1123</v>
      </c>
      <c r="B8048" t="s">
        <v>9792</v>
      </c>
      <c r="C8048" t="s">
        <v>9793</v>
      </c>
      <c r="D8048">
        <v>71</v>
      </c>
      <c r="E8048" t="s">
        <v>23277</v>
      </c>
      <c r="F8048" t="s">
        <v>23278</v>
      </c>
      <c r="G8048" t="s">
        <v>23279</v>
      </c>
    </row>
    <row r="8049" spans="1:7">
      <c r="A8049">
        <v>1123</v>
      </c>
      <c r="B8049" t="s">
        <v>9792</v>
      </c>
      <c r="C8049" t="s">
        <v>9793</v>
      </c>
      <c r="D8049">
        <v>72</v>
      </c>
      <c r="E8049" t="s">
        <v>23280</v>
      </c>
      <c r="F8049" t="s">
        <v>23281</v>
      </c>
      <c r="G8049" t="s">
        <v>23282</v>
      </c>
    </row>
    <row r="8050" spans="1:7">
      <c r="A8050">
        <v>1123</v>
      </c>
      <c r="B8050" t="s">
        <v>9792</v>
      </c>
      <c r="C8050" t="s">
        <v>9793</v>
      </c>
      <c r="D8050">
        <v>73</v>
      </c>
      <c r="E8050" t="s">
        <v>23283</v>
      </c>
      <c r="F8050" t="s">
        <v>23284</v>
      </c>
      <c r="G8050" t="s">
        <v>23285</v>
      </c>
    </row>
    <row r="8051" spans="1:7">
      <c r="A8051">
        <v>1123</v>
      </c>
      <c r="B8051" t="s">
        <v>9792</v>
      </c>
      <c r="C8051" t="s">
        <v>9793</v>
      </c>
      <c r="D8051">
        <v>74</v>
      </c>
      <c r="E8051" t="s">
        <v>23286</v>
      </c>
      <c r="F8051" t="s">
        <v>23287</v>
      </c>
      <c r="G8051" t="s">
        <v>23288</v>
      </c>
    </row>
    <row r="8052" spans="1:7">
      <c r="A8052">
        <v>1123</v>
      </c>
      <c r="B8052" t="s">
        <v>9792</v>
      </c>
      <c r="C8052" t="s">
        <v>9793</v>
      </c>
      <c r="D8052">
        <v>75</v>
      </c>
      <c r="E8052" t="s">
        <v>23289</v>
      </c>
      <c r="F8052" t="s">
        <v>23290</v>
      </c>
      <c r="G8052" t="s">
        <v>23291</v>
      </c>
    </row>
    <row r="8053" spans="1:7">
      <c r="A8053">
        <v>1123</v>
      </c>
      <c r="B8053" t="s">
        <v>9792</v>
      </c>
      <c r="C8053" t="s">
        <v>9793</v>
      </c>
      <c r="D8053">
        <v>76</v>
      </c>
      <c r="E8053" t="s">
        <v>23292</v>
      </c>
      <c r="F8053" t="s">
        <v>23293</v>
      </c>
      <c r="G8053" t="s">
        <v>23294</v>
      </c>
    </row>
    <row r="8054" spans="1:7">
      <c r="A8054">
        <v>1123</v>
      </c>
      <c r="B8054" t="s">
        <v>9792</v>
      </c>
      <c r="C8054" t="s">
        <v>9793</v>
      </c>
      <c r="D8054">
        <v>77</v>
      </c>
      <c r="E8054" t="s">
        <v>5871</v>
      </c>
      <c r="F8054" t="s">
        <v>23295</v>
      </c>
      <c r="G8054" t="s">
        <v>5872</v>
      </c>
    </row>
    <row r="8055" spans="1:7">
      <c r="A8055">
        <v>1123</v>
      </c>
      <c r="B8055" t="s">
        <v>9792</v>
      </c>
      <c r="C8055" t="s">
        <v>9793</v>
      </c>
      <c r="D8055">
        <v>78</v>
      </c>
      <c r="E8055" t="s">
        <v>9920</v>
      </c>
      <c r="F8055" t="s">
        <v>23296</v>
      </c>
      <c r="G8055" t="s">
        <v>23297</v>
      </c>
    </row>
    <row r="8056" spans="1:7">
      <c r="A8056">
        <v>1123</v>
      </c>
      <c r="B8056" t="s">
        <v>9792</v>
      </c>
      <c r="C8056" t="s">
        <v>9793</v>
      </c>
      <c r="D8056">
        <v>79</v>
      </c>
      <c r="E8056" t="s">
        <v>23298</v>
      </c>
      <c r="F8056" t="s">
        <v>23299</v>
      </c>
      <c r="G8056" t="s">
        <v>23300</v>
      </c>
    </row>
    <row r="8057" spans="1:7">
      <c r="A8057">
        <v>1126</v>
      </c>
      <c r="B8057" t="s">
        <v>9805</v>
      </c>
      <c r="C8057" t="s">
        <v>9806</v>
      </c>
      <c r="D8057">
        <v>312</v>
      </c>
      <c r="E8057" t="s">
        <v>9807</v>
      </c>
    </row>
    <row r="8058" spans="1:7">
      <c r="A8058">
        <v>1126</v>
      </c>
      <c r="B8058" t="s">
        <v>9805</v>
      </c>
      <c r="C8058" t="s">
        <v>9806</v>
      </c>
      <c r="D8058">
        <v>323</v>
      </c>
      <c r="E8058" t="s">
        <v>9808</v>
      </c>
    </row>
    <row r="8059" spans="1:7">
      <c r="A8059">
        <v>1126</v>
      </c>
      <c r="B8059" t="s">
        <v>9805</v>
      </c>
      <c r="C8059" t="s">
        <v>9806</v>
      </c>
      <c r="D8059">
        <v>324</v>
      </c>
      <c r="E8059" t="s">
        <v>9809</v>
      </c>
    </row>
    <row r="8060" spans="1:7">
      <c r="A8060">
        <v>1126</v>
      </c>
      <c r="B8060" t="s">
        <v>9805</v>
      </c>
      <c r="C8060" t="s">
        <v>9806</v>
      </c>
      <c r="D8060">
        <v>800</v>
      </c>
      <c r="E8060" t="s">
        <v>9810</v>
      </c>
    </row>
    <row r="8061" spans="1:7">
      <c r="A8061">
        <v>1129</v>
      </c>
      <c r="B8061" t="s">
        <v>9811</v>
      </c>
      <c r="C8061" t="s">
        <v>9812</v>
      </c>
      <c r="D8061" t="s">
        <v>9813</v>
      </c>
      <c r="E8061" t="s">
        <v>9814</v>
      </c>
      <c r="G8061" t="s">
        <v>9815</v>
      </c>
    </row>
    <row r="8062" spans="1:7">
      <c r="A8062">
        <v>1129</v>
      </c>
      <c r="B8062" t="s">
        <v>9811</v>
      </c>
      <c r="C8062" t="s">
        <v>9812</v>
      </c>
      <c r="D8062" t="s">
        <v>9816</v>
      </c>
      <c r="E8062" t="s">
        <v>9817</v>
      </c>
      <c r="G8062" t="s">
        <v>9818</v>
      </c>
    </row>
    <row r="8063" spans="1:7">
      <c r="A8063">
        <v>1129</v>
      </c>
      <c r="B8063" t="s">
        <v>9811</v>
      </c>
      <c r="C8063" t="s">
        <v>9812</v>
      </c>
      <c r="D8063" t="s">
        <v>9819</v>
      </c>
      <c r="E8063" t="s">
        <v>9820</v>
      </c>
      <c r="G8063" t="s">
        <v>9821</v>
      </c>
    </row>
    <row r="8064" spans="1:7">
      <c r="A8064">
        <v>1129</v>
      </c>
      <c r="B8064" t="s">
        <v>9811</v>
      </c>
      <c r="C8064" t="s">
        <v>9812</v>
      </c>
      <c r="D8064" t="s">
        <v>9822</v>
      </c>
      <c r="E8064" t="s">
        <v>9823</v>
      </c>
      <c r="G8064" t="s">
        <v>9824</v>
      </c>
    </row>
    <row r="8065" spans="1:7">
      <c r="A8065">
        <v>1129</v>
      </c>
      <c r="B8065" t="s">
        <v>9811</v>
      </c>
      <c r="C8065" t="s">
        <v>9812</v>
      </c>
      <c r="D8065" t="s">
        <v>9825</v>
      </c>
      <c r="E8065" t="s">
        <v>9826</v>
      </c>
      <c r="G8065" t="s">
        <v>9827</v>
      </c>
    </row>
    <row r="8066" spans="1:7">
      <c r="A8066">
        <v>1129</v>
      </c>
      <c r="B8066" t="s">
        <v>9811</v>
      </c>
      <c r="C8066" t="s">
        <v>9812</v>
      </c>
      <c r="D8066" t="s">
        <v>9828</v>
      </c>
      <c r="E8066" t="s">
        <v>9829</v>
      </c>
      <c r="G8066" t="s">
        <v>9830</v>
      </c>
    </row>
    <row r="8067" spans="1:7">
      <c r="A8067">
        <v>1129</v>
      </c>
      <c r="B8067" t="s">
        <v>9811</v>
      </c>
      <c r="C8067" t="s">
        <v>9812</v>
      </c>
      <c r="D8067" t="s">
        <v>9831</v>
      </c>
      <c r="E8067" t="s">
        <v>9832</v>
      </c>
      <c r="G8067" t="s">
        <v>9833</v>
      </c>
    </row>
    <row r="8068" spans="1:7">
      <c r="A8068">
        <v>1129</v>
      </c>
      <c r="B8068" t="s">
        <v>9811</v>
      </c>
      <c r="C8068" t="s">
        <v>9812</v>
      </c>
      <c r="D8068" t="s">
        <v>9834</v>
      </c>
      <c r="E8068" t="s">
        <v>9835</v>
      </c>
      <c r="G8068" t="s">
        <v>9836</v>
      </c>
    </row>
    <row r="8069" spans="1:7">
      <c r="A8069">
        <v>1129</v>
      </c>
      <c r="B8069" t="s">
        <v>9811</v>
      </c>
      <c r="C8069" t="s">
        <v>9812</v>
      </c>
      <c r="D8069" t="s">
        <v>9837</v>
      </c>
      <c r="E8069" t="s">
        <v>9838</v>
      </c>
      <c r="G8069" t="s">
        <v>9839</v>
      </c>
    </row>
    <row r="8070" spans="1:7">
      <c r="A8070">
        <v>1129</v>
      </c>
      <c r="B8070" t="s">
        <v>9811</v>
      </c>
      <c r="C8070" t="s">
        <v>9812</v>
      </c>
      <c r="D8070" t="s">
        <v>10107</v>
      </c>
      <c r="E8070" t="s">
        <v>10108</v>
      </c>
      <c r="F8070" t="s">
        <v>7140</v>
      </c>
      <c r="G8070" t="s">
        <v>10109</v>
      </c>
    </row>
    <row r="8071" spans="1:7">
      <c r="A8071">
        <v>1129</v>
      </c>
      <c r="B8071" t="s">
        <v>9811</v>
      </c>
      <c r="C8071" t="s">
        <v>9812</v>
      </c>
      <c r="D8071" t="s">
        <v>12684</v>
      </c>
      <c r="E8071" t="s">
        <v>12685</v>
      </c>
      <c r="F8071" t="s">
        <v>7140</v>
      </c>
      <c r="G8071" t="s">
        <v>12686</v>
      </c>
    </row>
    <row r="8072" spans="1:7">
      <c r="A8072">
        <v>1129</v>
      </c>
      <c r="B8072" t="s">
        <v>9811</v>
      </c>
      <c r="C8072" t="s">
        <v>9812</v>
      </c>
      <c r="D8072" t="s">
        <v>13400</v>
      </c>
      <c r="E8072" t="s">
        <v>13401</v>
      </c>
      <c r="F8072" t="s">
        <v>7140</v>
      </c>
      <c r="G8072" t="s">
        <v>13402</v>
      </c>
    </row>
    <row r="8073" spans="1:7">
      <c r="A8073">
        <v>1129</v>
      </c>
      <c r="B8073" t="s">
        <v>9811</v>
      </c>
      <c r="C8073" t="s">
        <v>9812</v>
      </c>
      <c r="D8073" t="s">
        <v>13403</v>
      </c>
      <c r="E8073" t="s">
        <v>13404</v>
      </c>
      <c r="F8073" t="s">
        <v>7140</v>
      </c>
      <c r="G8073" t="s">
        <v>13405</v>
      </c>
    </row>
    <row r="8074" spans="1:7">
      <c r="A8074">
        <v>1129</v>
      </c>
      <c r="B8074" t="s">
        <v>9811</v>
      </c>
      <c r="C8074" t="s">
        <v>9812</v>
      </c>
      <c r="D8074" t="s">
        <v>13758</v>
      </c>
      <c r="E8074" t="s">
        <v>13759</v>
      </c>
      <c r="F8074" t="s">
        <v>7140</v>
      </c>
      <c r="G8074" t="s">
        <v>13760</v>
      </c>
    </row>
    <row r="8075" spans="1:7">
      <c r="A8075">
        <v>1129</v>
      </c>
      <c r="B8075" t="s">
        <v>9811</v>
      </c>
      <c r="C8075" t="s">
        <v>9812</v>
      </c>
      <c r="D8075" t="s">
        <v>15002</v>
      </c>
      <c r="E8075" t="s">
        <v>15003</v>
      </c>
      <c r="G8075" t="s">
        <v>15004</v>
      </c>
    </row>
    <row r="8076" spans="1:7">
      <c r="A8076">
        <v>1129</v>
      </c>
      <c r="B8076" t="s">
        <v>9811</v>
      </c>
      <c r="C8076" t="s">
        <v>9812</v>
      </c>
      <c r="D8076" t="s">
        <v>15073</v>
      </c>
      <c r="E8076" t="s">
        <v>15074</v>
      </c>
      <c r="G8076" t="s">
        <v>15075</v>
      </c>
    </row>
    <row r="8077" spans="1:7">
      <c r="A8077">
        <v>1129</v>
      </c>
      <c r="B8077" t="s">
        <v>9811</v>
      </c>
      <c r="C8077" t="s">
        <v>9812</v>
      </c>
      <c r="D8077" t="s">
        <v>15135</v>
      </c>
      <c r="E8077" t="s">
        <v>15136</v>
      </c>
      <c r="G8077" t="s">
        <v>15137</v>
      </c>
    </row>
    <row r="8078" spans="1:7">
      <c r="A8078">
        <v>1129</v>
      </c>
      <c r="B8078" t="s">
        <v>9811</v>
      </c>
      <c r="C8078" t="s">
        <v>9812</v>
      </c>
      <c r="D8078" t="s">
        <v>17978</v>
      </c>
      <c r="E8078" t="s">
        <v>17979</v>
      </c>
      <c r="G8078" t="s">
        <v>17980</v>
      </c>
    </row>
    <row r="8079" spans="1:7">
      <c r="A8079">
        <v>1129</v>
      </c>
      <c r="B8079" t="s">
        <v>9811</v>
      </c>
      <c r="C8079" t="s">
        <v>9812</v>
      </c>
      <c r="D8079" t="s">
        <v>23134</v>
      </c>
      <c r="E8079" t="s">
        <v>23138</v>
      </c>
      <c r="G8079" t="s">
        <v>23177</v>
      </c>
    </row>
    <row r="8080" spans="1:7">
      <c r="A8080">
        <v>1129</v>
      </c>
      <c r="B8080" t="s">
        <v>9811</v>
      </c>
      <c r="C8080" t="s">
        <v>9812</v>
      </c>
      <c r="D8080" t="s">
        <v>23203</v>
      </c>
      <c r="E8080" t="s">
        <v>23204</v>
      </c>
      <c r="G8080" t="s">
        <v>23205</v>
      </c>
    </row>
    <row r="8081" spans="1:7">
      <c r="A8081">
        <v>1129</v>
      </c>
      <c r="B8081" t="s">
        <v>9811</v>
      </c>
      <c r="C8081" t="s">
        <v>9812</v>
      </c>
      <c r="D8081" t="s">
        <v>23227</v>
      </c>
      <c r="E8081" t="s">
        <v>23228</v>
      </c>
      <c r="G8081" t="s">
        <v>23229</v>
      </c>
    </row>
    <row r="8082" spans="1:7">
      <c r="A8082">
        <v>1129</v>
      </c>
      <c r="B8082" t="s">
        <v>9811</v>
      </c>
      <c r="C8082" t="s">
        <v>9812</v>
      </c>
      <c r="D8082" t="s">
        <v>23242</v>
      </c>
      <c r="E8082" t="s">
        <v>23243</v>
      </c>
      <c r="G8082" t="s">
        <v>23244</v>
      </c>
    </row>
    <row r="8083" spans="1:7">
      <c r="A8083">
        <v>1129</v>
      </c>
      <c r="B8083" t="s">
        <v>9811</v>
      </c>
      <c r="C8083" t="s">
        <v>9812</v>
      </c>
      <c r="D8083" t="s">
        <v>23311</v>
      </c>
      <c r="E8083" t="s">
        <v>23312</v>
      </c>
      <c r="G8083" t="s">
        <v>23313</v>
      </c>
    </row>
    <row r="8084" spans="1:7">
      <c r="A8084">
        <v>1129</v>
      </c>
      <c r="B8084" t="s">
        <v>9811</v>
      </c>
      <c r="C8084" t="s">
        <v>9812</v>
      </c>
      <c r="D8084" t="s">
        <v>23387</v>
      </c>
      <c r="E8084" t="s">
        <v>23388</v>
      </c>
      <c r="G8084" t="s">
        <v>23389</v>
      </c>
    </row>
    <row r="8085" spans="1:7">
      <c r="A8085">
        <v>1129</v>
      </c>
      <c r="B8085" t="s">
        <v>9811</v>
      </c>
      <c r="C8085" t="s">
        <v>9812</v>
      </c>
      <c r="D8085" t="s">
        <v>23390</v>
      </c>
      <c r="E8085" t="s">
        <v>23391</v>
      </c>
      <c r="G8085" t="s">
        <v>23392</v>
      </c>
    </row>
    <row r="8086" spans="1:7">
      <c r="A8086">
        <v>1132</v>
      </c>
      <c r="B8086" t="s">
        <v>9840</v>
      </c>
      <c r="C8086" t="s">
        <v>9841</v>
      </c>
      <c r="D8086">
        <v>1</v>
      </c>
      <c r="E8086" t="s">
        <v>9842</v>
      </c>
      <c r="G8086" t="s">
        <v>9843</v>
      </c>
    </row>
    <row r="8087" spans="1:7">
      <c r="A8087">
        <v>1132</v>
      </c>
      <c r="B8087" t="s">
        <v>9840</v>
      </c>
      <c r="C8087" t="s">
        <v>9841</v>
      </c>
      <c r="D8087">
        <v>2</v>
      </c>
      <c r="E8087" t="s">
        <v>9844</v>
      </c>
      <c r="G8087" t="s">
        <v>9845</v>
      </c>
    </row>
    <row r="8088" spans="1:7">
      <c r="A8088">
        <v>1135</v>
      </c>
      <c r="B8088" t="s">
        <v>9846</v>
      </c>
      <c r="C8088" t="s">
        <v>9847</v>
      </c>
      <c r="D8088">
        <v>0</v>
      </c>
      <c r="E8088" t="s">
        <v>7318</v>
      </c>
      <c r="G8088" t="s">
        <v>9848</v>
      </c>
    </row>
    <row r="8089" spans="1:7">
      <c r="A8089">
        <v>1135</v>
      </c>
      <c r="B8089" t="s">
        <v>9846</v>
      </c>
      <c r="C8089" t="s">
        <v>9847</v>
      </c>
      <c r="D8089">
        <v>1</v>
      </c>
      <c r="E8089" t="s">
        <v>7319</v>
      </c>
      <c r="G8089" t="s">
        <v>9849</v>
      </c>
    </row>
    <row r="8090" spans="1:7">
      <c r="A8090">
        <v>1135</v>
      </c>
      <c r="B8090" t="s">
        <v>9846</v>
      </c>
      <c r="C8090" t="s">
        <v>9847</v>
      </c>
      <c r="D8090">
        <v>2</v>
      </c>
      <c r="E8090" t="s">
        <v>9850</v>
      </c>
      <c r="G8090" t="s">
        <v>9851</v>
      </c>
    </row>
    <row r="8091" spans="1:7">
      <c r="A8091">
        <v>1138</v>
      </c>
      <c r="B8091" t="s">
        <v>9852</v>
      </c>
      <c r="C8091" t="s">
        <v>9853</v>
      </c>
      <c r="D8091">
        <v>0</v>
      </c>
      <c r="E8091" t="s">
        <v>4910</v>
      </c>
      <c r="G8091" t="s">
        <v>5743</v>
      </c>
    </row>
    <row r="8092" spans="1:7">
      <c r="A8092">
        <v>1138</v>
      </c>
      <c r="B8092" t="s">
        <v>9852</v>
      </c>
      <c r="C8092" t="s">
        <v>9853</v>
      </c>
      <c r="D8092">
        <v>9</v>
      </c>
      <c r="E8092" t="s">
        <v>4778</v>
      </c>
      <c r="F8092" t="s">
        <v>4779</v>
      </c>
      <c r="G8092" t="s">
        <v>9854</v>
      </c>
    </row>
    <row r="8093" spans="1:7">
      <c r="A8093">
        <v>1138</v>
      </c>
      <c r="B8093" t="s">
        <v>9852</v>
      </c>
      <c r="C8093" t="s">
        <v>9853</v>
      </c>
      <c r="D8093">
        <v>10</v>
      </c>
      <c r="E8093" t="s">
        <v>9855</v>
      </c>
      <c r="G8093" t="s">
        <v>9856</v>
      </c>
    </row>
    <row r="8094" spans="1:7">
      <c r="A8094">
        <v>1141</v>
      </c>
      <c r="B8094" t="s">
        <v>9916</v>
      </c>
      <c r="C8094" t="s">
        <v>9917</v>
      </c>
      <c r="D8094">
        <v>1</v>
      </c>
      <c r="E8094" t="s">
        <v>9918</v>
      </c>
      <c r="G8094" t="s">
        <v>9919</v>
      </c>
    </row>
    <row r="8095" spans="1:7">
      <c r="A8095">
        <v>1141</v>
      </c>
      <c r="B8095" t="s">
        <v>9916</v>
      </c>
      <c r="C8095" t="s">
        <v>9917</v>
      </c>
      <c r="D8095">
        <v>2</v>
      </c>
      <c r="E8095" t="s">
        <v>5811</v>
      </c>
      <c r="G8095" t="s">
        <v>5813</v>
      </c>
    </row>
    <row r="8096" spans="1:7">
      <c r="A8096">
        <v>1141</v>
      </c>
      <c r="B8096" t="s">
        <v>9916</v>
      </c>
      <c r="C8096" t="s">
        <v>9917</v>
      </c>
      <c r="D8096">
        <v>3</v>
      </c>
      <c r="E8096" t="s">
        <v>9920</v>
      </c>
      <c r="G8096" t="s">
        <v>9921</v>
      </c>
    </row>
    <row r="8097" spans="1:7">
      <c r="A8097">
        <v>1141</v>
      </c>
      <c r="B8097" t="s">
        <v>9916</v>
      </c>
      <c r="C8097" t="s">
        <v>9917</v>
      </c>
      <c r="D8097">
        <v>6</v>
      </c>
      <c r="E8097" t="s">
        <v>6648</v>
      </c>
      <c r="G8097" t="s">
        <v>7381</v>
      </c>
    </row>
    <row r="8098" spans="1:7">
      <c r="A8098">
        <v>1144</v>
      </c>
      <c r="B8098" t="s">
        <v>9922</v>
      </c>
      <c r="C8098" t="s">
        <v>9923</v>
      </c>
      <c r="D8098">
        <v>1</v>
      </c>
      <c r="E8098" t="s">
        <v>9924</v>
      </c>
      <c r="F8098" t="s">
        <v>9924</v>
      </c>
      <c r="G8098" t="s">
        <v>9924</v>
      </c>
    </row>
    <row r="8099" spans="1:7">
      <c r="A8099">
        <v>1144</v>
      </c>
      <c r="B8099" t="s">
        <v>9922</v>
      </c>
      <c r="C8099" t="s">
        <v>9923</v>
      </c>
      <c r="D8099">
        <v>2</v>
      </c>
      <c r="E8099" t="s">
        <v>9925</v>
      </c>
      <c r="F8099" t="s">
        <v>7058</v>
      </c>
      <c r="G8099" t="s">
        <v>7381</v>
      </c>
    </row>
    <row r="8100" spans="1:7">
      <c r="A8100">
        <v>1147</v>
      </c>
      <c r="B8100" t="s">
        <v>9926</v>
      </c>
      <c r="C8100" t="s">
        <v>9927</v>
      </c>
      <c r="D8100">
        <v>1</v>
      </c>
      <c r="E8100" t="s">
        <v>9928</v>
      </c>
      <c r="G8100" t="s">
        <v>9929</v>
      </c>
    </row>
    <row r="8101" spans="1:7">
      <c r="A8101">
        <v>1147</v>
      </c>
      <c r="B8101" t="s">
        <v>9926</v>
      </c>
      <c r="C8101" t="s">
        <v>9927</v>
      </c>
      <c r="D8101">
        <v>2</v>
      </c>
      <c r="E8101" t="s">
        <v>9930</v>
      </c>
      <c r="G8101" t="s">
        <v>9931</v>
      </c>
    </row>
    <row r="8102" spans="1:7">
      <c r="A8102">
        <v>1150</v>
      </c>
      <c r="B8102" t="s">
        <v>9932</v>
      </c>
      <c r="C8102" t="s">
        <v>9933</v>
      </c>
      <c r="D8102">
        <v>1</v>
      </c>
      <c r="E8102" t="s">
        <v>7701</v>
      </c>
      <c r="G8102" t="s">
        <v>9934</v>
      </c>
    </row>
    <row r="8103" spans="1:7">
      <c r="A8103">
        <v>1150</v>
      </c>
      <c r="B8103" t="s">
        <v>9932</v>
      </c>
      <c r="C8103" t="s">
        <v>9933</v>
      </c>
      <c r="D8103">
        <v>2</v>
      </c>
      <c r="E8103" t="s">
        <v>5655</v>
      </c>
      <c r="G8103" t="s">
        <v>9935</v>
      </c>
    </row>
    <row r="8104" spans="1:7">
      <c r="A8104">
        <v>1150</v>
      </c>
      <c r="B8104" t="s">
        <v>9932</v>
      </c>
      <c r="C8104" t="s">
        <v>9933</v>
      </c>
      <c r="D8104">
        <v>3</v>
      </c>
      <c r="E8104" t="s">
        <v>5666</v>
      </c>
      <c r="G8104" t="s">
        <v>9936</v>
      </c>
    </row>
    <row r="8105" spans="1:7">
      <c r="A8105">
        <v>1150</v>
      </c>
      <c r="B8105" t="s">
        <v>9932</v>
      </c>
      <c r="C8105" t="s">
        <v>9933</v>
      </c>
      <c r="D8105">
        <v>4</v>
      </c>
      <c r="E8105" t="s">
        <v>7700</v>
      </c>
      <c r="G8105" t="s">
        <v>9937</v>
      </c>
    </row>
    <row r="8106" spans="1:7">
      <c r="A8106">
        <v>1153</v>
      </c>
      <c r="B8106" t="s">
        <v>14091</v>
      </c>
      <c r="C8106" t="s">
        <v>9939</v>
      </c>
      <c r="D8106">
        <v>0</v>
      </c>
      <c r="E8106" t="s">
        <v>14092</v>
      </c>
      <c r="F8106" t="s">
        <v>7140</v>
      </c>
      <c r="G8106" t="s">
        <v>7154</v>
      </c>
    </row>
    <row r="8107" spans="1:7">
      <c r="A8107">
        <v>1153</v>
      </c>
      <c r="B8107" t="s">
        <v>14091</v>
      </c>
      <c r="C8107" t="s">
        <v>9939</v>
      </c>
      <c r="D8107">
        <v>1</v>
      </c>
      <c r="E8107" t="s">
        <v>6759</v>
      </c>
      <c r="G8107" t="s">
        <v>9940</v>
      </c>
    </row>
    <row r="8108" spans="1:7">
      <c r="A8108">
        <v>1153</v>
      </c>
      <c r="B8108" t="s">
        <v>14091</v>
      </c>
      <c r="C8108" t="s">
        <v>9939</v>
      </c>
      <c r="D8108">
        <v>2</v>
      </c>
      <c r="E8108" t="s">
        <v>6055</v>
      </c>
      <c r="G8108" t="s">
        <v>9941</v>
      </c>
    </row>
    <row r="8109" spans="1:7">
      <c r="A8109">
        <v>1153</v>
      </c>
      <c r="B8109" t="s">
        <v>14091</v>
      </c>
      <c r="C8109" t="s">
        <v>9939</v>
      </c>
      <c r="D8109">
        <v>3</v>
      </c>
      <c r="E8109" t="s">
        <v>6113</v>
      </c>
      <c r="G8109" t="s">
        <v>9942</v>
      </c>
    </row>
    <row r="8110" spans="1:7">
      <c r="A8110">
        <v>1156</v>
      </c>
      <c r="B8110" t="s">
        <v>9943</v>
      </c>
      <c r="C8110" t="s">
        <v>9944</v>
      </c>
      <c r="D8110">
        <v>1</v>
      </c>
      <c r="E8110" t="s">
        <v>9945</v>
      </c>
      <c r="G8110" t="s">
        <v>9946</v>
      </c>
    </row>
    <row r="8111" spans="1:7">
      <c r="A8111">
        <v>1156</v>
      </c>
      <c r="B8111" t="s">
        <v>9943</v>
      </c>
      <c r="C8111" t="s">
        <v>9944</v>
      </c>
      <c r="D8111">
        <v>2</v>
      </c>
      <c r="E8111" t="s">
        <v>9947</v>
      </c>
      <c r="G8111" t="s">
        <v>9948</v>
      </c>
    </row>
    <row r="8112" spans="1:7">
      <c r="A8112">
        <v>1159</v>
      </c>
      <c r="B8112" t="s">
        <v>9949</v>
      </c>
      <c r="C8112" t="s">
        <v>9950</v>
      </c>
      <c r="D8112">
        <v>1</v>
      </c>
      <c r="E8112" t="s">
        <v>9951</v>
      </c>
      <c r="G8112" t="s">
        <v>9952</v>
      </c>
    </row>
    <row r="8113" spans="1:9">
      <c r="A8113">
        <v>1159</v>
      </c>
      <c r="B8113" t="s">
        <v>9949</v>
      </c>
      <c r="C8113" t="s">
        <v>9950</v>
      </c>
      <c r="D8113">
        <v>2</v>
      </c>
      <c r="E8113" t="s">
        <v>9953</v>
      </c>
      <c r="G8113" t="s">
        <v>9954</v>
      </c>
    </row>
    <row r="8114" spans="1:9">
      <c r="A8114">
        <v>1159</v>
      </c>
      <c r="B8114" t="s">
        <v>9949</v>
      </c>
      <c r="C8114" t="s">
        <v>9950</v>
      </c>
      <c r="D8114">
        <v>3</v>
      </c>
      <c r="E8114" t="s">
        <v>6648</v>
      </c>
      <c r="G8114" t="s">
        <v>7381</v>
      </c>
    </row>
    <row r="8115" spans="1:9">
      <c r="A8115">
        <v>1162</v>
      </c>
      <c r="B8115" t="s">
        <v>9955</v>
      </c>
      <c r="C8115" t="s">
        <v>9956</v>
      </c>
      <c r="D8115">
        <v>1</v>
      </c>
      <c r="E8115" t="s">
        <v>9957</v>
      </c>
    </row>
    <row r="8116" spans="1:9">
      <c r="A8116">
        <v>1162</v>
      </c>
      <c r="B8116" t="s">
        <v>9955</v>
      </c>
      <c r="C8116" t="s">
        <v>9956</v>
      </c>
      <c r="D8116">
        <v>2</v>
      </c>
      <c r="E8116" t="s">
        <v>9958</v>
      </c>
    </row>
    <row r="8117" spans="1:9">
      <c r="A8117">
        <v>1162</v>
      </c>
      <c r="B8117" t="s">
        <v>9955</v>
      </c>
      <c r="C8117" t="s">
        <v>9956</v>
      </c>
      <c r="D8117">
        <v>3</v>
      </c>
      <c r="E8117" t="s">
        <v>9959</v>
      </c>
    </row>
    <row r="8118" spans="1:9">
      <c r="A8118">
        <v>1162</v>
      </c>
      <c r="B8118" t="s">
        <v>9955</v>
      </c>
      <c r="C8118" t="s">
        <v>9956</v>
      </c>
      <c r="D8118">
        <v>4</v>
      </c>
      <c r="E8118" t="s">
        <v>7735</v>
      </c>
    </row>
    <row r="8119" spans="1:9">
      <c r="A8119">
        <v>1162</v>
      </c>
      <c r="B8119" t="s">
        <v>9955</v>
      </c>
      <c r="C8119" t="s">
        <v>9956</v>
      </c>
      <c r="D8119">
        <v>5</v>
      </c>
      <c r="E8119" t="s">
        <v>9960</v>
      </c>
    </row>
    <row r="8120" spans="1:9">
      <c r="A8120">
        <v>1162</v>
      </c>
      <c r="B8120" t="s">
        <v>9955</v>
      </c>
      <c r="C8120" t="s">
        <v>9956</v>
      </c>
      <c r="D8120">
        <v>6</v>
      </c>
      <c r="E8120" t="s">
        <v>6648</v>
      </c>
    </row>
    <row r="8121" spans="1:9">
      <c r="A8121">
        <v>1165</v>
      </c>
      <c r="B8121" t="s">
        <v>9961</v>
      </c>
      <c r="C8121" t="s">
        <v>9962</v>
      </c>
      <c r="D8121">
        <v>1</v>
      </c>
      <c r="E8121" t="s">
        <v>8295</v>
      </c>
      <c r="I8121" t="s">
        <v>17977</v>
      </c>
    </row>
    <row r="8122" spans="1:9">
      <c r="A8122">
        <v>1165</v>
      </c>
      <c r="B8122" t="s">
        <v>9961</v>
      </c>
      <c r="C8122" t="s">
        <v>9962</v>
      </c>
      <c r="D8122">
        <v>2</v>
      </c>
      <c r="E8122" t="s">
        <v>8261</v>
      </c>
    </row>
    <row r="8123" spans="1:9">
      <c r="A8123">
        <v>1168</v>
      </c>
      <c r="B8123" t="s">
        <v>9963</v>
      </c>
      <c r="C8123" t="s">
        <v>9964</v>
      </c>
      <c r="D8123">
        <v>1</v>
      </c>
      <c r="E8123" t="s">
        <v>9965</v>
      </c>
    </row>
    <row r="8124" spans="1:9">
      <c r="A8124">
        <v>1168</v>
      </c>
      <c r="B8124" t="s">
        <v>9963</v>
      </c>
      <c r="C8124" t="s">
        <v>9964</v>
      </c>
      <c r="D8124">
        <v>2</v>
      </c>
      <c r="E8124" t="s">
        <v>9966</v>
      </c>
    </row>
    <row r="8125" spans="1:9">
      <c r="A8125">
        <v>1168</v>
      </c>
      <c r="B8125" t="s">
        <v>9963</v>
      </c>
      <c r="C8125" t="s">
        <v>9964</v>
      </c>
      <c r="D8125">
        <v>3</v>
      </c>
      <c r="E8125" t="s">
        <v>9967</v>
      </c>
    </row>
    <row r="8126" spans="1:9">
      <c r="A8126">
        <v>1171</v>
      </c>
      <c r="B8126" t="s">
        <v>9968</v>
      </c>
      <c r="C8126" t="s">
        <v>9969</v>
      </c>
      <c r="D8126">
        <v>1</v>
      </c>
      <c r="E8126" t="s">
        <v>9970</v>
      </c>
      <c r="G8126" t="s">
        <v>9971</v>
      </c>
    </row>
    <row r="8127" spans="1:9">
      <c r="A8127">
        <v>1171</v>
      </c>
      <c r="B8127" t="s">
        <v>9968</v>
      </c>
      <c r="C8127" t="s">
        <v>9969</v>
      </c>
      <c r="D8127">
        <v>2</v>
      </c>
      <c r="E8127" t="s">
        <v>5897</v>
      </c>
      <c r="G8127" t="s">
        <v>5898</v>
      </c>
    </row>
    <row r="8128" spans="1:9">
      <c r="A8128">
        <v>1171</v>
      </c>
      <c r="B8128" t="s">
        <v>9968</v>
      </c>
      <c r="C8128" t="s">
        <v>9969</v>
      </c>
      <c r="D8128">
        <v>3</v>
      </c>
      <c r="E8128" t="s">
        <v>9972</v>
      </c>
      <c r="G8128" t="s">
        <v>9973</v>
      </c>
    </row>
    <row r="8129" spans="1:7">
      <c r="A8129">
        <v>1174</v>
      </c>
      <c r="B8129" t="s">
        <v>9974</v>
      </c>
      <c r="C8129" t="s">
        <v>9975</v>
      </c>
      <c r="D8129">
        <v>1</v>
      </c>
      <c r="E8129" t="s">
        <v>4761</v>
      </c>
    </row>
    <row r="8130" spans="1:7">
      <c r="A8130">
        <v>1174</v>
      </c>
      <c r="B8130" t="s">
        <v>9974</v>
      </c>
      <c r="C8130" t="s">
        <v>9975</v>
      </c>
      <c r="D8130">
        <v>2</v>
      </c>
      <c r="E8130" t="s">
        <v>9976</v>
      </c>
    </row>
    <row r="8131" spans="1:7">
      <c r="A8131">
        <v>1174</v>
      </c>
      <c r="B8131" t="s">
        <v>9974</v>
      </c>
      <c r="C8131" t="s">
        <v>9975</v>
      </c>
      <c r="D8131">
        <v>3</v>
      </c>
      <c r="E8131" t="s">
        <v>4770</v>
      </c>
    </row>
    <row r="8132" spans="1:7">
      <c r="A8132">
        <v>1174</v>
      </c>
      <c r="B8132" t="s">
        <v>9974</v>
      </c>
      <c r="C8132" t="s">
        <v>9975</v>
      </c>
      <c r="D8132">
        <v>4</v>
      </c>
      <c r="E8132" t="s">
        <v>4768</v>
      </c>
    </row>
    <row r="8133" spans="1:7">
      <c r="A8133">
        <v>1174</v>
      </c>
      <c r="B8133" t="s">
        <v>9974</v>
      </c>
      <c r="C8133" t="s">
        <v>9975</v>
      </c>
      <c r="D8133">
        <v>5</v>
      </c>
      <c r="E8133" t="s">
        <v>9977</v>
      </c>
    </row>
    <row r="8134" spans="1:7">
      <c r="A8134">
        <v>1177</v>
      </c>
      <c r="B8134" t="s">
        <v>10042</v>
      </c>
      <c r="C8134" t="s">
        <v>10043</v>
      </c>
      <c r="D8134">
        <v>10</v>
      </c>
      <c r="E8134" t="s">
        <v>10044</v>
      </c>
      <c r="F8134" t="s">
        <v>10045</v>
      </c>
    </row>
    <row r="8135" spans="1:7">
      <c r="A8135">
        <v>1177</v>
      </c>
      <c r="B8135" t="s">
        <v>10042</v>
      </c>
      <c r="C8135" t="s">
        <v>10043</v>
      </c>
      <c r="D8135">
        <v>50</v>
      </c>
      <c r="E8135" t="s">
        <v>10046</v>
      </c>
    </row>
    <row r="8136" spans="1:7">
      <c r="A8136">
        <v>1177</v>
      </c>
      <c r="B8136" t="s">
        <v>10042</v>
      </c>
      <c r="C8136" t="s">
        <v>10043</v>
      </c>
      <c r="D8136">
        <v>80</v>
      </c>
      <c r="E8136" t="s">
        <v>10047</v>
      </c>
      <c r="F8136" t="s">
        <v>10048</v>
      </c>
    </row>
    <row r="8137" spans="1:7">
      <c r="A8137">
        <v>1180</v>
      </c>
      <c r="B8137" t="s">
        <v>10067</v>
      </c>
      <c r="C8137" t="s">
        <v>10068</v>
      </c>
      <c r="D8137">
        <v>0</v>
      </c>
      <c r="E8137" t="s">
        <v>4910</v>
      </c>
      <c r="G8137" t="s">
        <v>5743</v>
      </c>
    </row>
    <row r="8138" spans="1:7">
      <c r="A8138">
        <v>1180</v>
      </c>
      <c r="B8138" t="s">
        <v>10067</v>
      </c>
      <c r="C8138" t="s">
        <v>10068</v>
      </c>
      <c r="D8138">
        <v>1</v>
      </c>
      <c r="E8138" t="s">
        <v>10069</v>
      </c>
      <c r="G8138" t="s">
        <v>10070</v>
      </c>
    </row>
    <row r="8139" spans="1:7">
      <c r="A8139">
        <v>1180</v>
      </c>
      <c r="B8139" t="s">
        <v>10067</v>
      </c>
      <c r="C8139" t="s">
        <v>10068</v>
      </c>
      <c r="D8139">
        <v>2</v>
      </c>
      <c r="E8139" t="s">
        <v>10071</v>
      </c>
      <c r="G8139" t="s">
        <v>10072</v>
      </c>
    </row>
    <row r="8140" spans="1:7">
      <c r="A8140">
        <v>1180</v>
      </c>
      <c r="B8140" t="s">
        <v>10067</v>
      </c>
      <c r="C8140" t="s">
        <v>10068</v>
      </c>
      <c r="D8140">
        <v>3</v>
      </c>
      <c r="E8140" t="s">
        <v>10073</v>
      </c>
      <c r="G8140" t="s">
        <v>10074</v>
      </c>
    </row>
    <row r="8141" spans="1:7">
      <c r="A8141">
        <v>1180</v>
      </c>
      <c r="B8141" t="s">
        <v>10067</v>
      </c>
      <c r="C8141" t="s">
        <v>10068</v>
      </c>
      <c r="D8141">
        <v>4</v>
      </c>
      <c r="E8141" t="s">
        <v>7731</v>
      </c>
      <c r="G8141" t="s">
        <v>10075</v>
      </c>
    </row>
    <row r="8142" spans="1:7">
      <c r="A8142">
        <v>1180</v>
      </c>
      <c r="B8142" t="s">
        <v>10067</v>
      </c>
      <c r="C8142" t="s">
        <v>10068</v>
      </c>
      <c r="D8142">
        <v>5</v>
      </c>
      <c r="E8142" t="s">
        <v>10076</v>
      </c>
      <c r="G8142" t="s">
        <v>10077</v>
      </c>
    </row>
    <row r="8143" spans="1:7">
      <c r="A8143">
        <v>1183</v>
      </c>
      <c r="B8143" t="s">
        <v>10078</v>
      </c>
      <c r="C8143" t="s">
        <v>10079</v>
      </c>
      <c r="D8143">
        <v>0</v>
      </c>
      <c r="E8143" t="s">
        <v>4910</v>
      </c>
      <c r="G8143" t="s">
        <v>5743</v>
      </c>
    </row>
    <row r="8144" spans="1:7">
      <c r="A8144">
        <v>1183</v>
      </c>
      <c r="B8144" t="s">
        <v>10078</v>
      </c>
      <c r="C8144" t="s">
        <v>10079</v>
      </c>
      <c r="D8144">
        <v>1</v>
      </c>
      <c r="E8144" t="s">
        <v>10069</v>
      </c>
      <c r="G8144" t="s">
        <v>10070</v>
      </c>
    </row>
    <row r="8145" spans="1:7">
      <c r="A8145">
        <v>1183</v>
      </c>
      <c r="B8145" t="s">
        <v>10078</v>
      </c>
      <c r="C8145" t="s">
        <v>10079</v>
      </c>
      <c r="D8145">
        <v>2</v>
      </c>
      <c r="E8145" t="s">
        <v>10071</v>
      </c>
      <c r="G8145" t="s">
        <v>10072</v>
      </c>
    </row>
    <row r="8146" spans="1:7">
      <c r="A8146">
        <v>1183</v>
      </c>
      <c r="B8146" t="s">
        <v>10078</v>
      </c>
      <c r="C8146" t="s">
        <v>10079</v>
      </c>
      <c r="D8146">
        <v>3</v>
      </c>
      <c r="E8146" t="s">
        <v>10073</v>
      </c>
      <c r="G8146" t="s">
        <v>10074</v>
      </c>
    </row>
    <row r="8147" spans="1:7">
      <c r="A8147">
        <v>1183</v>
      </c>
      <c r="B8147" t="s">
        <v>10078</v>
      </c>
      <c r="C8147" t="s">
        <v>10079</v>
      </c>
      <c r="D8147">
        <v>4</v>
      </c>
      <c r="E8147" t="s">
        <v>7731</v>
      </c>
      <c r="G8147" t="s">
        <v>10075</v>
      </c>
    </row>
    <row r="8148" spans="1:7">
      <c r="A8148">
        <v>1183</v>
      </c>
      <c r="B8148" t="s">
        <v>10078</v>
      </c>
      <c r="C8148" t="s">
        <v>10079</v>
      </c>
      <c r="D8148">
        <v>5</v>
      </c>
      <c r="E8148" t="s">
        <v>10080</v>
      </c>
      <c r="G8148" t="s">
        <v>10081</v>
      </c>
    </row>
    <row r="8149" spans="1:7">
      <c r="A8149">
        <v>1186</v>
      </c>
      <c r="B8149" t="s">
        <v>10082</v>
      </c>
      <c r="C8149" t="s">
        <v>10083</v>
      </c>
      <c r="D8149">
        <v>1</v>
      </c>
      <c r="E8149" t="s">
        <v>10084</v>
      </c>
      <c r="F8149" t="s">
        <v>7140</v>
      </c>
      <c r="G8149" t="s">
        <v>7140</v>
      </c>
    </row>
    <row r="8150" spans="1:7">
      <c r="A8150">
        <v>1186</v>
      </c>
      <c r="B8150" t="s">
        <v>10082</v>
      </c>
      <c r="C8150" t="s">
        <v>10083</v>
      </c>
      <c r="D8150">
        <v>2</v>
      </c>
      <c r="E8150" t="s">
        <v>10085</v>
      </c>
      <c r="F8150" t="s">
        <v>7140</v>
      </c>
      <c r="G8150" t="s">
        <v>7140</v>
      </c>
    </row>
    <row r="8151" spans="1:7">
      <c r="A8151">
        <v>1189</v>
      </c>
      <c r="B8151" t="s">
        <v>10086</v>
      </c>
      <c r="C8151" t="s">
        <v>10087</v>
      </c>
      <c r="D8151">
        <v>5</v>
      </c>
      <c r="E8151" t="s">
        <v>10088</v>
      </c>
      <c r="F8151" t="s">
        <v>7140</v>
      </c>
      <c r="G8151" t="s">
        <v>7140</v>
      </c>
    </row>
    <row r="8152" spans="1:7">
      <c r="A8152">
        <v>1192</v>
      </c>
      <c r="B8152" t="s">
        <v>10094</v>
      </c>
      <c r="C8152" t="s">
        <v>10095</v>
      </c>
      <c r="D8152">
        <v>0</v>
      </c>
      <c r="E8152" t="s">
        <v>4910</v>
      </c>
      <c r="F8152" t="s">
        <v>7140</v>
      </c>
      <c r="G8152" t="s">
        <v>7140</v>
      </c>
    </row>
    <row r="8153" spans="1:7">
      <c r="A8153">
        <v>1192</v>
      </c>
      <c r="B8153" t="s">
        <v>10094</v>
      </c>
      <c r="C8153" t="s">
        <v>10095</v>
      </c>
      <c r="D8153">
        <v>1</v>
      </c>
      <c r="E8153" t="s">
        <v>5897</v>
      </c>
      <c r="F8153" t="s">
        <v>7140</v>
      </c>
      <c r="G8153" t="s">
        <v>7140</v>
      </c>
    </row>
    <row r="8154" spans="1:7">
      <c r="A8154">
        <v>1192</v>
      </c>
      <c r="B8154" t="s">
        <v>10094</v>
      </c>
      <c r="C8154" t="s">
        <v>10095</v>
      </c>
      <c r="D8154">
        <v>2</v>
      </c>
      <c r="E8154" t="s">
        <v>10096</v>
      </c>
      <c r="F8154" t="s">
        <v>7140</v>
      </c>
      <c r="G8154" t="s">
        <v>7140</v>
      </c>
    </row>
    <row r="8155" spans="1:7">
      <c r="A8155">
        <v>1192</v>
      </c>
      <c r="B8155" t="s">
        <v>10094</v>
      </c>
      <c r="C8155" t="s">
        <v>10095</v>
      </c>
      <c r="D8155">
        <v>3</v>
      </c>
      <c r="E8155" t="s">
        <v>10097</v>
      </c>
      <c r="F8155" t="s">
        <v>7140</v>
      </c>
      <c r="G8155" t="s">
        <v>7140</v>
      </c>
    </row>
    <row r="8156" spans="1:7">
      <c r="A8156">
        <v>1192</v>
      </c>
      <c r="B8156" t="s">
        <v>10094</v>
      </c>
      <c r="C8156" t="s">
        <v>10095</v>
      </c>
      <c r="D8156">
        <v>4</v>
      </c>
      <c r="E8156" t="s">
        <v>10098</v>
      </c>
      <c r="F8156" t="s">
        <v>7140</v>
      </c>
      <c r="G8156" t="s">
        <v>7140</v>
      </c>
    </row>
    <row r="8157" spans="1:7">
      <c r="A8157">
        <v>1192</v>
      </c>
      <c r="B8157" t="s">
        <v>10094</v>
      </c>
      <c r="C8157" t="s">
        <v>10095</v>
      </c>
      <c r="D8157">
        <v>101</v>
      </c>
      <c r="E8157" t="s">
        <v>10099</v>
      </c>
      <c r="F8157" t="s">
        <v>7140</v>
      </c>
      <c r="G8157" t="s">
        <v>7140</v>
      </c>
    </row>
    <row r="8158" spans="1:7">
      <c r="A8158">
        <v>1192</v>
      </c>
      <c r="B8158" t="s">
        <v>10094</v>
      </c>
      <c r="C8158" t="s">
        <v>10095</v>
      </c>
      <c r="D8158">
        <v>102</v>
      </c>
      <c r="E8158" t="s">
        <v>10100</v>
      </c>
      <c r="F8158" t="s">
        <v>7140</v>
      </c>
      <c r="G8158" t="s">
        <v>7140</v>
      </c>
    </row>
    <row r="8159" spans="1:7">
      <c r="A8159">
        <v>1192</v>
      </c>
      <c r="B8159" t="s">
        <v>10094</v>
      </c>
      <c r="C8159" t="s">
        <v>10095</v>
      </c>
      <c r="D8159">
        <v>103</v>
      </c>
      <c r="E8159" t="s">
        <v>10101</v>
      </c>
      <c r="F8159" t="s">
        <v>7140</v>
      </c>
      <c r="G8159" t="s">
        <v>7140</v>
      </c>
    </row>
    <row r="8160" spans="1:7">
      <c r="A8160">
        <v>1192</v>
      </c>
      <c r="B8160" t="s">
        <v>10094</v>
      </c>
      <c r="C8160" t="s">
        <v>10095</v>
      </c>
      <c r="D8160">
        <v>104</v>
      </c>
      <c r="E8160" t="s">
        <v>10102</v>
      </c>
      <c r="F8160" t="s">
        <v>7140</v>
      </c>
      <c r="G8160" t="s">
        <v>7140</v>
      </c>
    </row>
    <row r="8161" spans="1:7">
      <c r="A8161">
        <v>1192</v>
      </c>
      <c r="B8161" t="s">
        <v>10094</v>
      </c>
      <c r="C8161" t="s">
        <v>10095</v>
      </c>
      <c r="D8161">
        <v>105</v>
      </c>
      <c r="E8161" t="s">
        <v>10103</v>
      </c>
      <c r="F8161" t="s">
        <v>7140</v>
      </c>
      <c r="G8161" t="s">
        <v>7140</v>
      </c>
    </row>
    <row r="8162" spans="1:7">
      <c r="A8162">
        <v>1195</v>
      </c>
      <c r="B8162" t="s">
        <v>10110</v>
      </c>
      <c r="C8162" t="s">
        <v>10111</v>
      </c>
      <c r="D8162">
        <v>0</v>
      </c>
      <c r="E8162" t="s">
        <v>5499</v>
      </c>
      <c r="F8162" t="s">
        <v>7140</v>
      </c>
      <c r="G8162" t="s">
        <v>7140</v>
      </c>
    </row>
    <row r="8163" spans="1:7">
      <c r="A8163">
        <v>1195</v>
      </c>
      <c r="B8163" t="s">
        <v>10110</v>
      </c>
      <c r="C8163" t="s">
        <v>10111</v>
      </c>
      <c r="D8163">
        <v>1</v>
      </c>
      <c r="E8163" t="s">
        <v>10112</v>
      </c>
      <c r="F8163" t="s">
        <v>7140</v>
      </c>
      <c r="G8163" t="s">
        <v>7140</v>
      </c>
    </row>
    <row r="8164" spans="1:7">
      <c r="A8164">
        <v>1195</v>
      </c>
      <c r="B8164" t="s">
        <v>10110</v>
      </c>
      <c r="C8164" t="s">
        <v>10111</v>
      </c>
      <c r="D8164">
        <v>2</v>
      </c>
      <c r="E8164" t="s">
        <v>10113</v>
      </c>
      <c r="F8164" t="s">
        <v>7140</v>
      </c>
      <c r="G8164" t="s">
        <v>7140</v>
      </c>
    </row>
    <row r="8165" spans="1:7">
      <c r="A8165">
        <v>1195</v>
      </c>
      <c r="B8165" t="s">
        <v>10110</v>
      </c>
      <c r="C8165" t="s">
        <v>10111</v>
      </c>
      <c r="D8165">
        <v>3</v>
      </c>
      <c r="E8165" t="s">
        <v>10114</v>
      </c>
      <c r="F8165" t="s">
        <v>7140</v>
      </c>
      <c r="G8165" t="s">
        <v>7140</v>
      </c>
    </row>
    <row r="8166" spans="1:7">
      <c r="A8166">
        <v>1198</v>
      </c>
      <c r="B8166" t="s">
        <v>10115</v>
      </c>
      <c r="C8166" t="s">
        <v>10116</v>
      </c>
      <c r="D8166">
        <v>1</v>
      </c>
      <c r="E8166" t="s">
        <v>10117</v>
      </c>
      <c r="F8166" t="s">
        <v>7140</v>
      </c>
      <c r="G8166" t="s">
        <v>10118</v>
      </c>
    </row>
    <row r="8167" spans="1:7">
      <c r="A8167">
        <v>1198</v>
      </c>
      <c r="B8167" t="s">
        <v>10115</v>
      </c>
      <c r="C8167" t="s">
        <v>10116</v>
      </c>
      <c r="D8167">
        <v>2</v>
      </c>
      <c r="E8167" t="s">
        <v>10119</v>
      </c>
      <c r="F8167" t="s">
        <v>7140</v>
      </c>
      <c r="G8167" t="s">
        <v>10120</v>
      </c>
    </row>
    <row r="8168" spans="1:7">
      <c r="A8168">
        <v>1198</v>
      </c>
      <c r="B8168" t="s">
        <v>10115</v>
      </c>
      <c r="C8168" t="s">
        <v>10116</v>
      </c>
      <c r="D8168">
        <v>3</v>
      </c>
      <c r="E8168" t="s">
        <v>10121</v>
      </c>
      <c r="F8168" t="s">
        <v>7140</v>
      </c>
      <c r="G8168" t="s">
        <v>10122</v>
      </c>
    </row>
    <row r="8169" spans="1:7">
      <c r="A8169">
        <v>1198</v>
      </c>
      <c r="B8169" t="s">
        <v>10115</v>
      </c>
      <c r="C8169" t="s">
        <v>10116</v>
      </c>
      <c r="D8169">
        <v>4</v>
      </c>
      <c r="E8169" t="s">
        <v>10123</v>
      </c>
      <c r="F8169" t="s">
        <v>7140</v>
      </c>
      <c r="G8169" t="s">
        <v>10124</v>
      </c>
    </row>
    <row r="8170" spans="1:7">
      <c r="A8170">
        <v>1198</v>
      </c>
      <c r="B8170" t="s">
        <v>10115</v>
      </c>
      <c r="C8170" t="s">
        <v>10116</v>
      </c>
      <c r="D8170">
        <v>5</v>
      </c>
      <c r="E8170" t="s">
        <v>10125</v>
      </c>
      <c r="F8170" t="s">
        <v>7140</v>
      </c>
      <c r="G8170" t="s">
        <v>10126</v>
      </c>
    </row>
    <row r="8171" spans="1:7">
      <c r="A8171">
        <v>1198</v>
      </c>
      <c r="B8171" t="s">
        <v>10115</v>
      </c>
      <c r="C8171" t="s">
        <v>10116</v>
      </c>
      <c r="D8171">
        <v>7</v>
      </c>
      <c r="E8171" t="s">
        <v>10127</v>
      </c>
      <c r="F8171" t="s">
        <v>7140</v>
      </c>
      <c r="G8171" t="s">
        <v>10128</v>
      </c>
    </row>
    <row r="8172" spans="1:7">
      <c r="A8172">
        <v>1198</v>
      </c>
      <c r="B8172" t="s">
        <v>10115</v>
      </c>
      <c r="C8172" t="s">
        <v>10116</v>
      </c>
      <c r="D8172">
        <v>8</v>
      </c>
      <c r="E8172" t="s">
        <v>10129</v>
      </c>
      <c r="F8172" t="s">
        <v>7140</v>
      </c>
      <c r="G8172" t="s">
        <v>10130</v>
      </c>
    </row>
    <row r="8173" spans="1:7">
      <c r="A8173">
        <v>1198</v>
      </c>
      <c r="B8173" t="s">
        <v>10115</v>
      </c>
      <c r="C8173" t="s">
        <v>10116</v>
      </c>
      <c r="D8173">
        <v>9</v>
      </c>
      <c r="E8173" t="s">
        <v>10131</v>
      </c>
      <c r="F8173" t="s">
        <v>7140</v>
      </c>
      <c r="G8173" t="s">
        <v>10132</v>
      </c>
    </row>
    <row r="8174" spans="1:7">
      <c r="A8174">
        <v>1198</v>
      </c>
      <c r="B8174" t="s">
        <v>10115</v>
      </c>
      <c r="C8174" t="s">
        <v>10116</v>
      </c>
      <c r="D8174">
        <v>10</v>
      </c>
      <c r="E8174" t="s">
        <v>10133</v>
      </c>
      <c r="F8174" t="s">
        <v>7140</v>
      </c>
      <c r="G8174" t="s">
        <v>10134</v>
      </c>
    </row>
    <row r="8175" spans="1:7">
      <c r="A8175">
        <v>1201</v>
      </c>
      <c r="B8175" t="s">
        <v>10135</v>
      </c>
      <c r="C8175" t="s">
        <v>10136</v>
      </c>
      <c r="D8175" t="s">
        <v>10137</v>
      </c>
      <c r="E8175" t="s">
        <v>10138</v>
      </c>
      <c r="F8175" t="s">
        <v>7140</v>
      </c>
      <c r="G8175" t="s">
        <v>10139</v>
      </c>
    </row>
    <row r="8176" spans="1:7">
      <c r="A8176">
        <v>1201</v>
      </c>
      <c r="B8176" t="s">
        <v>10135</v>
      </c>
      <c r="C8176" t="s">
        <v>10136</v>
      </c>
      <c r="D8176" t="s">
        <v>10140</v>
      </c>
      <c r="E8176" t="s">
        <v>10141</v>
      </c>
      <c r="F8176" t="s">
        <v>7140</v>
      </c>
      <c r="G8176" t="s">
        <v>10142</v>
      </c>
    </row>
    <row r="8177" spans="1:7">
      <c r="A8177">
        <v>1201</v>
      </c>
      <c r="B8177" t="s">
        <v>10135</v>
      </c>
      <c r="C8177" t="s">
        <v>10136</v>
      </c>
      <c r="D8177" t="s">
        <v>10143</v>
      </c>
      <c r="E8177" t="s">
        <v>10144</v>
      </c>
      <c r="F8177" t="s">
        <v>7140</v>
      </c>
      <c r="G8177" t="s">
        <v>10145</v>
      </c>
    </row>
    <row r="8178" spans="1:7">
      <c r="A8178">
        <v>1201</v>
      </c>
      <c r="B8178" t="s">
        <v>10135</v>
      </c>
      <c r="C8178" t="s">
        <v>10136</v>
      </c>
      <c r="D8178" t="s">
        <v>10146</v>
      </c>
      <c r="E8178" t="s">
        <v>10147</v>
      </c>
      <c r="F8178" t="s">
        <v>7140</v>
      </c>
      <c r="G8178" t="s">
        <v>10148</v>
      </c>
    </row>
    <row r="8179" spans="1:7">
      <c r="A8179">
        <v>1201</v>
      </c>
      <c r="B8179" t="s">
        <v>10135</v>
      </c>
      <c r="C8179" t="s">
        <v>10136</v>
      </c>
      <c r="D8179" t="s">
        <v>10149</v>
      </c>
      <c r="E8179" t="s">
        <v>10150</v>
      </c>
      <c r="F8179" t="s">
        <v>7140</v>
      </c>
      <c r="G8179" t="s">
        <v>10151</v>
      </c>
    </row>
    <row r="8180" spans="1:7">
      <c r="A8180">
        <v>1201</v>
      </c>
      <c r="B8180" t="s">
        <v>10135</v>
      </c>
      <c r="C8180" t="s">
        <v>10136</v>
      </c>
      <c r="D8180" t="s">
        <v>10152</v>
      </c>
      <c r="E8180" t="s">
        <v>10153</v>
      </c>
      <c r="F8180" t="s">
        <v>7140</v>
      </c>
      <c r="G8180" t="s">
        <v>10154</v>
      </c>
    </row>
    <row r="8181" spans="1:7">
      <c r="A8181">
        <v>1201</v>
      </c>
      <c r="B8181" t="s">
        <v>10135</v>
      </c>
      <c r="C8181" t="s">
        <v>10136</v>
      </c>
      <c r="D8181" t="s">
        <v>10155</v>
      </c>
      <c r="E8181" t="s">
        <v>10156</v>
      </c>
      <c r="F8181" t="s">
        <v>7140</v>
      </c>
      <c r="G8181" t="s">
        <v>10157</v>
      </c>
    </row>
    <row r="8182" spans="1:7">
      <c r="A8182">
        <v>1201</v>
      </c>
      <c r="B8182" t="s">
        <v>10135</v>
      </c>
      <c r="C8182" t="s">
        <v>10136</v>
      </c>
      <c r="D8182" t="s">
        <v>10158</v>
      </c>
      <c r="E8182" t="s">
        <v>10159</v>
      </c>
      <c r="F8182" t="s">
        <v>7140</v>
      </c>
      <c r="G8182" t="s">
        <v>10160</v>
      </c>
    </row>
    <row r="8183" spans="1:7">
      <c r="A8183">
        <v>1201</v>
      </c>
      <c r="B8183" t="s">
        <v>10135</v>
      </c>
      <c r="C8183" t="s">
        <v>10136</v>
      </c>
      <c r="D8183" t="s">
        <v>10161</v>
      </c>
      <c r="E8183" t="s">
        <v>10162</v>
      </c>
      <c r="F8183" t="s">
        <v>7140</v>
      </c>
      <c r="G8183" t="s">
        <v>10163</v>
      </c>
    </row>
    <row r="8184" spans="1:7">
      <c r="A8184">
        <v>1201</v>
      </c>
      <c r="B8184" t="s">
        <v>10135</v>
      </c>
      <c r="C8184" t="s">
        <v>10136</v>
      </c>
      <c r="D8184" t="s">
        <v>10164</v>
      </c>
      <c r="E8184" t="s">
        <v>10165</v>
      </c>
      <c r="F8184" t="s">
        <v>7140</v>
      </c>
      <c r="G8184" t="s">
        <v>10166</v>
      </c>
    </row>
    <row r="8185" spans="1:7">
      <c r="A8185">
        <v>1201</v>
      </c>
      <c r="B8185" t="s">
        <v>10135</v>
      </c>
      <c r="C8185" t="s">
        <v>10136</v>
      </c>
      <c r="D8185" t="s">
        <v>10167</v>
      </c>
      <c r="E8185" t="s">
        <v>10168</v>
      </c>
      <c r="F8185" t="s">
        <v>7140</v>
      </c>
      <c r="G8185" t="s">
        <v>10169</v>
      </c>
    </row>
    <row r="8186" spans="1:7">
      <c r="A8186">
        <v>1201</v>
      </c>
      <c r="B8186" t="s">
        <v>10135</v>
      </c>
      <c r="C8186" t="s">
        <v>10136</v>
      </c>
      <c r="D8186" t="s">
        <v>10170</v>
      </c>
      <c r="E8186" t="s">
        <v>10171</v>
      </c>
      <c r="F8186" t="s">
        <v>7140</v>
      </c>
      <c r="G8186" t="s">
        <v>10172</v>
      </c>
    </row>
    <row r="8187" spans="1:7">
      <c r="A8187">
        <v>1201</v>
      </c>
      <c r="B8187" t="s">
        <v>10135</v>
      </c>
      <c r="C8187" t="s">
        <v>10136</v>
      </c>
      <c r="D8187" t="s">
        <v>10173</v>
      </c>
      <c r="E8187" t="s">
        <v>10174</v>
      </c>
      <c r="F8187" t="s">
        <v>7140</v>
      </c>
      <c r="G8187" t="s">
        <v>10175</v>
      </c>
    </row>
    <row r="8188" spans="1:7">
      <c r="A8188">
        <v>1201</v>
      </c>
      <c r="B8188" t="s">
        <v>10135</v>
      </c>
      <c r="C8188" t="s">
        <v>10136</v>
      </c>
      <c r="D8188" t="s">
        <v>10176</v>
      </c>
      <c r="E8188" t="s">
        <v>10177</v>
      </c>
      <c r="F8188" t="s">
        <v>7140</v>
      </c>
      <c r="G8188" t="s">
        <v>10178</v>
      </c>
    </row>
    <row r="8189" spans="1:7">
      <c r="A8189">
        <v>1201</v>
      </c>
      <c r="B8189" t="s">
        <v>10135</v>
      </c>
      <c r="C8189" t="s">
        <v>10136</v>
      </c>
      <c r="D8189" t="s">
        <v>10179</v>
      </c>
      <c r="E8189" t="s">
        <v>10180</v>
      </c>
      <c r="F8189" t="s">
        <v>7140</v>
      </c>
      <c r="G8189" t="s">
        <v>10181</v>
      </c>
    </row>
    <row r="8190" spans="1:7">
      <c r="A8190">
        <v>1201</v>
      </c>
      <c r="B8190" t="s">
        <v>10135</v>
      </c>
      <c r="C8190" t="s">
        <v>10136</v>
      </c>
      <c r="D8190" t="s">
        <v>10182</v>
      </c>
      <c r="E8190" t="s">
        <v>10183</v>
      </c>
      <c r="F8190" t="s">
        <v>7140</v>
      </c>
      <c r="G8190" t="s">
        <v>10184</v>
      </c>
    </row>
    <row r="8191" spans="1:7">
      <c r="A8191">
        <v>1201</v>
      </c>
      <c r="B8191" t="s">
        <v>10135</v>
      </c>
      <c r="C8191" t="s">
        <v>10136</v>
      </c>
      <c r="D8191" t="s">
        <v>10185</v>
      </c>
      <c r="E8191" t="s">
        <v>10186</v>
      </c>
      <c r="F8191" t="s">
        <v>7140</v>
      </c>
      <c r="G8191" t="s">
        <v>10187</v>
      </c>
    </row>
    <row r="8192" spans="1:7">
      <c r="A8192">
        <v>1201</v>
      </c>
      <c r="B8192" t="s">
        <v>10135</v>
      </c>
      <c r="C8192" t="s">
        <v>10136</v>
      </c>
      <c r="D8192" t="s">
        <v>10188</v>
      </c>
      <c r="E8192" t="s">
        <v>10189</v>
      </c>
      <c r="F8192" t="s">
        <v>7140</v>
      </c>
      <c r="G8192" t="s">
        <v>10190</v>
      </c>
    </row>
    <row r="8193" spans="1:7">
      <c r="A8193">
        <v>1201</v>
      </c>
      <c r="B8193" t="s">
        <v>10135</v>
      </c>
      <c r="C8193" t="s">
        <v>10136</v>
      </c>
      <c r="D8193" t="s">
        <v>10191</v>
      </c>
      <c r="E8193" t="s">
        <v>10192</v>
      </c>
      <c r="F8193" t="s">
        <v>7140</v>
      </c>
      <c r="G8193" t="s">
        <v>10193</v>
      </c>
    </row>
    <row r="8194" spans="1:7">
      <c r="A8194">
        <v>1201</v>
      </c>
      <c r="B8194" t="s">
        <v>10135</v>
      </c>
      <c r="C8194" t="s">
        <v>10136</v>
      </c>
      <c r="D8194" t="s">
        <v>10194</v>
      </c>
      <c r="E8194" t="s">
        <v>10195</v>
      </c>
      <c r="F8194" t="s">
        <v>7140</v>
      </c>
      <c r="G8194" t="s">
        <v>10196</v>
      </c>
    </row>
    <row r="8195" spans="1:7">
      <c r="A8195">
        <v>1201</v>
      </c>
      <c r="B8195" t="s">
        <v>10135</v>
      </c>
      <c r="C8195" t="s">
        <v>10136</v>
      </c>
      <c r="D8195" t="s">
        <v>10197</v>
      </c>
      <c r="E8195" t="s">
        <v>10198</v>
      </c>
      <c r="F8195" t="s">
        <v>7140</v>
      </c>
      <c r="G8195" t="s">
        <v>10199</v>
      </c>
    </row>
    <row r="8196" spans="1:7">
      <c r="A8196">
        <v>1201</v>
      </c>
      <c r="B8196" t="s">
        <v>10135</v>
      </c>
      <c r="C8196" t="s">
        <v>10136</v>
      </c>
      <c r="D8196" t="s">
        <v>10200</v>
      </c>
      <c r="E8196" t="s">
        <v>10201</v>
      </c>
      <c r="F8196" t="s">
        <v>7140</v>
      </c>
      <c r="G8196" t="s">
        <v>10202</v>
      </c>
    </row>
    <row r="8197" spans="1:7">
      <c r="A8197">
        <v>1201</v>
      </c>
      <c r="B8197" t="s">
        <v>10135</v>
      </c>
      <c r="C8197" t="s">
        <v>10136</v>
      </c>
      <c r="D8197" t="s">
        <v>10203</v>
      </c>
      <c r="E8197" t="s">
        <v>10204</v>
      </c>
      <c r="F8197" t="s">
        <v>7140</v>
      </c>
      <c r="G8197" t="s">
        <v>10205</v>
      </c>
    </row>
    <row r="8198" spans="1:7">
      <c r="A8198">
        <v>1201</v>
      </c>
      <c r="B8198" t="s">
        <v>10135</v>
      </c>
      <c r="C8198" t="s">
        <v>10136</v>
      </c>
      <c r="D8198" t="s">
        <v>10206</v>
      </c>
      <c r="E8198" t="s">
        <v>10207</v>
      </c>
      <c r="F8198" t="s">
        <v>7140</v>
      </c>
      <c r="G8198" t="s">
        <v>10208</v>
      </c>
    </row>
    <row r="8199" spans="1:7">
      <c r="A8199">
        <v>1201</v>
      </c>
      <c r="B8199" t="s">
        <v>10135</v>
      </c>
      <c r="C8199" t="s">
        <v>10136</v>
      </c>
      <c r="D8199" t="s">
        <v>10209</v>
      </c>
      <c r="E8199" t="s">
        <v>10210</v>
      </c>
      <c r="F8199" t="s">
        <v>7140</v>
      </c>
      <c r="G8199" t="s">
        <v>10211</v>
      </c>
    </row>
    <row r="8200" spans="1:7">
      <c r="A8200">
        <v>1201</v>
      </c>
      <c r="B8200" t="s">
        <v>10135</v>
      </c>
      <c r="C8200" t="s">
        <v>10136</v>
      </c>
      <c r="D8200" t="s">
        <v>10212</v>
      </c>
      <c r="E8200" t="s">
        <v>10213</v>
      </c>
      <c r="F8200" t="s">
        <v>7140</v>
      </c>
      <c r="G8200" t="s">
        <v>10214</v>
      </c>
    </row>
    <row r="8201" spans="1:7">
      <c r="A8201">
        <v>1201</v>
      </c>
      <c r="B8201" t="s">
        <v>10135</v>
      </c>
      <c r="C8201" t="s">
        <v>10136</v>
      </c>
      <c r="D8201" t="s">
        <v>10215</v>
      </c>
      <c r="E8201" t="s">
        <v>10216</v>
      </c>
      <c r="F8201" t="s">
        <v>7140</v>
      </c>
      <c r="G8201" t="s">
        <v>10217</v>
      </c>
    </row>
    <row r="8202" spans="1:7">
      <c r="A8202">
        <v>1201</v>
      </c>
      <c r="B8202" t="s">
        <v>10135</v>
      </c>
      <c r="C8202" t="s">
        <v>10136</v>
      </c>
      <c r="D8202" t="s">
        <v>10218</v>
      </c>
      <c r="E8202" t="s">
        <v>10219</v>
      </c>
      <c r="F8202" t="s">
        <v>7140</v>
      </c>
      <c r="G8202" t="s">
        <v>10220</v>
      </c>
    </row>
    <row r="8203" spans="1:7">
      <c r="A8203">
        <v>1201</v>
      </c>
      <c r="B8203" t="s">
        <v>10135</v>
      </c>
      <c r="C8203" t="s">
        <v>10136</v>
      </c>
      <c r="D8203" t="s">
        <v>10221</v>
      </c>
      <c r="E8203" t="s">
        <v>10222</v>
      </c>
      <c r="F8203" t="s">
        <v>7140</v>
      </c>
      <c r="G8203" t="s">
        <v>10223</v>
      </c>
    </row>
    <row r="8204" spans="1:7">
      <c r="A8204">
        <v>1201</v>
      </c>
      <c r="B8204" t="s">
        <v>10135</v>
      </c>
      <c r="C8204" t="s">
        <v>10136</v>
      </c>
      <c r="D8204" t="s">
        <v>10224</v>
      </c>
      <c r="E8204" t="s">
        <v>10225</v>
      </c>
      <c r="F8204" t="s">
        <v>7140</v>
      </c>
      <c r="G8204" t="s">
        <v>10226</v>
      </c>
    </row>
    <row r="8205" spans="1:7">
      <c r="A8205">
        <v>1201</v>
      </c>
      <c r="B8205" t="s">
        <v>10135</v>
      </c>
      <c r="C8205" t="s">
        <v>10136</v>
      </c>
      <c r="D8205" t="s">
        <v>10227</v>
      </c>
      <c r="E8205" t="s">
        <v>10228</v>
      </c>
      <c r="F8205" t="s">
        <v>7140</v>
      </c>
      <c r="G8205" t="s">
        <v>10229</v>
      </c>
    </row>
    <row r="8206" spans="1:7">
      <c r="A8206">
        <v>1201</v>
      </c>
      <c r="B8206" t="s">
        <v>10135</v>
      </c>
      <c r="C8206" t="s">
        <v>10136</v>
      </c>
      <c r="D8206" t="s">
        <v>10230</v>
      </c>
      <c r="E8206" t="s">
        <v>10231</v>
      </c>
      <c r="F8206" t="s">
        <v>7140</v>
      </c>
      <c r="G8206" t="s">
        <v>10232</v>
      </c>
    </row>
    <row r="8207" spans="1:7">
      <c r="A8207">
        <v>1201</v>
      </c>
      <c r="B8207" t="s">
        <v>10135</v>
      </c>
      <c r="C8207" t="s">
        <v>10136</v>
      </c>
      <c r="D8207" t="s">
        <v>10233</v>
      </c>
      <c r="E8207" t="s">
        <v>10234</v>
      </c>
      <c r="F8207" t="s">
        <v>7140</v>
      </c>
      <c r="G8207" t="s">
        <v>10235</v>
      </c>
    </row>
    <row r="8208" spans="1:7">
      <c r="A8208">
        <v>1201</v>
      </c>
      <c r="B8208" t="s">
        <v>10135</v>
      </c>
      <c r="C8208" t="s">
        <v>10136</v>
      </c>
      <c r="D8208" t="s">
        <v>10236</v>
      </c>
      <c r="E8208" t="s">
        <v>10237</v>
      </c>
      <c r="F8208" t="s">
        <v>7140</v>
      </c>
      <c r="G8208" t="s">
        <v>10238</v>
      </c>
    </row>
    <row r="8209" spans="1:7">
      <c r="A8209">
        <v>1201</v>
      </c>
      <c r="B8209" t="s">
        <v>10135</v>
      </c>
      <c r="C8209" t="s">
        <v>10136</v>
      </c>
      <c r="D8209" t="s">
        <v>10239</v>
      </c>
      <c r="E8209" t="s">
        <v>10240</v>
      </c>
      <c r="F8209" t="s">
        <v>7140</v>
      </c>
      <c r="G8209" t="s">
        <v>10241</v>
      </c>
    </row>
    <row r="8210" spans="1:7">
      <c r="A8210">
        <v>1201</v>
      </c>
      <c r="B8210" t="s">
        <v>10135</v>
      </c>
      <c r="C8210" t="s">
        <v>10136</v>
      </c>
      <c r="D8210" t="s">
        <v>10242</v>
      </c>
      <c r="E8210" t="s">
        <v>10243</v>
      </c>
      <c r="F8210" t="s">
        <v>7140</v>
      </c>
      <c r="G8210" t="s">
        <v>10244</v>
      </c>
    </row>
    <row r="8211" spans="1:7">
      <c r="A8211">
        <v>1201</v>
      </c>
      <c r="B8211" t="s">
        <v>10135</v>
      </c>
      <c r="C8211" t="s">
        <v>10136</v>
      </c>
      <c r="D8211" t="s">
        <v>10245</v>
      </c>
      <c r="E8211" t="s">
        <v>10246</v>
      </c>
      <c r="F8211" t="s">
        <v>7140</v>
      </c>
      <c r="G8211" t="s">
        <v>10247</v>
      </c>
    </row>
    <row r="8212" spans="1:7">
      <c r="A8212">
        <v>1201</v>
      </c>
      <c r="B8212" t="s">
        <v>10135</v>
      </c>
      <c r="C8212" t="s">
        <v>10136</v>
      </c>
      <c r="D8212" t="s">
        <v>11056</v>
      </c>
      <c r="E8212" t="s">
        <v>11057</v>
      </c>
      <c r="F8212" t="s">
        <v>7140</v>
      </c>
      <c r="G8212" t="s">
        <v>11058</v>
      </c>
    </row>
    <row r="8213" spans="1:7">
      <c r="A8213">
        <v>1201</v>
      </c>
      <c r="B8213" t="s">
        <v>10135</v>
      </c>
      <c r="C8213" t="s">
        <v>10136</v>
      </c>
      <c r="D8213" t="s">
        <v>11431</v>
      </c>
      <c r="E8213" t="s">
        <v>11432</v>
      </c>
      <c r="F8213" t="s">
        <v>7140</v>
      </c>
      <c r="G8213" t="s">
        <v>11433</v>
      </c>
    </row>
    <row r="8214" spans="1:7">
      <c r="A8214">
        <v>1201</v>
      </c>
      <c r="B8214" t="s">
        <v>10135</v>
      </c>
      <c r="C8214" t="s">
        <v>10136</v>
      </c>
      <c r="D8214" t="s">
        <v>12651</v>
      </c>
      <c r="E8214" t="s">
        <v>12652</v>
      </c>
      <c r="F8214" t="s">
        <v>7140</v>
      </c>
      <c r="G8214" t="s">
        <v>12653</v>
      </c>
    </row>
    <row r="8215" spans="1:7">
      <c r="A8215">
        <v>1201</v>
      </c>
      <c r="B8215" t="s">
        <v>10135</v>
      </c>
      <c r="C8215" t="s">
        <v>10136</v>
      </c>
      <c r="D8215" t="s">
        <v>12654</v>
      </c>
      <c r="E8215" t="s">
        <v>12655</v>
      </c>
      <c r="F8215" t="s">
        <v>7140</v>
      </c>
      <c r="G8215" t="s">
        <v>12656</v>
      </c>
    </row>
    <row r="8216" spans="1:7">
      <c r="A8216">
        <v>1201</v>
      </c>
      <c r="B8216" t="s">
        <v>10135</v>
      </c>
      <c r="C8216" t="s">
        <v>10136</v>
      </c>
      <c r="D8216" t="s">
        <v>12659</v>
      </c>
      <c r="E8216" t="s">
        <v>12660</v>
      </c>
      <c r="F8216" t="s">
        <v>7140</v>
      </c>
      <c r="G8216" t="s">
        <v>12661</v>
      </c>
    </row>
    <row r="8217" spans="1:7">
      <c r="A8217">
        <v>1201</v>
      </c>
      <c r="B8217" t="s">
        <v>10135</v>
      </c>
      <c r="C8217" t="s">
        <v>10136</v>
      </c>
      <c r="D8217" t="s">
        <v>12663</v>
      </c>
      <c r="E8217" t="s">
        <v>12664</v>
      </c>
      <c r="G8217" t="s">
        <v>12665</v>
      </c>
    </row>
    <row r="8218" spans="1:7">
      <c r="A8218">
        <v>1201</v>
      </c>
      <c r="B8218" t="s">
        <v>10135</v>
      </c>
      <c r="C8218" t="s">
        <v>10136</v>
      </c>
      <c r="D8218" t="s">
        <v>12666</v>
      </c>
      <c r="E8218" t="s">
        <v>12667</v>
      </c>
      <c r="F8218" t="s">
        <v>7140</v>
      </c>
      <c r="G8218" t="s">
        <v>12668</v>
      </c>
    </row>
    <row r="8219" spans="1:7">
      <c r="A8219">
        <v>1201</v>
      </c>
      <c r="B8219" t="s">
        <v>10135</v>
      </c>
      <c r="C8219" t="s">
        <v>10136</v>
      </c>
      <c r="D8219" t="s">
        <v>12675</v>
      </c>
      <c r="E8219" t="s">
        <v>12676</v>
      </c>
      <c r="F8219" t="s">
        <v>7140</v>
      </c>
      <c r="G8219" t="s">
        <v>12677</v>
      </c>
    </row>
    <row r="8220" spans="1:7">
      <c r="A8220">
        <v>1201</v>
      </c>
      <c r="B8220" t="s">
        <v>10135</v>
      </c>
      <c r="C8220" t="s">
        <v>10136</v>
      </c>
      <c r="D8220" t="s">
        <v>12681</v>
      </c>
      <c r="E8220" t="s">
        <v>12682</v>
      </c>
      <c r="F8220" t="s">
        <v>7140</v>
      </c>
      <c r="G8220" t="s">
        <v>12683</v>
      </c>
    </row>
    <row r="8221" spans="1:7">
      <c r="A8221">
        <v>1201</v>
      </c>
      <c r="B8221" t="s">
        <v>10135</v>
      </c>
      <c r="C8221" t="s">
        <v>10136</v>
      </c>
      <c r="D8221" t="s">
        <v>12687</v>
      </c>
      <c r="E8221" t="s">
        <v>12688</v>
      </c>
      <c r="F8221" t="s">
        <v>7140</v>
      </c>
      <c r="G8221" t="s">
        <v>12689</v>
      </c>
    </row>
    <row r="8222" spans="1:7">
      <c r="A8222">
        <v>1201</v>
      </c>
      <c r="B8222" t="s">
        <v>10135</v>
      </c>
      <c r="C8222" t="s">
        <v>10136</v>
      </c>
      <c r="D8222" t="s">
        <v>12693</v>
      </c>
      <c r="E8222" t="s">
        <v>12694</v>
      </c>
      <c r="F8222" t="s">
        <v>7140</v>
      </c>
      <c r="G8222" t="s">
        <v>12695</v>
      </c>
    </row>
    <row r="8223" spans="1:7">
      <c r="A8223">
        <v>1201</v>
      </c>
      <c r="B8223" t="s">
        <v>10135</v>
      </c>
      <c r="C8223" t="s">
        <v>10136</v>
      </c>
      <c r="D8223" t="s">
        <v>12703</v>
      </c>
      <c r="E8223" t="s">
        <v>12704</v>
      </c>
      <c r="F8223" t="s">
        <v>7140</v>
      </c>
      <c r="G8223" t="s">
        <v>12705</v>
      </c>
    </row>
    <row r="8224" spans="1:7">
      <c r="A8224">
        <v>1201</v>
      </c>
      <c r="B8224" t="s">
        <v>10135</v>
      </c>
      <c r="C8224" t="s">
        <v>10136</v>
      </c>
      <c r="D8224" t="s">
        <v>13056</v>
      </c>
      <c r="E8224" t="s">
        <v>13057</v>
      </c>
      <c r="F8224" t="s">
        <v>7140</v>
      </c>
      <c r="G8224" t="s">
        <v>13058</v>
      </c>
    </row>
    <row r="8225" spans="1:7">
      <c r="A8225">
        <v>1201</v>
      </c>
      <c r="B8225" t="s">
        <v>10135</v>
      </c>
      <c r="C8225" t="s">
        <v>10136</v>
      </c>
      <c r="D8225" t="s">
        <v>13068</v>
      </c>
      <c r="E8225" t="s">
        <v>13069</v>
      </c>
      <c r="F8225" t="s">
        <v>7140</v>
      </c>
      <c r="G8225" t="s">
        <v>13070</v>
      </c>
    </row>
    <row r="8226" spans="1:7">
      <c r="A8226">
        <v>1201</v>
      </c>
      <c r="B8226" t="s">
        <v>10135</v>
      </c>
      <c r="C8226" t="s">
        <v>10136</v>
      </c>
      <c r="D8226" t="s">
        <v>13071</v>
      </c>
      <c r="E8226" t="s">
        <v>13072</v>
      </c>
      <c r="F8226" t="s">
        <v>7140</v>
      </c>
      <c r="G8226" t="s">
        <v>13073</v>
      </c>
    </row>
    <row r="8227" spans="1:7">
      <c r="A8227">
        <v>1201</v>
      </c>
      <c r="B8227" t="s">
        <v>10135</v>
      </c>
      <c r="C8227" t="s">
        <v>10136</v>
      </c>
      <c r="D8227" t="s">
        <v>13096</v>
      </c>
      <c r="E8227" t="s">
        <v>13097</v>
      </c>
      <c r="F8227" t="s">
        <v>7140</v>
      </c>
      <c r="G8227" t="s">
        <v>13098</v>
      </c>
    </row>
    <row r="8228" spans="1:7">
      <c r="A8228">
        <v>1201</v>
      </c>
      <c r="B8228" t="s">
        <v>10135</v>
      </c>
      <c r="C8228" t="s">
        <v>10136</v>
      </c>
      <c r="D8228" t="s">
        <v>13140</v>
      </c>
      <c r="E8228" t="s">
        <v>13141</v>
      </c>
      <c r="F8228" t="s">
        <v>7140</v>
      </c>
      <c r="G8228" t="s">
        <v>13142</v>
      </c>
    </row>
    <row r="8229" spans="1:7">
      <c r="A8229">
        <v>1201</v>
      </c>
      <c r="B8229" t="s">
        <v>10135</v>
      </c>
      <c r="C8229" t="s">
        <v>10136</v>
      </c>
      <c r="D8229" t="s">
        <v>13169</v>
      </c>
      <c r="E8229" t="s">
        <v>13170</v>
      </c>
      <c r="F8229" t="s">
        <v>7140</v>
      </c>
      <c r="G8229" t="s">
        <v>13171</v>
      </c>
    </row>
    <row r="8230" spans="1:7">
      <c r="A8230">
        <v>1201</v>
      </c>
      <c r="B8230" t="s">
        <v>10135</v>
      </c>
      <c r="C8230" t="s">
        <v>10136</v>
      </c>
      <c r="D8230" t="s">
        <v>13355</v>
      </c>
      <c r="E8230" t="s">
        <v>13356</v>
      </c>
      <c r="F8230" t="s">
        <v>7140</v>
      </c>
      <c r="G8230" t="s">
        <v>13357</v>
      </c>
    </row>
    <row r="8231" spans="1:7">
      <c r="A8231">
        <v>1201</v>
      </c>
      <c r="B8231" t="s">
        <v>10135</v>
      </c>
      <c r="C8231" t="s">
        <v>10136</v>
      </c>
      <c r="D8231" t="s">
        <v>13386</v>
      </c>
      <c r="E8231" t="s">
        <v>13387</v>
      </c>
      <c r="F8231" t="s">
        <v>7140</v>
      </c>
      <c r="G8231" t="s">
        <v>13388</v>
      </c>
    </row>
    <row r="8232" spans="1:7">
      <c r="A8232">
        <v>1201</v>
      </c>
      <c r="B8232" t="s">
        <v>10135</v>
      </c>
      <c r="C8232" t="s">
        <v>10136</v>
      </c>
      <c r="D8232" t="s">
        <v>13406</v>
      </c>
      <c r="E8232" t="s">
        <v>13407</v>
      </c>
      <c r="F8232" t="s">
        <v>7140</v>
      </c>
      <c r="G8232" t="s">
        <v>13408</v>
      </c>
    </row>
    <row r="8233" spans="1:7">
      <c r="A8233">
        <v>1201</v>
      </c>
      <c r="B8233" t="s">
        <v>10135</v>
      </c>
      <c r="C8233" t="s">
        <v>10136</v>
      </c>
      <c r="D8233" t="s">
        <v>15005</v>
      </c>
      <c r="E8233" t="s">
        <v>15006</v>
      </c>
      <c r="G8233" t="s">
        <v>15007</v>
      </c>
    </row>
    <row r="8234" spans="1:7">
      <c r="A8234">
        <v>1201</v>
      </c>
      <c r="B8234" t="s">
        <v>10135</v>
      </c>
      <c r="C8234" t="s">
        <v>10136</v>
      </c>
      <c r="D8234" t="s">
        <v>13409</v>
      </c>
      <c r="E8234" t="s">
        <v>13410</v>
      </c>
      <c r="F8234" t="s">
        <v>7140</v>
      </c>
      <c r="G8234" t="s">
        <v>13411</v>
      </c>
    </row>
    <row r="8235" spans="1:7">
      <c r="A8235">
        <v>1201</v>
      </c>
      <c r="B8235" t="s">
        <v>10135</v>
      </c>
      <c r="C8235" t="s">
        <v>10136</v>
      </c>
      <c r="D8235" t="s">
        <v>13412</v>
      </c>
      <c r="E8235" t="s">
        <v>13413</v>
      </c>
      <c r="F8235" t="s">
        <v>7140</v>
      </c>
      <c r="G8235" t="s">
        <v>13414</v>
      </c>
    </row>
    <row r="8236" spans="1:7">
      <c r="A8236">
        <v>1201</v>
      </c>
      <c r="B8236" t="s">
        <v>10135</v>
      </c>
      <c r="C8236" t="s">
        <v>10136</v>
      </c>
      <c r="D8236" t="s">
        <v>13415</v>
      </c>
      <c r="E8236" t="s">
        <v>13416</v>
      </c>
      <c r="F8236" t="s">
        <v>7140</v>
      </c>
      <c r="G8236" t="s">
        <v>13417</v>
      </c>
    </row>
    <row r="8237" spans="1:7">
      <c r="A8237">
        <v>1201</v>
      </c>
      <c r="B8237" t="s">
        <v>10135</v>
      </c>
      <c r="C8237" t="s">
        <v>10136</v>
      </c>
      <c r="D8237" t="s">
        <v>13761</v>
      </c>
      <c r="E8237" t="s">
        <v>13762</v>
      </c>
      <c r="F8237" t="s">
        <v>7140</v>
      </c>
      <c r="G8237" t="s">
        <v>13763</v>
      </c>
    </row>
    <row r="8238" spans="1:7">
      <c r="A8238">
        <v>1201</v>
      </c>
      <c r="B8238" t="s">
        <v>10135</v>
      </c>
      <c r="C8238" t="s">
        <v>10136</v>
      </c>
      <c r="D8238" t="s">
        <v>13764</v>
      </c>
      <c r="E8238" t="s">
        <v>13765</v>
      </c>
      <c r="F8238" t="s">
        <v>7140</v>
      </c>
      <c r="G8238" t="s">
        <v>13766</v>
      </c>
    </row>
    <row r="8239" spans="1:7">
      <c r="A8239">
        <v>1201</v>
      </c>
      <c r="B8239" t="s">
        <v>10135</v>
      </c>
      <c r="C8239" t="s">
        <v>10136</v>
      </c>
      <c r="D8239" t="s">
        <v>13767</v>
      </c>
      <c r="E8239" t="s">
        <v>13768</v>
      </c>
      <c r="F8239" t="s">
        <v>7140</v>
      </c>
      <c r="G8239" t="s">
        <v>13769</v>
      </c>
    </row>
    <row r="8240" spans="1:7">
      <c r="A8240">
        <v>1201</v>
      </c>
      <c r="B8240" t="s">
        <v>10135</v>
      </c>
      <c r="C8240" t="s">
        <v>10136</v>
      </c>
      <c r="D8240" t="s">
        <v>13777</v>
      </c>
      <c r="E8240" t="s">
        <v>13778</v>
      </c>
      <c r="F8240" t="s">
        <v>7140</v>
      </c>
      <c r="G8240" t="s">
        <v>13779</v>
      </c>
    </row>
    <row r="8241" spans="1:7">
      <c r="A8241">
        <v>1201</v>
      </c>
      <c r="B8241" t="s">
        <v>10135</v>
      </c>
      <c r="C8241" t="s">
        <v>10136</v>
      </c>
      <c r="D8241" t="s">
        <v>13770</v>
      </c>
      <c r="E8241" t="s">
        <v>13771</v>
      </c>
      <c r="F8241" t="s">
        <v>7140</v>
      </c>
      <c r="G8241" t="s">
        <v>13772</v>
      </c>
    </row>
    <row r="8242" spans="1:7">
      <c r="A8242">
        <v>1201</v>
      </c>
      <c r="B8242" t="s">
        <v>10135</v>
      </c>
      <c r="C8242" t="s">
        <v>10136</v>
      </c>
      <c r="D8242" t="s">
        <v>13786</v>
      </c>
      <c r="E8242" t="s">
        <v>13787</v>
      </c>
      <c r="F8242" t="s">
        <v>7140</v>
      </c>
      <c r="G8242" t="s">
        <v>13788</v>
      </c>
    </row>
    <row r="8243" spans="1:7">
      <c r="A8243">
        <v>1201</v>
      </c>
      <c r="B8243" t="s">
        <v>10135</v>
      </c>
      <c r="C8243" t="s">
        <v>10136</v>
      </c>
      <c r="D8243" t="s">
        <v>14016</v>
      </c>
      <c r="E8243" t="s">
        <v>14017</v>
      </c>
      <c r="F8243" t="s">
        <v>7140</v>
      </c>
      <c r="G8243" t="s">
        <v>14018</v>
      </c>
    </row>
    <row r="8244" spans="1:7">
      <c r="A8244">
        <v>1201</v>
      </c>
      <c r="B8244" t="s">
        <v>10135</v>
      </c>
      <c r="C8244" t="s">
        <v>10136</v>
      </c>
      <c r="D8244" t="s">
        <v>14093</v>
      </c>
      <c r="E8244" t="s">
        <v>14094</v>
      </c>
      <c r="F8244" t="s">
        <v>7140</v>
      </c>
      <c r="G8244" t="s">
        <v>14095</v>
      </c>
    </row>
    <row r="8245" spans="1:7">
      <c r="A8245">
        <v>1201</v>
      </c>
      <c r="B8245" t="s">
        <v>10135</v>
      </c>
      <c r="C8245" t="s">
        <v>10136</v>
      </c>
      <c r="D8245" t="s">
        <v>14096</v>
      </c>
      <c r="E8245" t="s">
        <v>14097</v>
      </c>
      <c r="F8245" t="s">
        <v>7140</v>
      </c>
      <c r="G8245" t="s">
        <v>14098</v>
      </c>
    </row>
    <row r="8246" spans="1:7">
      <c r="A8246">
        <v>1201</v>
      </c>
      <c r="B8246" t="s">
        <v>10135</v>
      </c>
      <c r="C8246" t="s">
        <v>10136</v>
      </c>
      <c r="D8246" t="s">
        <v>14826</v>
      </c>
      <c r="E8246" t="s">
        <v>14827</v>
      </c>
      <c r="F8246" t="s">
        <v>7140</v>
      </c>
      <c r="G8246" t="s">
        <v>14828</v>
      </c>
    </row>
    <row r="8247" spans="1:7">
      <c r="A8247">
        <v>1201</v>
      </c>
      <c r="B8247" t="s">
        <v>10135</v>
      </c>
      <c r="C8247" t="s">
        <v>10136</v>
      </c>
      <c r="D8247" t="s">
        <v>14960</v>
      </c>
      <c r="E8247" t="s">
        <v>14962</v>
      </c>
      <c r="G8247" t="s">
        <v>14964</v>
      </c>
    </row>
    <row r="8248" spans="1:7">
      <c r="A8248">
        <v>1201</v>
      </c>
      <c r="B8248" t="s">
        <v>10135</v>
      </c>
      <c r="C8248" t="s">
        <v>10136</v>
      </c>
      <c r="D8248" t="s">
        <v>15076</v>
      </c>
      <c r="E8248" t="s">
        <v>15077</v>
      </c>
      <c r="G8248" t="s">
        <v>15078</v>
      </c>
    </row>
    <row r="8249" spans="1:7">
      <c r="A8249">
        <v>1201</v>
      </c>
      <c r="B8249" t="s">
        <v>10135</v>
      </c>
      <c r="C8249" t="s">
        <v>10136</v>
      </c>
      <c r="D8249" t="s">
        <v>14961</v>
      </c>
      <c r="E8249" t="s">
        <v>14963</v>
      </c>
      <c r="G8249" t="s">
        <v>14965</v>
      </c>
    </row>
    <row r="8250" spans="1:7">
      <c r="A8250">
        <v>1201</v>
      </c>
      <c r="B8250" t="s">
        <v>10135</v>
      </c>
      <c r="C8250" t="s">
        <v>10136</v>
      </c>
      <c r="D8250" t="s">
        <v>15008</v>
      </c>
      <c r="E8250" t="s">
        <v>15009</v>
      </c>
      <c r="G8250" t="s">
        <v>15010</v>
      </c>
    </row>
    <row r="8251" spans="1:7">
      <c r="A8251">
        <v>1201</v>
      </c>
      <c r="B8251" t="s">
        <v>10135</v>
      </c>
      <c r="C8251" t="s">
        <v>10136</v>
      </c>
      <c r="D8251" t="s">
        <v>15068</v>
      </c>
      <c r="E8251" t="s">
        <v>15069</v>
      </c>
      <c r="G8251" t="s">
        <v>15070</v>
      </c>
    </row>
    <row r="8252" spans="1:7">
      <c r="A8252">
        <v>1201</v>
      </c>
      <c r="B8252" t="s">
        <v>10135</v>
      </c>
      <c r="C8252" t="s">
        <v>10136</v>
      </c>
      <c r="D8252" t="s">
        <v>15126</v>
      </c>
      <c r="E8252" t="s">
        <v>15127</v>
      </c>
      <c r="G8252" t="s">
        <v>15128</v>
      </c>
    </row>
    <row r="8253" spans="1:7">
      <c r="A8253">
        <v>1201</v>
      </c>
      <c r="B8253" t="s">
        <v>10135</v>
      </c>
      <c r="C8253" t="s">
        <v>10136</v>
      </c>
      <c r="D8253" t="s">
        <v>15129</v>
      </c>
      <c r="E8253" t="s">
        <v>15130</v>
      </c>
      <c r="G8253" t="s">
        <v>15131</v>
      </c>
    </row>
    <row r="8254" spans="1:7">
      <c r="A8254">
        <v>1201</v>
      </c>
      <c r="B8254" t="s">
        <v>10135</v>
      </c>
      <c r="C8254" t="s">
        <v>10136</v>
      </c>
      <c r="D8254" t="s">
        <v>15138</v>
      </c>
      <c r="E8254" t="s">
        <v>15139</v>
      </c>
      <c r="G8254" t="s">
        <v>15140</v>
      </c>
    </row>
    <row r="8255" spans="1:7">
      <c r="A8255">
        <v>1201</v>
      </c>
      <c r="B8255" t="s">
        <v>10135</v>
      </c>
      <c r="C8255" t="s">
        <v>10136</v>
      </c>
      <c r="D8255" t="s">
        <v>15141</v>
      </c>
      <c r="E8255" t="s">
        <v>15142</v>
      </c>
      <c r="G8255" t="s">
        <v>15143</v>
      </c>
    </row>
    <row r="8256" spans="1:7">
      <c r="A8256">
        <v>1201</v>
      </c>
      <c r="B8256" t="s">
        <v>10135</v>
      </c>
      <c r="C8256" t="s">
        <v>10136</v>
      </c>
      <c r="D8256" t="s">
        <v>15261</v>
      </c>
      <c r="E8256" t="s">
        <v>15262</v>
      </c>
      <c r="G8256" t="s">
        <v>15263</v>
      </c>
    </row>
    <row r="8257" spans="1:7">
      <c r="A8257">
        <v>1201</v>
      </c>
      <c r="B8257" t="s">
        <v>10135</v>
      </c>
      <c r="C8257" t="s">
        <v>10136</v>
      </c>
      <c r="D8257" t="s">
        <v>15285</v>
      </c>
      <c r="E8257" t="s">
        <v>15286</v>
      </c>
      <c r="G8257" t="s">
        <v>15287</v>
      </c>
    </row>
    <row r="8258" spans="1:7">
      <c r="A8258">
        <v>1201</v>
      </c>
      <c r="B8258" t="s">
        <v>10135</v>
      </c>
      <c r="C8258" t="s">
        <v>10136</v>
      </c>
      <c r="D8258" t="s">
        <v>15333</v>
      </c>
      <c r="E8258" t="s">
        <v>15334</v>
      </c>
      <c r="G8258" t="s">
        <v>15335</v>
      </c>
    </row>
    <row r="8259" spans="1:7">
      <c r="A8259">
        <v>1201</v>
      </c>
      <c r="B8259" t="s">
        <v>10135</v>
      </c>
      <c r="C8259" t="s">
        <v>10136</v>
      </c>
      <c r="D8259" t="s">
        <v>17981</v>
      </c>
      <c r="E8259" t="s">
        <v>17982</v>
      </c>
      <c r="G8259" t="s">
        <v>17983</v>
      </c>
    </row>
    <row r="8260" spans="1:7">
      <c r="A8260">
        <v>1201</v>
      </c>
      <c r="B8260" t="s">
        <v>10135</v>
      </c>
      <c r="C8260" t="s">
        <v>10136</v>
      </c>
      <c r="D8260" t="s">
        <v>17985</v>
      </c>
      <c r="E8260" t="s">
        <v>17986</v>
      </c>
      <c r="G8260" t="s">
        <v>17987</v>
      </c>
    </row>
    <row r="8261" spans="1:7">
      <c r="A8261">
        <v>1201</v>
      </c>
      <c r="B8261" t="s">
        <v>10135</v>
      </c>
      <c r="C8261" t="s">
        <v>10136</v>
      </c>
      <c r="D8261" t="s">
        <v>17998</v>
      </c>
      <c r="E8261" t="s">
        <v>17999</v>
      </c>
      <c r="G8261" t="s">
        <v>18000</v>
      </c>
    </row>
    <row r="8262" spans="1:7">
      <c r="A8262">
        <v>1201</v>
      </c>
      <c r="B8262" t="s">
        <v>10135</v>
      </c>
      <c r="C8262" t="s">
        <v>10136</v>
      </c>
      <c r="D8262" t="s">
        <v>22940</v>
      </c>
      <c r="E8262" t="s">
        <v>22941</v>
      </c>
      <c r="G8262" t="s">
        <v>22942</v>
      </c>
    </row>
    <row r="8263" spans="1:7">
      <c r="A8263">
        <v>1201</v>
      </c>
      <c r="B8263" t="s">
        <v>10135</v>
      </c>
      <c r="C8263" t="s">
        <v>10136</v>
      </c>
      <c r="D8263" t="s">
        <v>22943</v>
      </c>
      <c r="E8263" t="s">
        <v>22944</v>
      </c>
      <c r="G8263" t="s">
        <v>22945</v>
      </c>
    </row>
    <row r="8264" spans="1:7">
      <c r="A8264">
        <v>1201</v>
      </c>
      <c r="B8264" t="s">
        <v>10135</v>
      </c>
      <c r="C8264" t="s">
        <v>10136</v>
      </c>
      <c r="D8264" t="s">
        <v>22946</v>
      </c>
      <c r="E8264" t="s">
        <v>22947</v>
      </c>
      <c r="G8264" t="s">
        <v>22948</v>
      </c>
    </row>
    <row r="8265" spans="1:7">
      <c r="A8265">
        <v>1201</v>
      </c>
      <c r="B8265" t="s">
        <v>10135</v>
      </c>
      <c r="C8265" t="s">
        <v>10136</v>
      </c>
      <c r="D8265" t="s">
        <v>22978</v>
      </c>
      <c r="E8265" t="s">
        <v>22979</v>
      </c>
      <c r="G8265" t="s">
        <v>22980</v>
      </c>
    </row>
    <row r="8266" spans="1:7">
      <c r="A8266">
        <v>1201</v>
      </c>
      <c r="B8266" t="s">
        <v>10135</v>
      </c>
      <c r="C8266" t="s">
        <v>10136</v>
      </c>
      <c r="D8266" t="s">
        <v>23135</v>
      </c>
      <c r="E8266" t="s">
        <v>23139</v>
      </c>
      <c r="G8266" t="s">
        <v>23140</v>
      </c>
    </row>
    <row r="8267" spans="1:7">
      <c r="A8267">
        <v>1201</v>
      </c>
      <c r="B8267" t="s">
        <v>10135</v>
      </c>
      <c r="C8267" t="s">
        <v>10136</v>
      </c>
      <c r="D8267" t="s">
        <v>23178</v>
      </c>
      <c r="E8267" t="s">
        <v>23179</v>
      </c>
      <c r="G8267" t="s">
        <v>23180</v>
      </c>
    </row>
    <row r="8268" spans="1:7">
      <c r="A8268">
        <v>1201</v>
      </c>
      <c r="B8268" t="s">
        <v>10135</v>
      </c>
      <c r="C8268" t="s">
        <v>10136</v>
      </c>
      <c r="D8268" t="s">
        <v>23206</v>
      </c>
      <c r="E8268" t="s">
        <v>23207</v>
      </c>
      <c r="G8268" t="s">
        <v>23208</v>
      </c>
    </row>
    <row r="8269" spans="1:7">
      <c r="A8269">
        <v>1201</v>
      </c>
      <c r="B8269" t="s">
        <v>10135</v>
      </c>
      <c r="C8269" t="s">
        <v>10136</v>
      </c>
      <c r="D8269" t="s">
        <v>23209</v>
      </c>
      <c r="E8269" t="s">
        <v>23210</v>
      </c>
      <c r="G8269" t="s">
        <v>23211</v>
      </c>
    </row>
    <row r="8270" spans="1:7">
      <c r="A8270">
        <v>1201</v>
      </c>
      <c r="B8270" t="s">
        <v>10135</v>
      </c>
      <c r="C8270" t="s">
        <v>10136</v>
      </c>
      <c r="D8270" t="s">
        <v>23230</v>
      </c>
      <c r="E8270" t="s">
        <v>23231</v>
      </c>
      <c r="G8270" t="s">
        <v>23232</v>
      </c>
    </row>
    <row r="8271" spans="1:7">
      <c r="A8271">
        <v>1201</v>
      </c>
      <c r="B8271" t="s">
        <v>10135</v>
      </c>
      <c r="C8271" t="s">
        <v>10136</v>
      </c>
      <c r="D8271" t="s">
        <v>23233</v>
      </c>
      <c r="E8271" t="s">
        <v>23234</v>
      </c>
      <c r="G8271" t="s">
        <v>23235</v>
      </c>
    </row>
    <row r="8272" spans="1:7">
      <c r="A8272">
        <v>1201</v>
      </c>
      <c r="B8272" t="s">
        <v>10135</v>
      </c>
      <c r="C8272" t="s">
        <v>10136</v>
      </c>
      <c r="D8272" t="s">
        <v>23245</v>
      </c>
      <c r="E8272" t="s">
        <v>23246</v>
      </c>
      <c r="G8272" t="s">
        <v>23247</v>
      </c>
    </row>
    <row r="8273" spans="1:7">
      <c r="A8273">
        <v>1201</v>
      </c>
      <c r="B8273" t="s">
        <v>10135</v>
      </c>
      <c r="C8273" t="s">
        <v>10136</v>
      </c>
      <c r="D8273" t="s">
        <v>23301</v>
      </c>
      <c r="E8273" t="s">
        <v>23302</v>
      </c>
      <c r="G8273" t="s">
        <v>23303</v>
      </c>
    </row>
    <row r="8274" spans="1:7">
      <c r="A8274">
        <v>1201</v>
      </c>
      <c r="B8274" t="s">
        <v>10135</v>
      </c>
      <c r="C8274" t="s">
        <v>10136</v>
      </c>
      <c r="D8274" t="s">
        <v>23314</v>
      </c>
      <c r="E8274" t="s">
        <v>23315</v>
      </c>
      <c r="G8274" t="s">
        <v>23316</v>
      </c>
    </row>
    <row r="8275" spans="1:7">
      <c r="A8275">
        <v>1201</v>
      </c>
      <c r="B8275" t="s">
        <v>10135</v>
      </c>
      <c r="C8275" t="s">
        <v>10136</v>
      </c>
      <c r="D8275" t="s">
        <v>23317</v>
      </c>
      <c r="E8275" t="s">
        <v>23318</v>
      </c>
      <c r="G8275" t="s">
        <v>23319</v>
      </c>
    </row>
    <row r="8276" spans="1:7">
      <c r="A8276">
        <v>1201</v>
      </c>
      <c r="B8276" t="s">
        <v>10135</v>
      </c>
      <c r="C8276" t="s">
        <v>10136</v>
      </c>
      <c r="D8276" t="s">
        <v>23393</v>
      </c>
      <c r="E8276" t="s">
        <v>23394</v>
      </c>
      <c r="G8276" t="s">
        <v>23395</v>
      </c>
    </row>
    <row r="8277" spans="1:7">
      <c r="A8277">
        <v>1201</v>
      </c>
      <c r="B8277" t="s">
        <v>10135</v>
      </c>
      <c r="C8277" t="s">
        <v>10136</v>
      </c>
      <c r="D8277" t="s">
        <v>23396</v>
      </c>
      <c r="E8277" t="s">
        <v>23397</v>
      </c>
      <c r="G8277" t="s">
        <v>23398</v>
      </c>
    </row>
    <row r="8278" spans="1:7">
      <c r="A8278">
        <v>1201</v>
      </c>
      <c r="B8278" t="s">
        <v>10135</v>
      </c>
      <c r="C8278" t="s">
        <v>10136</v>
      </c>
      <c r="D8278" t="s">
        <v>23399</v>
      </c>
      <c r="E8278" t="s">
        <v>23400</v>
      </c>
      <c r="G8278" t="s">
        <v>23401</v>
      </c>
    </row>
    <row r="8279" spans="1:7">
      <c r="A8279">
        <v>1201</v>
      </c>
      <c r="B8279" t="s">
        <v>10135</v>
      </c>
      <c r="C8279" t="s">
        <v>10136</v>
      </c>
      <c r="D8279" t="s">
        <v>23402</v>
      </c>
      <c r="E8279" t="s">
        <v>23403</v>
      </c>
      <c r="G8279" t="s">
        <v>23404</v>
      </c>
    </row>
    <row r="8280" spans="1:7">
      <c r="A8280">
        <v>1201</v>
      </c>
      <c r="B8280" t="s">
        <v>10135</v>
      </c>
      <c r="C8280" t="s">
        <v>10136</v>
      </c>
      <c r="D8280" t="s">
        <v>23405</v>
      </c>
      <c r="E8280" t="s">
        <v>23406</v>
      </c>
      <c r="G8280" t="s">
        <v>23407</v>
      </c>
    </row>
    <row r="8281" spans="1:7">
      <c r="A8281">
        <v>1201</v>
      </c>
      <c r="B8281" t="s">
        <v>10135</v>
      </c>
      <c r="C8281" t="s">
        <v>10136</v>
      </c>
      <c r="D8281" t="s">
        <v>23408</v>
      </c>
      <c r="E8281" t="s">
        <v>23409</v>
      </c>
      <c r="G8281" t="s">
        <v>23410</v>
      </c>
    </row>
    <row r="8282" spans="1:7">
      <c r="A8282">
        <v>1201</v>
      </c>
      <c r="B8282" t="s">
        <v>10135</v>
      </c>
      <c r="C8282" t="s">
        <v>10136</v>
      </c>
      <c r="D8282" t="s">
        <v>23419</v>
      </c>
      <c r="E8282" t="s">
        <v>23420</v>
      </c>
      <c r="G8282" t="s">
        <v>23421</v>
      </c>
    </row>
    <row r="8283" spans="1:7">
      <c r="A8283">
        <v>1204</v>
      </c>
      <c r="B8283" t="s">
        <v>11059</v>
      </c>
      <c r="C8283" t="s">
        <v>11060</v>
      </c>
      <c r="D8283">
        <v>1</v>
      </c>
      <c r="E8283" t="s">
        <v>11061</v>
      </c>
      <c r="F8283" t="s">
        <v>11062</v>
      </c>
      <c r="G8283" t="s">
        <v>11063</v>
      </c>
    </row>
    <row r="8284" spans="1:7">
      <c r="A8284">
        <v>1204</v>
      </c>
      <c r="B8284" t="s">
        <v>11059</v>
      </c>
      <c r="C8284" t="s">
        <v>11060</v>
      </c>
      <c r="D8284">
        <v>2</v>
      </c>
      <c r="E8284" t="s">
        <v>11064</v>
      </c>
      <c r="F8284" t="s">
        <v>11065</v>
      </c>
      <c r="G8284" t="s">
        <v>11066</v>
      </c>
    </row>
    <row r="8285" spans="1:7">
      <c r="A8285">
        <v>1207</v>
      </c>
      <c r="B8285" t="s">
        <v>11434</v>
      </c>
      <c r="C8285" t="s">
        <v>7140</v>
      </c>
      <c r="D8285">
        <v>1</v>
      </c>
      <c r="E8285" t="s">
        <v>11435</v>
      </c>
      <c r="F8285" t="s">
        <v>7140</v>
      </c>
      <c r="G8285" t="s">
        <v>11436</v>
      </c>
    </row>
    <row r="8286" spans="1:7">
      <c r="A8286">
        <v>1207</v>
      </c>
      <c r="B8286" t="s">
        <v>11434</v>
      </c>
      <c r="C8286" t="s">
        <v>7140</v>
      </c>
      <c r="D8286">
        <v>2</v>
      </c>
      <c r="E8286" t="s">
        <v>11437</v>
      </c>
      <c r="F8286" t="s">
        <v>7140</v>
      </c>
      <c r="G8286" t="s">
        <v>11438</v>
      </c>
    </row>
    <row r="8287" spans="1:7">
      <c r="A8287">
        <v>1210</v>
      </c>
      <c r="B8287" t="s">
        <v>11439</v>
      </c>
      <c r="C8287" t="s">
        <v>7140</v>
      </c>
      <c r="D8287">
        <v>1</v>
      </c>
      <c r="E8287" t="s">
        <v>11440</v>
      </c>
      <c r="F8287" t="s">
        <v>11441</v>
      </c>
      <c r="G8287" t="s">
        <v>11442</v>
      </c>
    </row>
    <row r="8288" spans="1:7">
      <c r="A8288">
        <v>1210</v>
      </c>
      <c r="B8288" t="s">
        <v>11439</v>
      </c>
      <c r="C8288" t="s">
        <v>7140</v>
      </c>
      <c r="D8288">
        <v>2</v>
      </c>
      <c r="E8288" t="s">
        <v>11443</v>
      </c>
      <c r="F8288" t="s">
        <v>11444</v>
      </c>
      <c r="G8288" t="s">
        <v>11445</v>
      </c>
    </row>
    <row r="8289" spans="1:7">
      <c r="A8289">
        <v>1210</v>
      </c>
      <c r="B8289" t="s">
        <v>11439</v>
      </c>
      <c r="C8289" t="s">
        <v>7140</v>
      </c>
      <c r="D8289">
        <v>3</v>
      </c>
      <c r="E8289" t="s">
        <v>11446</v>
      </c>
      <c r="F8289" t="s">
        <v>11447</v>
      </c>
      <c r="G8289" t="s">
        <v>11448</v>
      </c>
    </row>
    <row r="8290" spans="1:7">
      <c r="A8290">
        <v>1213</v>
      </c>
      <c r="B8290" t="s">
        <v>12678</v>
      </c>
      <c r="C8290" t="s">
        <v>12679</v>
      </c>
      <c r="D8290">
        <v>0</v>
      </c>
      <c r="E8290" t="s">
        <v>6969</v>
      </c>
      <c r="F8290" t="s">
        <v>7140</v>
      </c>
      <c r="G8290" t="s">
        <v>7306</v>
      </c>
    </row>
    <row r="8291" spans="1:7">
      <c r="A8291">
        <v>1213</v>
      </c>
      <c r="B8291" t="s">
        <v>12678</v>
      </c>
      <c r="C8291" t="s">
        <v>12679</v>
      </c>
      <c r="D8291">
        <v>1</v>
      </c>
      <c r="E8291" t="s">
        <v>7307</v>
      </c>
      <c r="F8291" t="s">
        <v>7140</v>
      </c>
      <c r="G8291" t="s">
        <v>7308</v>
      </c>
    </row>
    <row r="8292" spans="1:7">
      <c r="A8292">
        <v>1213</v>
      </c>
      <c r="B8292" t="s">
        <v>12678</v>
      </c>
      <c r="C8292" t="s">
        <v>12679</v>
      </c>
      <c r="D8292">
        <v>2</v>
      </c>
      <c r="E8292" t="s">
        <v>6579</v>
      </c>
      <c r="F8292" t="s">
        <v>7140</v>
      </c>
      <c r="G8292" t="s">
        <v>12680</v>
      </c>
    </row>
    <row r="8293" spans="1:7">
      <c r="A8293">
        <v>1219</v>
      </c>
      <c r="B8293" t="s">
        <v>12697</v>
      </c>
      <c r="C8293" t="s">
        <v>12698</v>
      </c>
      <c r="D8293">
        <v>1</v>
      </c>
      <c r="E8293" t="s">
        <v>12699</v>
      </c>
      <c r="F8293" t="s">
        <v>7140</v>
      </c>
      <c r="G8293" t="s">
        <v>7140</v>
      </c>
    </row>
    <row r="8294" spans="1:7">
      <c r="A8294">
        <v>1219</v>
      </c>
      <c r="B8294" t="s">
        <v>12697</v>
      </c>
      <c r="C8294" t="s">
        <v>12698</v>
      </c>
      <c r="D8294">
        <v>2</v>
      </c>
      <c r="E8294" t="s">
        <v>12700</v>
      </c>
      <c r="F8294" t="s">
        <v>7140</v>
      </c>
      <c r="G8294" t="s">
        <v>7140</v>
      </c>
    </row>
    <row r="8295" spans="1:7">
      <c r="A8295">
        <v>1219</v>
      </c>
      <c r="B8295" t="s">
        <v>12697</v>
      </c>
      <c r="C8295" t="s">
        <v>12698</v>
      </c>
      <c r="D8295">
        <v>3</v>
      </c>
      <c r="E8295" t="s">
        <v>13773</v>
      </c>
      <c r="F8295" t="s">
        <v>7140</v>
      </c>
      <c r="G8295" t="s">
        <v>7140</v>
      </c>
    </row>
    <row r="8296" spans="1:7">
      <c r="A8296">
        <v>1219</v>
      </c>
      <c r="B8296" t="s">
        <v>12697</v>
      </c>
      <c r="C8296" t="s">
        <v>12698</v>
      </c>
      <c r="D8296">
        <v>4</v>
      </c>
      <c r="E8296" t="s">
        <v>13780</v>
      </c>
      <c r="F8296" t="s">
        <v>7140</v>
      </c>
      <c r="G8296" t="s">
        <v>7140</v>
      </c>
    </row>
    <row r="8297" spans="1:7">
      <c r="A8297">
        <v>1219</v>
      </c>
      <c r="B8297" t="s">
        <v>12697</v>
      </c>
      <c r="C8297" t="s">
        <v>12698</v>
      </c>
      <c r="D8297">
        <v>5</v>
      </c>
      <c r="E8297" t="s">
        <v>13781</v>
      </c>
      <c r="F8297" t="s">
        <v>7140</v>
      </c>
      <c r="G8297" t="s">
        <v>7140</v>
      </c>
    </row>
    <row r="8298" spans="1:7">
      <c r="A8298">
        <v>1219</v>
      </c>
      <c r="B8298" t="s">
        <v>12697</v>
      </c>
      <c r="C8298" t="s">
        <v>12698</v>
      </c>
      <c r="D8298">
        <v>101</v>
      </c>
      <c r="E8298" t="s">
        <v>13175</v>
      </c>
      <c r="F8298" t="s">
        <v>7140</v>
      </c>
      <c r="G8298" t="s">
        <v>13176</v>
      </c>
    </row>
    <row r="8299" spans="1:7">
      <c r="A8299">
        <v>1219</v>
      </c>
      <c r="B8299" t="s">
        <v>12697</v>
      </c>
      <c r="C8299" t="s">
        <v>12698</v>
      </c>
      <c r="D8299">
        <v>102</v>
      </c>
      <c r="E8299" t="s">
        <v>13177</v>
      </c>
      <c r="F8299" t="s">
        <v>7140</v>
      </c>
      <c r="G8299" t="s">
        <v>13178</v>
      </c>
    </row>
    <row r="8300" spans="1:7">
      <c r="A8300">
        <v>1219</v>
      </c>
      <c r="B8300" t="s">
        <v>12697</v>
      </c>
      <c r="C8300" t="s">
        <v>12698</v>
      </c>
      <c r="D8300">
        <v>103</v>
      </c>
      <c r="E8300" t="s">
        <v>13179</v>
      </c>
      <c r="F8300" t="s">
        <v>7140</v>
      </c>
      <c r="G8300" t="s">
        <v>13180</v>
      </c>
    </row>
    <row r="8301" spans="1:7">
      <c r="A8301">
        <v>1219</v>
      </c>
      <c r="B8301" t="s">
        <v>12697</v>
      </c>
      <c r="C8301" t="s">
        <v>12698</v>
      </c>
      <c r="D8301">
        <v>104</v>
      </c>
      <c r="E8301" t="s">
        <v>13181</v>
      </c>
      <c r="F8301" t="s">
        <v>7140</v>
      </c>
      <c r="G8301" t="s">
        <v>7140</v>
      </c>
    </row>
    <row r="8302" spans="1:7">
      <c r="A8302">
        <v>1219</v>
      </c>
      <c r="B8302" t="s">
        <v>12697</v>
      </c>
      <c r="C8302" t="s">
        <v>12698</v>
      </c>
      <c r="D8302">
        <v>202</v>
      </c>
      <c r="E8302" t="s">
        <v>15011</v>
      </c>
      <c r="G8302" t="s">
        <v>15012</v>
      </c>
    </row>
    <row r="8303" spans="1:7">
      <c r="A8303">
        <v>1219</v>
      </c>
      <c r="B8303" t="s">
        <v>12697</v>
      </c>
      <c r="C8303" t="s">
        <v>12698</v>
      </c>
      <c r="D8303">
        <v>301</v>
      </c>
      <c r="E8303" t="s">
        <v>4841</v>
      </c>
      <c r="G8303" t="s">
        <v>15013</v>
      </c>
    </row>
    <row r="8304" spans="1:7">
      <c r="A8304">
        <v>1219</v>
      </c>
      <c r="B8304" t="s">
        <v>12697</v>
      </c>
      <c r="C8304" t="s">
        <v>12698</v>
      </c>
      <c r="D8304">
        <v>302</v>
      </c>
      <c r="E8304" t="s">
        <v>15014</v>
      </c>
      <c r="G8304" t="s">
        <v>15015</v>
      </c>
    </row>
    <row r="8305" spans="1:7">
      <c r="A8305">
        <v>1219</v>
      </c>
      <c r="B8305" t="s">
        <v>12697</v>
      </c>
      <c r="C8305" t="s">
        <v>12698</v>
      </c>
      <c r="D8305">
        <v>303</v>
      </c>
      <c r="E8305" t="s">
        <v>10348</v>
      </c>
      <c r="G8305" t="s">
        <v>15016</v>
      </c>
    </row>
    <row r="8306" spans="1:7">
      <c r="A8306">
        <v>1222</v>
      </c>
      <c r="B8306" t="s">
        <v>12701</v>
      </c>
      <c r="C8306" t="s">
        <v>12702</v>
      </c>
      <c r="D8306">
        <v>1</v>
      </c>
      <c r="E8306" t="s">
        <v>13418</v>
      </c>
      <c r="F8306" t="s">
        <v>7140</v>
      </c>
      <c r="G8306" t="s">
        <v>7140</v>
      </c>
    </row>
    <row r="8307" spans="1:7">
      <c r="A8307">
        <v>1222</v>
      </c>
      <c r="B8307" t="s">
        <v>12701</v>
      </c>
      <c r="C8307" t="s">
        <v>12702</v>
      </c>
      <c r="D8307">
        <v>2</v>
      </c>
      <c r="E8307" t="s">
        <v>15017</v>
      </c>
      <c r="G8307" t="s">
        <v>15018</v>
      </c>
    </row>
    <row r="8308" spans="1:7">
      <c r="A8308">
        <v>1222</v>
      </c>
      <c r="B8308" t="s">
        <v>12701</v>
      </c>
      <c r="C8308" t="s">
        <v>12702</v>
      </c>
      <c r="D8308">
        <v>101</v>
      </c>
      <c r="E8308" t="s">
        <v>13182</v>
      </c>
      <c r="F8308" t="s">
        <v>7140</v>
      </c>
      <c r="G8308" t="s">
        <v>13183</v>
      </c>
    </row>
    <row r="8309" spans="1:7">
      <c r="A8309">
        <v>1222</v>
      </c>
      <c r="B8309" t="s">
        <v>12701</v>
      </c>
      <c r="C8309" t="s">
        <v>12702</v>
      </c>
      <c r="D8309">
        <v>102</v>
      </c>
      <c r="E8309" t="s">
        <v>10300</v>
      </c>
      <c r="F8309" t="s">
        <v>7140</v>
      </c>
      <c r="G8309" t="s">
        <v>13184</v>
      </c>
    </row>
    <row r="8310" spans="1:7">
      <c r="A8310">
        <v>1222</v>
      </c>
      <c r="B8310" t="s">
        <v>12701</v>
      </c>
      <c r="C8310" t="s">
        <v>12702</v>
      </c>
      <c r="D8310">
        <v>103</v>
      </c>
      <c r="E8310" t="s">
        <v>13185</v>
      </c>
      <c r="F8310" t="s">
        <v>7140</v>
      </c>
      <c r="G8310" t="s">
        <v>13186</v>
      </c>
    </row>
    <row r="8311" spans="1:7">
      <c r="A8311">
        <v>1222</v>
      </c>
      <c r="B8311" t="s">
        <v>12701</v>
      </c>
      <c r="C8311" t="s">
        <v>12702</v>
      </c>
      <c r="D8311">
        <v>104</v>
      </c>
      <c r="E8311" t="s">
        <v>13187</v>
      </c>
      <c r="F8311" t="s">
        <v>7140</v>
      </c>
      <c r="G8311" t="s">
        <v>13188</v>
      </c>
    </row>
    <row r="8312" spans="1:7">
      <c r="A8312">
        <v>1222</v>
      </c>
      <c r="B8312" t="s">
        <v>12701</v>
      </c>
      <c r="C8312" t="s">
        <v>12702</v>
      </c>
      <c r="D8312">
        <v>105</v>
      </c>
      <c r="E8312" t="s">
        <v>13189</v>
      </c>
      <c r="F8312" t="s">
        <v>7140</v>
      </c>
      <c r="G8312" t="s">
        <v>13190</v>
      </c>
    </row>
    <row r="8313" spans="1:7">
      <c r="A8313">
        <v>1222</v>
      </c>
      <c r="B8313" t="s">
        <v>12701</v>
      </c>
      <c r="C8313" t="s">
        <v>12702</v>
      </c>
      <c r="D8313">
        <v>106</v>
      </c>
      <c r="E8313" t="s">
        <v>13191</v>
      </c>
      <c r="F8313" t="s">
        <v>7140</v>
      </c>
      <c r="G8313" t="s">
        <v>7140</v>
      </c>
    </row>
    <row r="8314" spans="1:7">
      <c r="A8314">
        <v>1222</v>
      </c>
      <c r="B8314" t="s">
        <v>12701</v>
      </c>
      <c r="C8314" t="s">
        <v>12702</v>
      </c>
      <c r="D8314">
        <v>107</v>
      </c>
      <c r="E8314" t="s">
        <v>13192</v>
      </c>
      <c r="F8314" t="s">
        <v>7140</v>
      </c>
      <c r="G8314" t="s">
        <v>7140</v>
      </c>
    </row>
    <row r="8315" spans="1:7">
      <c r="A8315">
        <v>1222</v>
      </c>
      <c r="B8315" t="s">
        <v>12701</v>
      </c>
      <c r="C8315" t="s">
        <v>12702</v>
      </c>
      <c r="D8315">
        <v>108</v>
      </c>
      <c r="E8315" t="s">
        <v>13193</v>
      </c>
      <c r="F8315" t="s">
        <v>7140</v>
      </c>
      <c r="G8315" t="s">
        <v>7140</v>
      </c>
    </row>
    <row r="8316" spans="1:7">
      <c r="A8316">
        <v>1222</v>
      </c>
      <c r="B8316" t="s">
        <v>12701</v>
      </c>
      <c r="C8316" t="s">
        <v>12702</v>
      </c>
      <c r="D8316">
        <v>109</v>
      </c>
      <c r="E8316" t="s">
        <v>13194</v>
      </c>
      <c r="F8316" t="s">
        <v>7140</v>
      </c>
      <c r="G8316" t="s">
        <v>7140</v>
      </c>
    </row>
    <row r="8317" spans="1:7">
      <c r="A8317">
        <v>1225</v>
      </c>
      <c r="B8317" t="s">
        <v>13059</v>
      </c>
      <c r="C8317" t="s">
        <v>13060</v>
      </c>
      <c r="D8317" t="s">
        <v>8339</v>
      </c>
      <c r="E8317" t="s">
        <v>13061</v>
      </c>
      <c r="F8317" t="s">
        <v>13062</v>
      </c>
      <c r="G8317" t="s">
        <v>13063</v>
      </c>
    </row>
    <row r="8318" spans="1:7">
      <c r="A8318">
        <v>1228</v>
      </c>
      <c r="B8318" t="s">
        <v>13099</v>
      </c>
      <c r="C8318" t="s">
        <v>13100</v>
      </c>
      <c r="D8318">
        <v>1</v>
      </c>
      <c r="E8318" t="s">
        <v>7307</v>
      </c>
      <c r="F8318" t="s">
        <v>7140</v>
      </c>
      <c r="G8318" t="s">
        <v>7308</v>
      </c>
    </row>
    <row r="8319" spans="1:7">
      <c r="A8319">
        <v>1228</v>
      </c>
      <c r="B8319" t="s">
        <v>13099</v>
      </c>
      <c r="C8319" t="s">
        <v>13100</v>
      </c>
      <c r="D8319">
        <v>2</v>
      </c>
      <c r="E8319" t="s">
        <v>6969</v>
      </c>
      <c r="F8319" t="s">
        <v>7140</v>
      </c>
      <c r="G8319" t="s">
        <v>7306</v>
      </c>
    </row>
    <row r="8320" spans="1:7">
      <c r="A8320">
        <v>1228</v>
      </c>
      <c r="B8320" t="s">
        <v>13099</v>
      </c>
      <c r="C8320" t="s">
        <v>13100</v>
      </c>
      <c r="D8320">
        <v>3</v>
      </c>
      <c r="E8320" t="s">
        <v>13101</v>
      </c>
      <c r="F8320" t="s">
        <v>7140</v>
      </c>
      <c r="G8320" t="s">
        <v>13102</v>
      </c>
    </row>
    <row r="8321" spans="1:7">
      <c r="A8321">
        <v>1231</v>
      </c>
      <c r="B8321" t="s">
        <v>13103</v>
      </c>
      <c r="C8321" t="s">
        <v>13104</v>
      </c>
      <c r="D8321">
        <v>0</v>
      </c>
      <c r="E8321" t="s">
        <v>4910</v>
      </c>
      <c r="F8321" t="s">
        <v>7140</v>
      </c>
      <c r="G8321" t="s">
        <v>5743</v>
      </c>
    </row>
    <row r="8322" spans="1:7">
      <c r="A8322">
        <v>1231</v>
      </c>
      <c r="B8322" t="s">
        <v>13103</v>
      </c>
      <c r="C8322" t="s">
        <v>13104</v>
      </c>
      <c r="D8322">
        <v>1</v>
      </c>
      <c r="E8322" t="s">
        <v>7141</v>
      </c>
      <c r="F8322" t="s">
        <v>7142</v>
      </c>
      <c r="G8322" t="s">
        <v>13105</v>
      </c>
    </row>
    <row r="8323" spans="1:7">
      <c r="A8323">
        <v>1231</v>
      </c>
      <c r="B8323" t="s">
        <v>13103</v>
      </c>
      <c r="C8323" t="s">
        <v>13104</v>
      </c>
      <c r="D8323">
        <v>2</v>
      </c>
      <c r="E8323" t="s">
        <v>7143</v>
      </c>
      <c r="F8323" t="s">
        <v>7144</v>
      </c>
      <c r="G8323" t="s">
        <v>13106</v>
      </c>
    </row>
    <row r="8324" spans="1:7">
      <c r="A8324">
        <v>1231</v>
      </c>
      <c r="B8324" t="s">
        <v>13103</v>
      </c>
      <c r="C8324" t="s">
        <v>13104</v>
      </c>
      <c r="D8324">
        <v>3</v>
      </c>
      <c r="E8324" t="s">
        <v>6648</v>
      </c>
      <c r="F8324" t="s">
        <v>7058</v>
      </c>
      <c r="G8324" t="s">
        <v>7381</v>
      </c>
    </row>
    <row r="8325" spans="1:7">
      <c r="A8325">
        <v>1234</v>
      </c>
      <c r="B8325" t="s">
        <v>13195</v>
      </c>
      <c r="C8325" t="s">
        <v>13196</v>
      </c>
      <c r="D8325">
        <v>1</v>
      </c>
      <c r="E8325" t="s">
        <v>13197</v>
      </c>
      <c r="F8325" t="s">
        <v>7140</v>
      </c>
      <c r="G8325" t="s">
        <v>7140</v>
      </c>
    </row>
    <row r="8326" spans="1:7">
      <c r="A8326">
        <v>1234</v>
      </c>
      <c r="B8326" t="s">
        <v>13195</v>
      </c>
      <c r="C8326" t="s">
        <v>13196</v>
      </c>
      <c r="D8326">
        <v>2</v>
      </c>
      <c r="E8326" t="s">
        <v>13198</v>
      </c>
      <c r="F8326" t="s">
        <v>7140</v>
      </c>
      <c r="G8326" t="s">
        <v>7140</v>
      </c>
    </row>
    <row r="8327" spans="1:7">
      <c r="A8327">
        <v>1234</v>
      </c>
      <c r="B8327" t="s">
        <v>13195</v>
      </c>
      <c r="C8327" t="s">
        <v>13196</v>
      </c>
      <c r="D8327">
        <v>3</v>
      </c>
      <c r="E8327" t="s">
        <v>13199</v>
      </c>
      <c r="F8327" t="s">
        <v>7140</v>
      </c>
      <c r="G8327" t="s">
        <v>7140</v>
      </c>
    </row>
    <row r="8328" spans="1:7">
      <c r="A8328">
        <v>1234</v>
      </c>
      <c r="B8328" t="s">
        <v>13195</v>
      </c>
      <c r="C8328" t="s">
        <v>13196</v>
      </c>
      <c r="D8328">
        <v>4</v>
      </c>
      <c r="E8328" t="s">
        <v>13200</v>
      </c>
      <c r="F8328" t="s">
        <v>7140</v>
      </c>
      <c r="G8328" t="s">
        <v>7140</v>
      </c>
    </row>
    <row r="8329" spans="1:7">
      <c r="A8329">
        <v>1234</v>
      </c>
      <c r="B8329" t="s">
        <v>13195</v>
      </c>
      <c r="C8329" t="s">
        <v>13196</v>
      </c>
      <c r="D8329">
        <v>5</v>
      </c>
      <c r="E8329" t="s">
        <v>13358</v>
      </c>
      <c r="F8329" t="s">
        <v>7140</v>
      </c>
      <c r="G8329" t="s">
        <v>7140</v>
      </c>
    </row>
    <row r="8330" spans="1:7">
      <c r="A8330">
        <v>1234</v>
      </c>
      <c r="B8330" t="s">
        <v>13195</v>
      </c>
      <c r="C8330" t="s">
        <v>13196</v>
      </c>
      <c r="D8330">
        <v>6</v>
      </c>
      <c r="E8330" t="s">
        <v>13359</v>
      </c>
      <c r="F8330" t="s">
        <v>7140</v>
      </c>
      <c r="G8330" t="s">
        <v>7140</v>
      </c>
    </row>
    <row r="8331" spans="1:7">
      <c r="A8331">
        <v>1240</v>
      </c>
      <c r="B8331" t="s">
        <v>13207</v>
      </c>
      <c r="C8331" t="s">
        <v>13208</v>
      </c>
      <c r="D8331">
        <v>1</v>
      </c>
      <c r="E8331" t="s">
        <v>13209</v>
      </c>
      <c r="F8331" t="s">
        <v>7140</v>
      </c>
      <c r="G8331" t="s">
        <v>7140</v>
      </c>
    </row>
    <row r="8332" spans="1:7">
      <c r="A8332">
        <v>1240</v>
      </c>
      <c r="B8332" t="s">
        <v>13207</v>
      </c>
      <c r="C8332" t="s">
        <v>13208</v>
      </c>
      <c r="D8332">
        <v>2</v>
      </c>
      <c r="E8332" t="s">
        <v>13210</v>
      </c>
      <c r="F8332" t="s">
        <v>7140</v>
      </c>
      <c r="G8332" t="s">
        <v>7140</v>
      </c>
    </row>
    <row r="8333" spans="1:7">
      <c r="A8333">
        <v>1243</v>
      </c>
      <c r="B8333" t="s">
        <v>13211</v>
      </c>
      <c r="C8333" t="s">
        <v>13212</v>
      </c>
      <c r="D8333">
        <v>1</v>
      </c>
      <c r="E8333" t="s">
        <v>13213</v>
      </c>
      <c r="F8333" t="s">
        <v>13214</v>
      </c>
      <c r="G8333" t="s">
        <v>13215</v>
      </c>
    </row>
    <row r="8334" spans="1:7">
      <c r="A8334">
        <v>1243</v>
      </c>
      <c r="B8334" t="s">
        <v>13211</v>
      </c>
      <c r="C8334" t="s">
        <v>13212</v>
      </c>
      <c r="D8334">
        <v>2</v>
      </c>
      <c r="E8334" t="s">
        <v>13216</v>
      </c>
      <c r="F8334" t="s">
        <v>7140</v>
      </c>
      <c r="G8334" t="s">
        <v>7140</v>
      </c>
    </row>
    <row r="8335" spans="1:7">
      <c r="A8335">
        <v>1243</v>
      </c>
      <c r="B8335" t="s">
        <v>13211</v>
      </c>
      <c r="C8335" t="s">
        <v>13212</v>
      </c>
      <c r="D8335">
        <v>3</v>
      </c>
      <c r="E8335" t="s">
        <v>6643</v>
      </c>
      <c r="F8335" t="s">
        <v>13217</v>
      </c>
      <c r="G8335" t="s">
        <v>7140</v>
      </c>
    </row>
    <row r="8336" spans="1:7">
      <c r="A8336">
        <v>1243</v>
      </c>
      <c r="B8336" t="s">
        <v>13211</v>
      </c>
      <c r="C8336" t="s">
        <v>13212</v>
      </c>
      <c r="D8336">
        <v>4</v>
      </c>
      <c r="E8336" t="s">
        <v>13218</v>
      </c>
      <c r="F8336" t="s">
        <v>13219</v>
      </c>
      <c r="G8336" t="s">
        <v>13220</v>
      </c>
    </row>
    <row r="8337" spans="1:7">
      <c r="A8337">
        <v>1246</v>
      </c>
      <c r="B8337" t="s">
        <v>13221</v>
      </c>
      <c r="C8337" t="s">
        <v>13222</v>
      </c>
      <c r="D8337">
        <v>1</v>
      </c>
      <c r="E8337" t="s">
        <v>13223</v>
      </c>
      <c r="F8337" t="s">
        <v>7140</v>
      </c>
      <c r="G8337" t="s">
        <v>7140</v>
      </c>
    </row>
    <row r="8338" spans="1:7">
      <c r="A8338">
        <v>1246</v>
      </c>
      <c r="B8338" t="s">
        <v>13221</v>
      </c>
      <c r="C8338" t="s">
        <v>13222</v>
      </c>
      <c r="D8338">
        <v>2</v>
      </c>
      <c r="E8338" t="s">
        <v>13224</v>
      </c>
      <c r="F8338" t="s">
        <v>7140</v>
      </c>
      <c r="G8338" t="s">
        <v>7140</v>
      </c>
    </row>
    <row r="8339" spans="1:7">
      <c r="A8339">
        <v>1246</v>
      </c>
      <c r="B8339" t="s">
        <v>13221</v>
      </c>
      <c r="C8339" t="s">
        <v>13222</v>
      </c>
      <c r="D8339">
        <v>3</v>
      </c>
      <c r="E8339" t="s">
        <v>13225</v>
      </c>
      <c r="F8339" t="s">
        <v>7140</v>
      </c>
      <c r="G8339" t="s">
        <v>7140</v>
      </c>
    </row>
    <row r="8340" spans="1:7">
      <c r="A8340">
        <v>1246</v>
      </c>
      <c r="B8340" t="s">
        <v>13221</v>
      </c>
      <c r="C8340" t="s">
        <v>13222</v>
      </c>
      <c r="D8340">
        <v>4</v>
      </c>
      <c r="E8340" t="s">
        <v>6920</v>
      </c>
      <c r="F8340" t="s">
        <v>7140</v>
      </c>
      <c r="G8340" t="s">
        <v>7140</v>
      </c>
    </row>
    <row r="8341" spans="1:7">
      <c r="A8341">
        <v>1249</v>
      </c>
      <c r="B8341" t="s">
        <v>13226</v>
      </c>
      <c r="C8341" t="s">
        <v>13227</v>
      </c>
      <c r="D8341">
        <v>1</v>
      </c>
      <c r="E8341" t="s">
        <v>6959</v>
      </c>
      <c r="F8341" t="s">
        <v>13228</v>
      </c>
      <c r="G8341" t="s">
        <v>13229</v>
      </c>
    </row>
    <row r="8342" spans="1:7">
      <c r="A8342">
        <v>1249</v>
      </c>
      <c r="B8342" t="s">
        <v>13226</v>
      </c>
      <c r="C8342" t="s">
        <v>13227</v>
      </c>
      <c r="D8342">
        <v>2</v>
      </c>
      <c r="E8342" t="s">
        <v>6670</v>
      </c>
      <c r="F8342" t="s">
        <v>13230</v>
      </c>
      <c r="G8342" t="s">
        <v>13231</v>
      </c>
    </row>
    <row r="8343" spans="1:7">
      <c r="A8343">
        <v>1249</v>
      </c>
      <c r="B8343" t="s">
        <v>13226</v>
      </c>
      <c r="C8343" t="s">
        <v>13227</v>
      </c>
      <c r="D8343">
        <v>3</v>
      </c>
      <c r="E8343" t="s">
        <v>13232</v>
      </c>
      <c r="F8343" t="s">
        <v>13233</v>
      </c>
      <c r="G8343" t="s">
        <v>13234</v>
      </c>
    </row>
    <row r="8344" spans="1:7">
      <c r="A8344">
        <v>1249</v>
      </c>
      <c r="B8344" t="s">
        <v>13226</v>
      </c>
      <c r="C8344" t="s">
        <v>13227</v>
      </c>
      <c r="D8344">
        <v>4</v>
      </c>
      <c r="E8344" t="s">
        <v>6961</v>
      </c>
      <c r="F8344" t="s">
        <v>13235</v>
      </c>
      <c r="G8344" t="s">
        <v>13236</v>
      </c>
    </row>
    <row r="8345" spans="1:7">
      <c r="A8345">
        <v>1252</v>
      </c>
      <c r="B8345" t="s">
        <v>13237</v>
      </c>
      <c r="C8345" t="s">
        <v>13238</v>
      </c>
      <c r="D8345">
        <v>1</v>
      </c>
      <c r="E8345" t="s">
        <v>13239</v>
      </c>
      <c r="F8345" t="s">
        <v>7140</v>
      </c>
      <c r="G8345" t="s">
        <v>7140</v>
      </c>
    </row>
    <row r="8346" spans="1:7">
      <c r="A8346">
        <v>1252</v>
      </c>
      <c r="B8346" t="s">
        <v>13237</v>
      </c>
      <c r="C8346" t="s">
        <v>13238</v>
      </c>
      <c r="D8346">
        <v>2</v>
      </c>
      <c r="E8346" t="s">
        <v>13240</v>
      </c>
      <c r="F8346" t="s">
        <v>7140</v>
      </c>
      <c r="G8346" t="s">
        <v>7140</v>
      </c>
    </row>
    <row r="8347" spans="1:7">
      <c r="A8347">
        <v>1252</v>
      </c>
      <c r="B8347" t="s">
        <v>13237</v>
      </c>
      <c r="C8347" t="s">
        <v>13238</v>
      </c>
      <c r="D8347">
        <v>3</v>
      </c>
      <c r="E8347" t="s">
        <v>6648</v>
      </c>
      <c r="F8347" t="s">
        <v>7140</v>
      </c>
      <c r="G8347" t="s">
        <v>7140</v>
      </c>
    </row>
    <row r="8348" spans="1:7">
      <c r="A8348">
        <v>1255</v>
      </c>
      <c r="B8348" t="s">
        <v>13241</v>
      </c>
      <c r="C8348" t="s">
        <v>13242</v>
      </c>
      <c r="D8348">
        <v>1</v>
      </c>
      <c r="E8348" t="s">
        <v>13243</v>
      </c>
    </row>
    <row r="8349" spans="1:7">
      <c r="A8349">
        <v>1255</v>
      </c>
      <c r="B8349" t="s">
        <v>13241</v>
      </c>
      <c r="C8349" t="s">
        <v>13242</v>
      </c>
      <c r="D8349">
        <v>2</v>
      </c>
      <c r="E8349" t="s">
        <v>13244</v>
      </c>
      <c r="F8349" t="s">
        <v>7140</v>
      </c>
      <c r="G8349" t="s">
        <v>7140</v>
      </c>
    </row>
    <row r="8350" spans="1:7">
      <c r="A8350">
        <v>1258</v>
      </c>
      <c r="B8350" t="s">
        <v>13245</v>
      </c>
      <c r="C8350" t="s">
        <v>13246</v>
      </c>
      <c r="D8350">
        <v>0</v>
      </c>
      <c r="E8350" t="s">
        <v>13247</v>
      </c>
      <c r="F8350" t="s">
        <v>7140</v>
      </c>
      <c r="G8350" t="s">
        <v>7140</v>
      </c>
    </row>
    <row r="8351" spans="1:7">
      <c r="A8351">
        <v>1258</v>
      </c>
      <c r="B8351" t="s">
        <v>13245</v>
      </c>
      <c r="C8351" t="s">
        <v>13246</v>
      </c>
      <c r="D8351">
        <v>1</v>
      </c>
      <c r="E8351" t="s">
        <v>13248</v>
      </c>
      <c r="F8351" t="s">
        <v>7140</v>
      </c>
      <c r="G8351" t="s">
        <v>7140</v>
      </c>
    </row>
    <row r="8352" spans="1:7">
      <c r="A8352">
        <v>1258</v>
      </c>
      <c r="B8352" t="s">
        <v>13245</v>
      </c>
      <c r="C8352" t="s">
        <v>13246</v>
      </c>
      <c r="D8352">
        <v>2</v>
      </c>
      <c r="E8352" t="s">
        <v>13249</v>
      </c>
      <c r="F8352" t="s">
        <v>7140</v>
      </c>
      <c r="G8352" t="s">
        <v>7140</v>
      </c>
    </row>
    <row r="8353" spans="1:7">
      <c r="A8353">
        <v>1258</v>
      </c>
      <c r="B8353" t="s">
        <v>13245</v>
      </c>
      <c r="C8353" t="s">
        <v>13246</v>
      </c>
      <c r="D8353">
        <v>3</v>
      </c>
      <c r="E8353" t="s">
        <v>13250</v>
      </c>
      <c r="F8353" t="s">
        <v>7140</v>
      </c>
      <c r="G8353" t="s">
        <v>7140</v>
      </c>
    </row>
    <row r="8354" spans="1:7">
      <c r="A8354">
        <v>1261</v>
      </c>
      <c r="B8354" t="s">
        <v>13251</v>
      </c>
      <c r="C8354" t="s">
        <v>13252</v>
      </c>
      <c r="D8354">
        <v>1</v>
      </c>
      <c r="E8354" t="s">
        <v>6663</v>
      </c>
      <c r="F8354" t="s">
        <v>7140</v>
      </c>
      <c r="G8354" t="s">
        <v>7140</v>
      </c>
    </row>
    <row r="8355" spans="1:7">
      <c r="A8355">
        <v>1261</v>
      </c>
      <c r="B8355" t="s">
        <v>13251</v>
      </c>
      <c r="C8355" t="s">
        <v>13252</v>
      </c>
      <c r="D8355">
        <v>2</v>
      </c>
      <c r="E8355" t="s">
        <v>6664</v>
      </c>
      <c r="F8355" t="s">
        <v>7140</v>
      </c>
      <c r="G8355" t="s">
        <v>7140</v>
      </c>
    </row>
    <row r="8356" spans="1:7">
      <c r="A8356">
        <v>1261</v>
      </c>
      <c r="B8356" t="s">
        <v>13251</v>
      </c>
      <c r="C8356" t="s">
        <v>13252</v>
      </c>
      <c r="D8356">
        <v>3</v>
      </c>
      <c r="E8356" t="s">
        <v>6665</v>
      </c>
      <c r="F8356" t="s">
        <v>7140</v>
      </c>
      <c r="G8356" t="s">
        <v>7140</v>
      </c>
    </row>
    <row r="8357" spans="1:7">
      <c r="A8357">
        <v>1270</v>
      </c>
      <c r="B8357" t="s">
        <v>13364</v>
      </c>
      <c r="C8357" t="s">
        <v>13365</v>
      </c>
      <c r="D8357">
        <v>1</v>
      </c>
      <c r="E8357" t="s">
        <v>5921</v>
      </c>
      <c r="F8357" t="s">
        <v>7140</v>
      </c>
      <c r="G8357" t="s">
        <v>7140</v>
      </c>
    </row>
    <row r="8358" spans="1:7">
      <c r="A8358">
        <v>1270</v>
      </c>
      <c r="B8358" t="s">
        <v>13364</v>
      </c>
      <c r="C8358" t="s">
        <v>13365</v>
      </c>
      <c r="D8358">
        <v>2</v>
      </c>
      <c r="E8358" t="s">
        <v>6648</v>
      </c>
      <c r="F8358" t="s">
        <v>7140</v>
      </c>
      <c r="G8358" t="s">
        <v>7140</v>
      </c>
    </row>
    <row r="8359" spans="1:7">
      <c r="A8359">
        <v>1273</v>
      </c>
      <c r="B8359" t="s">
        <v>13366</v>
      </c>
      <c r="C8359" t="s">
        <v>13367</v>
      </c>
      <c r="D8359">
        <v>16</v>
      </c>
      <c r="E8359" t="s">
        <v>13368</v>
      </c>
      <c r="F8359" t="s">
        <v>13369</v>
      </c>
      <c r="G8359" t="s">
        <v>13370</v>
      </c>
    </row>
    <row r="8360" spans="1:7">
      <c r="A8360">
        <v>1273</v>
      </c>
      <c r="B8360" t="s">
        <v>13366</v>
      </c>
      <c r="C8360" t="s">
        <v>13367</v>
      </c>
      <c r="D8360">
        <v>30</v>
      </c>
      <c r="E8360" t="s">
        <v>6283</v>
      </c>
      <c r="F8360" t="s">
        <v>7543</v>
      </c>
      <c r="G8360" t="s">
        <v>7140</v>
      </c>
    </row>
    <row r="8361" spans="1:7">
      <c r="A8361">
        <v>1273</v>
      </c>
      <c r="B8361" t="s">
        <v>13366</v>
      </c>
      <c r="C8361" t="s">
        <v>13367</v>
      </c>
      <c r="D8361">
        <v>50</v>
      </c>
      <c r="E8361" t="s">
        <v>6291</v>
      </c>
      <c r="F8361" t="s">
        <v>6292</v>
      </c>
      <c r="G8361" t="s">
        <v>7140</v>
      </c>
    </row>
    <row r="8362" spans="1:7">
      <c r="A8362">
        <v>1273</v>
      </c>
      <c r="B8362" t="s">
        <v>13366</v>
      </c>
      <c r="C8362" t="s">
        <v>13367</v>
      </c>
      <c r="D8362">
        <v>60</v>
      </c>
      <c r="E8362" t="s">
        <v>13371</v>
      </c>
      <c r="F8362" t="s">
        <v>13372</v>
      </c>
      <c r="G8362" t="s">
        <v>7140</v>
      </c>
    </row>
    <row r="8363" spans="1:7">
      <c r="A8363">
        <v>1273</v>
      </c>
      <c r="B8363" t="s">
        <v>13366</v>
      </c>
      <c r="C8363" t="s">
        <v>13367</v>
      </c>
      <c r="D8363">
        <v>70</v>
      </c>
      <c r="E8363" t="s">
        <v>13373</v>
      </c>
      <c r="F8363" t="s">
        <v>13374</v>
      </c>
      <c r="G8363" t="s">
        <v>7140</v>
      </c>
    </row>
    <row r="8364" spans="1:7">
      <c r="A8364">
        <v>1273</v>
      </c>
      <c r="B8364" t="s">
        <v>13366</v>
      </c>
      <c r="C8364" t="s">
        <v>13367</v>
      </c>
      <c r="D8364">
        <v>80</v>
      </c>
      <c r="E8364" t="s">
        <v>13375</v>
      </c>
      <c r="F8364" t="s">
        <v>12920</v>
      </c>
      <c r="G8364" t="s">
        <v>7140</v>
      </c>
    </row>
    <row r="8365" spans="1:7">
      <c r="A8365">
        <v>1273</v>
      </c>
      <c r="B8365" t="s">
        <v>13366</v>
      </c>
      <c r="C8365" t="s">
        <v>13367</v>
      </c>
      <c r="D8365">
        <v>90</v>
      </c>
      <c r="E8365" t="s">
        <v>7673</v>
      </c>
      <c r="F8365" t="s">
        <v>12966</v>
      </c>
      <c r="G8365" t="s">
        <v>7140</v>
      </c>
    </row>
    <row r="8366" spans="1:7">
      <c r="A8366">
        <v>1273</v>
      </c>
      <c r="B8366" t="s">
        <v>13366</v>
      </c>
      <c r="C8366" t="s">
        <v>13367</v>
      </c>
      <c r="D8366">
        <v>91</v>
      </c>
      <c r="E8366" t="s">
        <v>100</v>
      </c>
      <c r="F8366" t="s">
        <v>101</v>
      </c>
      <c r="G8366" t="s">
        <v>7140</v>
      </c>
    </row>
    <row r="8367" spans="1:7">
      <c r="A8367">
        <v>1276</v>
      </c>
      <c r="B8367" t="s">
        <v>13376</v>
      </c>
      <c r="C8367" t="s">
        <v>13377</v>
      </c>
      <c r="D8367">
        <v>16</v>
      </c>
      <c r="E8367" t="s">
        <v>13368</v>
      </c>
      <c r="F8367" t="s">
        <v>13369</v>
      </c>
      <c r="G8367" t="s">
        <v>13370</v>
      </c>
    </row>
    <row r="8368" spans="1:7">
      <c r="A8368">
        <v>1276</v>
      </c>
      <c r="B8368" t="s">
        <v>13376</v>
      </c>
      <c r="C8368" t="s">
        <v>13377</v>
      </c>
      <c r="D8368">
        <v>30</v>
      </c>
      <c r="E8368" t="s">
        <v>6283</v>
      </c>
      <c r="F8368" t="s">
        <v>7543</v>
      </c>
      <c r="G8368" t="s">
        <v>7140</v>
      </c>
    </row>
    <row r="8369" spans="1:7">
      <c r="A8369">
        <v>1276</v>
      </c>
      <c r="B8369" t="s">
        <v>13376</v>
      </c>
      <c r="C8369" t="s">
        <v>13377</v>
      </c>
      <c r="D8369">
        <v>35</v>
      </c>
      <c r="E8369" t="s">
        <v>6282</v>
      </c>
      <c r="F8369" t="s">
        <v>12849</v>
      </c>
      <c r="G8369" t="s">
        <v>7140</v>
      </c>
    </row>
    <row r="8370" spans="1:7">
      <c r="A8370">
        <v>1276</v>
      </c>
      <c r="B8370" t="s">
        <v>13376</v>
      </c>
      <c r="C8370" t="s">
        <v>13377</v>
      </c>
      <c r="D8370">
        <v>50</v>
      </c>
      <c r="E8370" t="s">
        <v>6291</v>
      </c>
      <c r="F8370" t="s">
        <v>6292</v>
      </c>
      <c r="G8370" t="s">
        <v>7140</v>
      </c>
    </row>
    <row r="8371" spans="1:7">
      <c r="A8371">
        <v>1276</v>
      </c>
      <c r="B8371" t="s">
        <v>13376</v>
      </c>
      <c r="C8371" t="s">
        <v>13377</v>
      </c>
      <c r="D8371">
        <v>60</v>
      </c>
      <c r="E8371" t="s">
        <v>13371</v>
      </c>
      <c r="F8371" t="s">
        <v>13372</v>
      </c>
      <c r="G8371" t="s">
        <v>7140</v>
      </c>
    </row>
    <row r="8372" spans="1:7">
      <c r="A8372">
        <v>1276</v>
      </c>
      <c r="B8372" t="s">
        <v>13376</v>
      </c>
      <c r="C8372" t="s">
        <v>13377</v>
      </c>
      <c r="D8372">
        <v>70</v>
      </c>
      <c r="E8372" t="s">
        <v>13373</v>
      </c>
      <c r="F8372" t="s">
        <v>13378</v>
      </c>
      <c r="G8372" t="s">
        <v>7140</v>
      </c>
    </row>
    <row r="8373" spans="1:7">
      <c r="A8373">
        <v>1276</v>
      </c>
      <c r="B8373" t="s">
        <v>13376</v>
      </c>
      <c r="C8373" t="s">
        <v>13377</v>
      </c>
      <c r="D8373">
        <v>80</v>
      </c>
      <c r="E8373" t="s">
        <v>6306</v>
      </c>
      <c r="F8373" t="s">
        <v>12920</v>
      </c>
      <c r="G8373" t="s">
        <v>7140</v>
      </c>
    </row>
    <row r="8374" spans="1:7">
      <c r="A8374">
        <v>1276</v>
      </c>
      <c r="B8374" t="s">
        <v>13376</v>
      </c>
      <c r="C8374" t="s">
        <v>13377</v>
      </c>
      <c r="D8374">
        <v>90</v>
      </c>
      <c r="E8374" t="s">
        <v>7673</v>
      </c>
      <c r="F8374" t="s">
        <v>12966</v>
      </c>
      <c r="G8374" t="s">
        <v>7140</v>
      </c>
    </row>
    <row r="8375" spans="1:7">
      <c r="A8375">
        <v>1276</v>
      </c>
      <c r="B8375" t="s">
        <v>13376</v>
      </c>
      <c r="C8375" t="s">
        <v>13377</v>
      </c>
      <c r="D8375">
        <v>91</v>
      </c>
      <c r="E8375" t="s">
        <v>100</v>
      </c>
      <c r="F8375" t="s">
        <v>101</v>
      </c>
      <c r="G8375" t="s">
        <v>7140</v>
      </c>
    </row>
    <row r="8376" spans="1:7">
      <c r="A8376">
        <v>1279</v>
      </c>
      <c r="B8376" t="s">
        <v>13379</v>
      </c>
      <c r="C8376" t="s">
        <v>13380</v>
      </c>
      <c r="D8376">
        <v>103</v>
      </c>
      <c r="E8376" t="s">
        <v>13172</v>
      </c>
      <c r="F8376" t="s">
        <v>7140</v>
      </c>
      <c r="G8376" t="s">
        <v>7140</v>
      </c>
    </row>
    <row r="8377" spans="1:7">
      <c r="A8377">
        <v>1279</v>
      </c>
      <c r="B8377" t="s">
        <v>13379</v>
      </c>
      <c r="C8377" t="s">
        <v>13380</v>
      </c>
      <c r="D8377">
        <v>107</v>
      </c>
      <c r="E8377" t="s">
        <v>13173</v>
      </c>
      <c r="F8377" t="s">
        <v>7140</v>
      </c>
      <c r="G8377" t="s">
        <v>7140</v>
      </c>
    </row>
    <row r="8378" spans="1:7">
      <c r="A8378">
        <v>1279</v>
      </c>
      <c r="B8378" t="s">
        <v>13379</v>
      </c>
      <c r="C8378" t="s">
        <v>13380</v>
      </c>
      <c r="D8378">
        <v>108</v>
      </c>
      <c r="E8378" t="s">
        <v>13174</v>
      </c>
      <c r="F8378" t="s">
        <v>7140</v>
      </c>
      <c r="G8378" t="s">
        <v>7140</v>
      </c>
    </row>
    <row r="8379" spans="1:7">
      <c r="A8379">
        <v>1282</v>
      </c>
      <c r="B8379" t="s">
        <v>13381</v>
      </c>
      <c r="C8379" t="s">
        <v>13382</v>
      </c>
      <c r="D8379">
        <v>201</v>
      </c>
      <c r="E8379" t="s">
        <v>12696</v>
      </c>
      <c r="F8379" t="s">
        <v>7140</v>
      </c>
      <c r="G8379" t="s">
        <v>7140</v>
      </c>
    </row>
    <row r="8380" spans="1:7">
      <c r="A8380">
        <v>1282</v>
      </c>
      <c r="B8380" t="s">
        <v>13381</v>
      </c>
      <c r="C8380" t="s">
        <v>13382</v>
      </c>
      <c r="D8380">
        <v>202</v>
      </c>
      <c r="E8380" t="s">
        <v>13383</v>
      </c>
      <c r="F8380" t="s">
        <v>7140</v>
      </c>
      <c r="G8380" t="s">
        <v>7140</v>
      </c>
    </row>
    <row r="8381" spans="1:7">
      <c r="A8381">
        <v>1282</v>
      </c>
      <c r="B8381" t="s">
        <v>13381</v>
      </c>
      <c r="C8381" t="s">
        <v>13382</v>
      </c>
      <c r="D8381">
        <v>203</v>
      </c>
      <c r="E8381" t="s">
        <v>13384</v>
      </c>
      <c r="F8381" t="s">
        <v>7140</v>
      </c>
      <c r="G8381" t="s">
        <v>7140</v>
      </c>
    </row>
    <row r="8382" spans="1:7">
      <c r="A8382">
        <v>1282</v>
      </c>
      <c r="B8382" t="s">
        <v>13381</v>
      </c>
      <c r="C8382" t="s">
        <v>13382</v>
      </c>
      <c r="D8382">
        <v>204</v>
      </c>
      <c r="E8382" t="s">
        <v>13385</v>
      </c>
      <c r="F8382" t="s">
        <v>7140</v>
      </c>
      <c r="G8382" t="s">
        <v>7140</v>
      </c>
    </row>
    <row r="8383" spans="1:7">
      <c r="A8383">
        <v>1282</v>
      </c>
      <c r="B8383" t="s">
        <v>13381</v>
      </c>
      <c r="C8383" t="s">
        <v>13382</v>
      </c>
      <c r="D8383">
        <v>205</v>
      </c>
      <c r="E8383" t="s">
        <v>13782</v>
      </c>
      <c r="F8383" t="s">
        <v>7140</v>
      </c>
      <c r="G8383" t="s">
        <v>7140</v>
      </c>
    </row>
    <row r="8384" spans="1:7">
      <c r="A8384">
        <v>1282</v>
      </c>
      <c r="B8384" t="s">
        <v>13381</v>
      </c>
      <c r="C8384" t="s">
        <v>13382</v>
      </c>
      <c r="D8384">
        <v>206</v>
      </c>
      <c r="E8384" t="s">
        <v>13783</v>
      </c>
      <c r="F8384" t="s">
        <v>7140</v>
      </c>
      <c r="G8384" t="s">
        <v>7140</v>
      </c>
    </row>
    <row r="8385" spans="1:7">
      <c r="A8385">
        <v>1282</v>
      </c>
      <c r="B8385" t="s">
        <v>13381</v>
      </c>
      <c r="C8385" t="s">
        <v>13382</v>
      </c>
      <c r="D8385">
        <v>207</v>
      </c>
      <c r="E8385" t="s">
        <v>13784</v>
      </c>
      <c r="F8385" t="s">
        <v>7140</v>
      </c>
      <c r="G8385" t="s">
        <v>7140</v>
      </c>
    </row>
    <row r="8386" spans="1:7">
      <c r="A8386">
        <v>1285</v>
      </c>
      <c r="B8386" t="s">
        <v>13389</v>
      </c>
      <c r="C8386" t="s">
        <v>13390</v>
      </c>
      <c r="D8386" t="s">
        <v>9731</v>
      </c>
      <c r="E8386" t="s">
        <v>13253</v>
      </c>
      <c r="F8386" t="s">
        <v>7140</v>
      </c>
      <c r="G8386" t="s">
        <v>7140</v>
      </c>
    </row>
    <row r="8387" spans="1:7">
      <c r="A8387">
        <v>1285</v>
      </c>
      <c r="B8387" t="s">
        <v>13389</v>
      </c>
      <c r="C8387" t="s">
        <v>13390</v>
      </c>
      <c r="D8387" t="s">
        <v>13360</v>
      </c>
      <c r="E8387" t="s">
        <v>13361</v>
      </c>
      <c r="F8387" t="s">
        <v>7140</v>
      </c>
      <c r="G8387" t="s">
        <v>7140</v>
      </c>
    </row>
    <row r="8388" spans="1:7">
      <c r="A8388">
        <v>1285</v>
      </c>
      <c r="B8388" t="s">
        <v>13389</v>
      </c>
      <c r="C8388" t="s">
        <v>13390</v>
      </c>
      <c r="D8388" t="s">
        <v>13362</v>
      </c>
      <c r="E8388" t="s">
        <v>13363</v>
      </c>
      <c r="F8388" t="s">
        <v>7140</v>
      </c>
      <c r="G8388" t="s">
        <v>7140</v>
      </c>
    </row>
    <row r="8389" spans="1:7">
      <c r="A8389">
        <v>1288</v>
      </c>
      <c r="B8389" t="s">
        <v>13391</v>
      </c>
      <c r="C8389" t="s">
        <v>13392</v>
      </c>
      <c r="D8389">
        <v>1</v>
      </c>
      <c r="E8389" t="s">
        <v>13393</v>
      </c>
      <c r="F8389" t="s">
        <v>13394</v>
      </c>
      <c r="G8389" t="s">
        <v>7140</v>
      </c>
    </row>
    <row r="8390" spans="1:7">
      <c r="A8390">
        <v>1288</v>
      </c>
      <c r="B8390" t="s">
        <v>13391</v>
      </c>
      <c r="C8390" t="s">
        <v>13392</v>
      </c>
      <c r="D8390">
        <v>2</v>
      </c>
      <c r="E8390" t="s">
        <v>13395</v>
      </c>
      <c r="F8390" t="s">
        <v>13396</v>
      </c>
      <c r="G8390" t="s">
        <v>7140</v>
      </c>
    </row>
    <row r="8391" spans="1:7">
      <c r="A8391">
        <v>1288</v>
      </c>
      <c r="B8391" t="s">
        <v>13391</v>
      </c>
      <c r="C8391" t="s">
        <v>13392</v>
      </c>
      <c r="D8391">
        <v>3</v>
      </c>
      <c r="E8391" t="s">
        <v>13397</v>
      </c>
      <c r="F8391" t="s">
        <v>13398</v>
      </c>
      <c r="G8391" t="s">
        <v>7140</v>
      </c>
    </row>
    <row r="8392" spans="1:7">
      <c r="A8392">
        <v>1291</v>
      </c>
      <c r="B8392" t="s">
        <v>13419</v>
      </c>
      <c r="C8392" t="s">
        <v>13420</v>
      </c>
      <c r="D8392">
        <v>301</v>
      </c>
      <c r="E8392" t="s">
        <v>13421</v>
      </c>
      <c r="F8392" t="s">
        <v>7140</v>
      </c>
      <c r="G8392" t="s">
        <v>7140</v>
      </c>
    </row>
    <row r="8393" spans="1:7">
      <c r="A8393">
        <v>1291</v>
      </c>
      <c r="B8393" t="s">
        <v>13419</v>
      </c>
      <c r="C8393" t="s">
        <v>13420</v>
      </c>
      <c r="D8393">
        <v>302</v>
      </c>
      <c r="E8393" t="s">
        <v>13422</v>
      </c>
      <c r="F8393" t="s">
        <v>7140</v>
      </c>
      <c r="G8393" t="s">
        <v>7140</v>
      </c>
    </row>
    <row r="8394" spans="1:7">
      <c r="A8394">
        <v>1291</v>
      </c>
      <c r="B8394" t="s">
        <v>13419</v>
      </c>
      <c r="C8394" t="s">
        <v>13420</v>
      </c>
      <c r="D8394">
        <v>303</v>
      </c>
      <c r="E8394" t="s">
        <v>13423</v>
      </c>
      <c r="F8394" t="s">
        <v>7140</v>
      </c>
      <c r="G8394" t="s">
        <v>7140</v>
      </c>
    </row>
    <row r="8395" spans="1:7">
      <c r="A8395">
        <v>1291</v>
      </c>
      <c r="B8395" t="s">
        <v>13419</v>
      </c>
      <c r="C8395" t="s">
        <v>13420</v>
      </c>
      <c r="D8395">
        <v>304</v>
      </c>
      <c r="E8395" t="s">
        <v>13424</v>
      </c>
      <c r="F8395" t="s">
        <v>7140</v>
      </c>
      <c r="G8395" t="s">
        <v>7140</v>
      </c>
    </row>
    <row r="8396" spans="1:7">
      <c r="A8396">
        <v>1291</v>
      </c>
      <c r="B8396" t="s">
        <v>13419</v>
      </c>
      <c r="C8396" t="s">
        <v>13420</v>
      </c>
      <c r="D8396">
        <v>305</v>
      </c>
      <c r="E8396" t="s">
        <v>13425</v>
      </c>
      <c r="F8396" t="s">
        <v>7140</v>
      </c>
      <c r="G8396" t="s">
        <v>7140</v>
      </c>
    </row>
    <row r="8397" spans="1:7">
      <c r="A8397">
        <v>1291</v>
      </c>
      <c r="B8397" t="s">
        <v>13419</v>
      </c>
      <c r="C8397" t="s">
        <v>13420</v>
      </c>
      <c r="D8397">
        <v>306</v>
      </c>
      <c r="E8397" t="s">
        <v>13426</v>
      </c>
      <c r="F8397" t="s">
        <v>7140</v>
      </c>
      <c r="G8397" t="s">
        <v>7140</v>
      </c>
    </row>
    <row r="8398" spans="1:7">
      <c r="A8398">
        <v>1291</v>
      </c>
      <c r="B8398" t="s">
        <v>13419</v>
      </c>
      <c r="C8398" t="s">
        <v>13420</v>
      </c>
      <c r="D8398">
        <v>307</v>
      </c>
      <c r="E8398" t="s">
        <v>13427</v>
      </c>
      <c r="F8398" t="s">
        <v>7140</v>
      </c>
      <c r="G8398" t="s">
        <v>7140</v>
      </c>
    </row>
    <row r="8399" spans="1:7">
      <c r="A8399">
        <v>1291</v>
      </c>
      <c r="B8399" t="s">
        <v>13419</v>
      </c>
      <c r="C8399" t="s">
        <v>13420</v>
      </c>
      <c r="D8399">
        <v>308</v>
      </c>
      <c r="E8399" t="s">
        <v>14099</v>
      </c>
      <c r="F8399" t="s">
        <v>7140</v>
      </c>
      <c r="G8399" t="s">
        <v>7140</v>
      </c>
    </row>
    <row r="8400" spans="1:7">
      <c r="A8400">
        <v>1291</v>
      </c>
      <c r="B8400" t="s">
        <v>13419</v>
      </c>
      <c r="C8400" t="s">
        <v>13420</v>
      </c>
      <c r="D8400">
        <v>309</v>
      </c>
      <c r="E8400" t="s">
        <v>14100</v>
      </c>
      <c r="F8400" t="s">
        <v>7140</v>
      </c>
      <c r="G8400" t="s">
        <v>7140</v>
      </c>
    </row>
    <row r="8401" spans="1:7">
      <c r="A8401">
        <v>1291</v>
      </c>
      <c r="B8401" t="s">
        <v>13419</v>
      </c>
      <c r="C8401" t="s">
        <v>13420</v>
      </c>
      <c r="D8401">
        <v>310</v>
      </c>
      <c r="E8401" t="s">
        <v>14101</v>
      </c>
      <c r="F8401" t="s">
        <v>7140</v>
      </c>
      <c r="G8401" t="s">
        <v>7140</v>
      </c>
    </row>
    <row r="8402" spans="1:7">
      <c r="A8402">
        <v>1291</v>
      </c>
      <c r="B8402" t="s">
        <v>13419</v>
      </c>
      <c r="C8402" t="s">
        <v>13420</v>
      </c>
      <c r="D8402">
        <v>311</v>
      </c>
      <c r="E8402" t="s">
        <v>14102</v>
      </c>
      <c r="F8402" t="s">
        <v>7140</v>
      </c>
      <c r="G8402" t="s">
        <v>7140</v>
      </c>
    </row>
    <row r="8403" spans="1:7">
      <c r="A8403">
        <v>1294</v>
      </c>
      <c r="B8403" t="s">
        <v>14103</v>
      </c>
      <c r="C8403" t="s">
        <v>14104</v>
      </c>
      <c r="D8403">
        <v>1</v>
      </c>
      <c r="E8403" t="s">
        <v>7126</v>
      </c>
      <c r="F8403" t="s">
        <v>7127</v>
      </c>
      <c r="G8403" t="s">
        <v>14105</v>
      </c>
    </row>
    <row r="8404" spans="1:7">
      <c r="A8404">
        <v>1294</v>
      </c>
      <c r="B8404" t="s">
        <v>14103</v>
      </c>
      <c r="C8404" t="s">
        <v>14104</v>
      </c>
      <c r="D8404">
        <v>2</v>
      </c>
      <c r="E8404" t="s">
        <v>7844</v>
      </c>
      <c r="F8404" t="s">
        <v>7140</v>
      </c>
      <c r="G8404" t="s">
        <v>7140</v>
      </c>
    </row>
    <row r="8405" spans="1:7">
      <c r="A8405">
        <v>1294</v>
      </c>
      <c r="B8405" t="s">
        <v>14103</v>
      </c>
      <c r="C8405" t="s">
        <v>14104</v>
      </c>
      <c r="D8405">
        <v>3</v>
      </c>
      <c r="E8405" t="s">
        <v>14106</v>
      </c>
      <c r="F8405" t="s">
        <v>7140</v>
      </c>
      <c r="G8405" t="s">
        <v>7140</v>
      </c>
    </row>
    <row r="8406" spans="1:7">
      <c r="A8406">
        <v>1297</v>
      </c>
      <c r="B8406" t="s">
        <v>15019</v>
      </c>
      <c r="C8406" t="s">
        <v>15020</v>
      </c>
      <c r="D8406">
        <v>11001</v>
      </c>
      <c r="E8406" t="s">
        <v>15021</v>
      </c>
      <c r="F8406" t="s">
        <v>15022</v>
      </c>
      <c r="G8406" t="s">
        <v>15023</v>
      </c>
    </row>
    <row r="8407" spans="1:7">
      <c r="A8407">
        <v>1297</v>
      </c>
      <c r="B8407" t="s">
        <v>15019</v>
      </c>
      <c r="C8407" t="s">
        <v>15020</v>
      </c>
      <c r="D8407">
        <v>11002</v>
      </c>
      <c r="E8407" t="s">
        <v>15024</v>
      </c>
      <c r="F8407" t="s">
        <v>15025</v>
      </c>
      <c r="G8407" t="s">
        <v>15026</v>
      </c>
    </row>
    <row r="8408" spans="1:7">
      <c r="A8408">
        <v>1297</v>
      </c>
      <c r="B8408" t="s">
        <v>15019</v>
      </c>
      <c r="C8408" t="s">
        <v>15020</v>
      </c>
      <c r="D8408">
        <v>11003</v>
      </c>
      <c r="E8408" t="s">
        <v>15027</v>
      </c>
      <c r="F8408" t="s">
        <v>15028</v>
      </c>
      <c r="G8408" t="s">
        <v>15029</v>
      </c>
    </row>
    <row r="8409" spans="1:7">
      <c r="A8409">
        <v>1297</v>
      </c>
      <c r="B8409" t="s">
        <v>15019</v>
      </c>
      <c r="C8409" t="s">
        <v>15020</v>
      </c>
      <c r="D8409">
        <v>11004</v>
      </c>
      <c r="E8409" t="s">
        <v>15030</v>
      </c>
      <c r="F8409" t="s">
        <v>15031</v>
      </c>
      <c r="G8409" t="s">
        <v>15032</v>
      </c>
    </row>
    <row r="8410" spans="1:7">
      <c r="A8410">
        <v>1297</v>
      </c>
      <c r="B8410" t="s">
        <v>15019</v>
      </c>
      <c r="C8410" t="s">
        <v>15020</v>
      </c>
      <c r="D8410">
        <v>11005</v>
      </c>
      <c r="E8410" t="s">
        <v>15033</v>
      </c>
      <c r="F8410" t="s">
        <v>15034</v>
      </c>
      <c r="G8410" t="s">
        <v>15035</v>
      </c>
    </row>
    <row r="8411" spans="1:7">
      <c r="A8411">
        <v>1297</v>
      </c>
      <c r="B8411" t="s">
        <v>15019</v>
      </c>
      <c r="C8411" t="s">
        <v>15020</v>
      </c>
      <c r="D8411">
        <v>11006</v>
      </c>
      <c r="E8411" t="s">
        <v>15036</v>
      </c>
      <c r="F8411" t="s">
        <v>15037</v>
      </c>
      <c r="G8411" t="s">
        <v>15038</v>
      </c>
    </row>
    <row r="8412" spans="1:7">
      <c r="A8412">
        <v>1297</v>
      </c>
      <c r="B8412" t="s">
        <v>15019</v>
      </c>
      <c r="C8412" t="s">
        <v>15020</v>
      </c>
      <c r="D8412">
        <v>11007</v>
      </c>
      <c r="E8412" t="s">
        <v>15039</v>
      </c>
      <c r="F8412" t="s">
        <v>15040</v>
      </c>
      <c r="G8412" t="s">
        <v>15041</v>
      </c>
    </row>
    <row r="8413" spans="1:7">
      <c r="A8413">
        <v>1297</v>
      </c>
      <c r="B8413" t="s">
        <v>15019</v>
      </c>
      <c r="C8413" t="s">
        <v>15020</v>
      </c>
      <c r="D8413">
        <v>11008</v>
      </c>
      <c r="E8413" t="s">
        <v>15042</v>
      </c>
      <c r="F8413" t="s">
        <v>15043</v>
      </c>
      <c r="G8413" t="s">
        <v>15044</v>
      </c>
    </row>
    <row r="8414" spans="1:7">
      <c r="A8414">
        <v>1297</v>
      </c>
      <c r="B8414" t="s">
        <v>15019</v>
      </c>
      <c r="C8414" t="s">
        <v>15020</v>
      </c>
      <c r="D8414">
        <v>11009</v>
      </c>
      <c r="E8414" t="s">
        <v>15045</v>
      </c>
      <c r="F8414" t="s">
        <v>15046</v>
      </c>
      <c r="G8414" t="s">
        <v>15047</v>
      </c>
    </row>
    <row r="8415" spans="1:7">
      <c r="A8415">
        <v>1297</v>
      </c>
      <c r="B8415" t="s">
        <v>15019</v>
      </c>
      <c r="C8415" t="s">
        <v>15020</v>
      </c>
      <c r="D8415">
        <v>11010</v>
      </c>
      <c r="E8415" t="s">
        <v>15048</v>
      </c>
      <c r="F8415" t="s">
        <v>15049</v>
      </c>
      <c r="G8415" t="s">
        <v>15050</v>
      </c>
    </row>
    <row r="8416" spans="1:7">
      <c r="A8416">
        <v>1297</v>
      </c>
      <c r="B8416" t="s">
        <v>15019</v>
      </c>
      <c r="C8416" t="s">
        <v>15020</v>
      </c>
      <c r="D8416">
        <v>11011</v>
      </c>
      <c r="E8416" t="s">
        <v>15051</v>
      </c>
      <c r="F8416" t="s">
        <v>15052</v>
      </c>
      <c r="G8416" t="s">
        <v>15053</v>
      </c>
    </row>
    <row r="8417" spans="1:7">
      <c r="A8417">
        <v>1297</v>
      </c>
      <c r="B8417" t="s">
        <v>15019</v>
      </c>
      <c r="C8417" t="s">
        <v>15020</v>
      </c>
      <c r="D8417">
        <v>11012</v>
      </c>
      <c r="E8417" t="s">
        <v>8651</v>
      </c>
      <c r="F8417" t="s">
        <v>15054</v>
      </c>
      <c r="G8417" t="s">
        <v>15055</v>
      </c>
    </row>
    <row r="8418" spans="1:7">
      <c r="A8418">
        <v>1297</v>
      </c>
      <c r="B8418" t="s">
        <v>15019</v>
      </c>
      <c r="C8418" t="s">
        <v>15020</v>
      </c>
      <c r="D8418">
        <v>11013</v>
      </c>
      <c r="E8418" t="s">
        <v>15056</v>
      </c>
      <c r="F8418" t="s">
        <v>15057</v>
      </c>
      <c r="G8418" t="s">
        <v>15058</v>
      </c>
    </row>
    <row r="8419" spans="1:7">
      <c r="A8419">
        <v>1297</v>
      </c>
      <c r="B8419" t="s">
        <v>15019</v>
      </c>
      <c r="C8419" t="s">
        <v>15020</v>
      </c>
      <c r="D8419">
        <v>11014</v>
      </c>
      <c r="E8419" t="s">
        <v>15059</v>
      </c>
      <c r="F8419" t="s">
        <v>7454</v>
      </c>
      <c r="G8419" t="s">
        <v>7455</v>
      </c>
    </row>
    <row r="8420" spans="1:7">
      <c r="A8420">
        <v>1297</v>
      </c>
      <c r="B8420" t="s">
        <v>15019</v>
      </c>
      <c r="C8420" t="s">
        <v>15020</v>
      </c>
      <c r="D8420">
        <v>11015</v>
      </c>
      <c r="E8420" t="s">
        <v>15060</v>
      </c>
      <c r="F8420" t="s">
        <v>15061</v>
      </c>
      <c r="G8420" t="s">
        <v>15062</v>
      </c>
    </row>
    <row r="8421" spans="1:7">
      <c r="A8421">
        <v>1297</v>
      </c>
      <c r="B8421" t="s">
        <v>15019</v>
      </c>
      <c r="C8421" t="s">
        <v>15020</v>
      </c>
      <c r="D8421">
        <v>11016</v>
      </c>
      <c r="E8421" t="s">
        <v>15063</v>
      </c>
      <c r="F8421" t="s">
        <v>12970</v>
      </c>
      <c r="G8421" t="s">
        <v>15064</v>
      </c>
    </row>
    <row r="8422" spans="1:7">
      <c r="A8422">
        <v>1297</v>
      </c>
      <c r="B8422" t="s">
        <v>15019</v>
      </c>
      <c r="C8422" t="s">
        <v>15020</v>
      </c>
      <c r="D8422">
        <v>11017</v>
      </c>
      <c r="E8422" t="s">
        <v>15065</v>
      </c>
      <c r="F8422" t="s">
        <v>15066</v>
      </c>
      <c r="G8422" t="s">
        <v>15067</v>
      </c>
    </row>
    <row r="8423" spans="1:7">
      <c r="A8423">
        <v>1300</v>
      </c>
      <c r="B8423" t="s">
        <v>15079</v>
      </c>
      <c r="C8423" t="s">
        <v>15080</v>
      </c>
      <c r="D8423">
        <v>1</v>
      </c>
      <c r="E8423" t="s">
        <v>15081</v>
      </c>
      <c r="G8423" t="s">
        <v>10692</v>
      </c>
    </row>
    <row r="8424" spans="1:7">
      <c r="A8424">
        <v>1300</v>
      </c>
      <c r="B8424" t="s">
        <v>15079</v>
      </c>
      <c r="C8424" t="s">
        <v>15080</v>
      </c>
      <c r="D8424">
        <v>2</v>
      </c>
      <c r="E8424" t="s">
        <v>15082</v>
      </c>
      <c r="G8424" t="s">
        <v>15083</v>
      </c>
    </row>
    <row r="8425" spans="1:7">
      <c r="A8425">
        <v>1303</v>
      </c>
      <c r="B8425" t="s">
        <v>15084</v>
      </c>
      <c r="C8425" t="s">
        <v>15085</v>
      </c>
      <c r="D8425">
        <v>1</v>
      </c>
      <c r="E8425" t="s">
        <v>6306</v>
      </c>
      <c r="G8425" t="s">
        <v>15086</v>
      </c>
    </row>
    <row r="8426" spans="1:7">
      <c r="A8426">
        <v>1303</v>
      </c>
      <c r="B8426" t="s">
        <v>15084</v>
      </c>
      <c r="C8426" t="s">
        <v>15085</v>
      </c>
      <c r="D8426">
        <v>2</v>
      </c>
      <c r="E8426" t="s">
        <v>15087</v>
      </c>
      <c r="G8426" t="s">
        <v>15088</v>
      </c>
    </row>
    <row r="8427" spans="1:7">
      <c r="A8427">
        <v>1303</v>
      </c>
      <c r="B8427" t="s">
        <v>15084</v>
      </c>
      <c r="C8427" t="s">
        <v>15085</v>
      </c>
      <c r="D8427">
        <v>3</v>
      </c>
      <c r="E8427" t="s">
        <v>15089</v>
      </c>
      <c r="G8427" t="s">
        <v>15090</v>
      </c>
    </row>
    <row r="8428" spans="1:7">
      <c r="A8428">
        <v>1303</v>
      </c>
      <c r="B8428" t="s">
        <v>15084</v>
      </c>
      <c r="C8428" t="s">
        <v>15085</v>
      </c>
      <c r="D8428">
        <v>4</v>
      </c>
      <c r="E8428" t="s">
        <v>15091</v>
      </c>
      <c r="G8428" t="s">
        <v>15092</v>
      </c>
    </row>
    <row r="8429" spans="1:7">
      <c r="A8429">
        <v>1303</v>
      </c>
      <c r="B8429" t="s">
        <v>15084</v>
      </c>
      <c r="C8429" t="s">
        <v>15085</v>
      </c>
      <c r="D8429">
        <v>5</v>
      </c>
      <c r="E8429" t="s">
        <v>15093</v>
      </c>
      <c r="G8429" t="s">
        <v>15094</v>
      </c>
    </row>
    <row r="8430" spans="1:7">
      <c r="A8430">
        <v>1303</v>
      </c>
      <c r="B8430" t="s">
        <v>15084</v>
      </c>
      <c r="C8430" t="s">
        <v>15085</v>
      </c>
      <c r="D8430">
        <v>6</v>
      </c>
      <c r="E8430" t="s">
        <v>15095</v>
      </c>
      <c r="G8430" t="s">
        <v>15096</v>
      </c>
    </row>
    <row r="8431" spans="1:7">
      <c r="A8431">
        <v>1303</v>
      </c>
      <c r="B8431" t="s">
        <v>15084</v>
      </c>
      <c r="C8431" t="s">
        <v>15085</v>
      </c>
      <c r="D8431">
        <v>7</v>
      </c>
      <c r="E8431" t="s">
        <v>15264</v>
      </c>
      <c r="F8431" t="s">
        <v>15265</v>
      </c>
      <c r="G8431" t="s">
        <v>15266</v>
      </c>
    </row>
    <row r="8432" spans="1:7">
      <c r="A8432">
        <v>1303</v>
      </c>
      <c r="B8432" t="s">
        <v>15084</v>
      </c>
      <c r="C8432" t="s">
        <v>15085</v>
      </c>
      <c r="D8432">
        <v>8</v>
      </c>
      <c r="E8432" t="s">
        <v>15267</v>
      </c>
      <c r="F8432" t="s">
        <v>15268</v>
      </c>
      <c r="G8432" t="s">
        <v>15269</v>
      </c>
    </row>
    <row r="8433" spans="1:7">
      <c r="A8433">
        <v>1303</v>
      </c>
      <c r="B8433" t="s">
        <v>15084</v>
      </c>
      <c r="C8433" t="s">
        <v>15085</v>
      </c>
      <c r="D8433">
        <v>9</v>
      </c>
      <c r="E8433" t="s">
        <v>15270</v>
      </c>
      <c r="F8433" t="s">
        <v>15271</v>
      </c>
      <c r="G8433" t="s">
        <v>15272</v>
      </c>
    </row>
    <row r="8434" spans="1:7">
      <c r="A8434">
        <v>1306</v>
      </c>
      <c r="B8434" t="s">
        <v>15071</v>
      </c>
      <c r="C8434" t="s">
        <v>15097</v>
      </c>
      <c r="D8434">
        <v>0</v>
      </c>
      <c r="E8434" t="s">
        <v>4910</v>
      </c>
      <c r="F8434" t="s">
        <v>5654</v>
      </c>
      <c r="G8434" t="s">
        <v>5743</v>
      </c>
    </row>
    <row r="8435" spans="1:7">
      <c r="A8435">
        <v>1306</v>
      </c>
      <c r="B8435" t="s">
        <v>15071</v>
      </c>
      <c r="C8435" t="s">
        <v>15097</v>
      </c>
      <c r="D8435">
        <v>1</v>
      </c>
      <c r="E8435" t="s">
        <v>8323</v>
      </c>
      <c r="F8435" t="s">
        <v>8323</v>
      </c>
      <c r="G8435" t="s">
        <v>8323</v>
      </c>
    </row>
    <row r="8436" spans="1:7">
      <c r="A8436">
        <v>1306</v>
      </c>
      <c r="B8436" t="s">
        <v>15071</v>
      </c>
      <c r="C8436" t="s">
        <v>15097</v>
      </c>
      <c r="D8436">
        <v>2</v>
      </c>
      <c r="E8436" t="s">
        <v>8324</v>
      </c>
      <c r="F8436" t="s">
        <v>8325</v>
      </c>
      <c r="G8436" t="s">
        <v>8326</v>
      </c>
    </row>
    <row r="8437" spans="1:7">
      <c r="A8437">
        <v>1306</v>
      </c>
      <c r="B8437" t="s">
        <v>15071</v>
      </c>
      <c r="C8437" t="s">
        <v>15097</v>
      </c>
      <c r="D8437">
        <v>3</v>
      </c>
      <c r="E8437" t="s">
        <v>8327</v>
      </c>
      <c r="F8437" t="s">
        <v>8328</v>
      </c>
      <c r="G8437" t="s">
        <v>8329</v>
      </c>
    </row>
    <row r="8438" spans="1:7">
      <c r="A8438">
        <v>1306</v>
      </c>
      <c r="B8438" t="s">
        <v>15071</v>
      </c>
      <c r="C8438" t="s">
        <v>15097</v>
      </c>
      <c r="D8438">
        <v>4</v>
      </c>
      <c r="E8438" t="s">
        <v>8330</v>
      </c>
      <c r="F8438" t="s">
        <v>8330</v>
      </c>
      <c r="G8438" t="s">
        <v>8330</v>
      </c>
    </row>
    <row r="8439" spans="1:7">
      <c r="A8439">
        <v>1306</v>
      </c>
      <c r="B8439" t="s">
        <v>15071</v>
      </c>
      <c r="C8439" t="s">
        <v>15097</v>
      </c>
      <c r="D8439">
        <v>5</v>
      </c>
      <c r="E8439" t="s">
        <v>8332</v>
      </c>
      <c r="F8439" t="s">
        <v>8332</v>
      </c>
      <c r="G8439" t="s">
        <v>8333</v>
      </c>
    </row>
    <row r="8440" spans="1:7">
      <c r="A8440">
        <v>1306</v>
      </c>
      <c r="B8440" t="s">
        <v>15071</v>
      </c>
      <c r="C8440" t="s">
        <v>15097</v>
      </c>
      <c r="D8440">
        <v>6</v>
      </c>
      <c r="E8440" t="s">
        <v>8334</v>
      </c>
      <c r="F8440" t="s">
        <v>8334</v>
      </c>
      <c r="G8440" t="s">
        <v>8334</v>
      </c>
    </row>
    <row r="8441" spans="1:7">
      <c r="A8441">
        <v>1306</v>
      </c>
      <c r="B8441" t="s">
        <v>15071</v>
      </c>
      <c r="C8441" t="s">
        <v>15097</v>
      </c>
      <c r="D8441">
        <v>7</v>
      </c>
      <c r="E8441" t="s">
        <v>8335</v>
      </c>
      <c r="F8441" t="s">
        <v>8335</v>
      </c>
      <c r="G8441" t="s">
        <v>8335</v>
      </c>
    </row>
    <row r="8442" spans="1:7">
      <c r="A8442">
        <v>1306</v>
      </c>
      <c r="B8442" t="s">
        <v>15071</v>
      </c>
      <c r="C8442" t="s">
        <v>15097</v>
      </c>
      <c r="D8442">
        <v>8</v>
      </c>
      <c r="E8442" t="s">
        <v>8337</v>
      </c>
      <c r="F8442" t="s">
        <v>8337</v>
      </c>
      <c r="G8442" t="s">
        <v>8337</v>
      </c>
    </row>
    <row r="8443" spans="1:7">
      <c r="A8443">
        <v>1306</v>
      </c>
      <c r="B8443" t="s">
        <v>15071</v>
      </c>
      <c r="C8443" t="s">
        <v>15097</v>
      </c>
      <c r="D8443">
        <v>9</v>
      </c>
      <c r="E8443" t="s">
        <v>8338</v>
      </c>
      <c r="F8443" t="s">
        <v>8338</v>
      </c>
      <c r="G8443" t="s">
        <v>8338</v>
      </c>
    </row>
    <row r="8444" spans="1:7">
      <c r="A8444">
        <v>1306</v>
      </c>
      <c r="B8444" t="s">
        <v>15071</v>
      </c>
      <c r="C8444" t="s">
        <v>15097</v>
      </c>
      <c r="D8444">
        <v>10</v>
      </c>
      <c r="E8444" t="s">
        <v>8339</v>
      </c>
      <c r="F8444" t="s">
        <v>8339</v>
      </c>
      <c r="G8444" t="s">
        <v>8339</v>
      </c>
    </row>
    <row r="8445" spans="1:7">
      <c r="A8445">
        <v>1306</v>
      </c>
      <c r="B8445" t="s">
        <v>15071</v>
      </c>
      <c r="C8445" t="s">
        <v>15097</v>
      </c>
      <c r="D8445">
        <v>11</v>
      </c>
      <c r="E8445" t="s">
        <v>8386</v>
      </c>
      <c r="F8445" t="s">
        <v>8386</v>
      </c>
      <c r="G8445" t="s">
        <v>8386</v>
      </c>
    </row>
    <row r="8446" spans="1:7">
      <c r="A8446">
        <v>1309</v>
      </c>
      <c r="B8446" t="s">
        <v>15098</v>
      </c>
      <c r="C8446" t="s">
        <v>15099</v>
      </c>
      <c r="D8446">
        <v>10</v>
      </c>
      <c r="E8446" t="s">
        <v>15100</v>
      </c>
      <c r="G8446" t="s">
        <v>15101</v>
      </c>
    </row>
    <row r="8447" spans="1:7">
      <c r="A8447">
        <v>1309</v>
      </c>
      <c r="B8447" t="s">
        <v>15098</v>
      </c>
      <c r="C8447" t="s">
        <v>15099</v>
      </c>
      <c r="D8447">
        <v>16</v>
      </c>
      <c r="E8447" t="s">
        <v>13368</v>
      </c>
      <c r="F8447" t="s">
        <v>13369</v>
      </c>
      <c r="G8447" t="s">
        <v>13370</v>
      </c>
    </row>
    <row r="8448" spans="1:7">
      <c r="A8448">
        <v>1309</v>
      </c>
      <c r="B8448" t="s">
        <v>15098</v>
      </c>
      <c r="C8448" t="s">
        <v>15099</v>
      </c>
      <c r="D8448">
        <v>30</v>
      </c>
      <c r="E8448" t="s">
        <v>6283</v>
      </c>
      <c r="F8448" t="s">
        <v>7543</v>
      </c>
    </row>
    <row r="8449" spans="1:7">
      <c r="A8449">
        <v>1309</v>
      </c>
      <c r="B8449" t="s">
        <v>15098</v>
      </c>
      <c r="C8449" t="s">
        <v>15099</v>
      </c>
      <c r="D8449">
        <v>50</v>
      </c>
      <c r="E8449" t="s">
        <v>6291</v>
      </c>
      <c r="F8449" t="s">
        <v>6292</v>
      </c>
    </row>
    <row r="8450" spans="1:7">
      <c r="A8450">
        <v>1309</v>
      </c>
      <c r="B8450" t="s">
        <v>15098</v>
      </c>
      <c r="C8450" t="s">
        <v>15099</v>
      </c>
      <c r="D8450">
        <v>60</v>
      </c>
      <c r="E8450" t="s">
        <v>13371</v>
      </c>
      <c r="F8450" t="s">
        <v>13372</v>
      </c>
    </row>
    <row r="8451" spans="1:7">
      <c r="A8451">
        <v>1309</v>
      </c>
      <c r="B8451" t="s">
        <v>15098</v>
      </c>
      <c r="C8451" t="s">
        <v>15099</v>
      </c>
      <c r="D8451">
        <v>70</v>
      </c>
      <c r="E8451" t="s">
        <v>13373</v>
      </c>
      <c r="F8451" t="s">
        <v>13374</v>
      </c>
    </row>
    <row r="8452" spans="1:7">
      <c r="A8452">
        <v>1309</v>
      </c>
      <c r="B8452" t="s">
        <v>15098</v>
      </c>
      <c r="C8452" t="s">
        <v>15099</v>
      </c>
      <c r="D8452">
        <v>90</v>
      </c>
      <c r="E8452" t="s">
        <v>7673</v>
      </c>
      <c r="F8452" t="s">
        <v>12966</v>
      </c>
    </row>
    <row r="8453" spans="1:7">
      <c r="A8453">
        <v>1312</v>
      </c>
      <c r="B8453" t="s">
        <v>15102</v>
      </c>
      <c r="C8453" t="s">
        <v>15103</v>
      </c>
      <c r="D8453">
        <v>1</v>
      </c>
      <c r="E8453" t="s">
        <v>10069</v>
      </c>
      <c r="G8453" t="s">
        <v>10070</v>
      </c>
    </row>
    <row r="8454" spans="1:7">
      <c r="A8454">
        <v>1312</v>
      </c>
      <c r="B8454" t="s">
        <v>15102</v>
      </c>
      <c r="C8454" t="s">
        <v>15103</v>
      </c>
      <c r="D8454">
        <v>2</v>
      </c>
      <c r="E8454" t="s">
        <v>15104</v>
      </c>
      <c r="G8454" t="s">
        <v>15105</v>
      </c>
    </row>
    <row r="8455" spans="1:7">
      <c r="A8455">
        <v>1312</v>
      </c>
      <c r="B8455" t="s">
        <v>15102</v>
      </c>
      <c r="C8455" t="s">
        <v>15103</v>
      </c>
      <c r="D8455">
        <v>3</v>
      </c>
      <c r="E8455" t="s">
        <v>15106</v>
      </c>
      <c r="G8455" t="s">
        <v>15107</v>
      </c>
    </row>
    <row r="8456" spans="1:7">
      <c r="A8456">
        <v>1312</v>
      </c>
      <c r="B8456" t="s">
        <v>15102</v>
      </c>
      <c r="C8456" t="s">
        <v>15103</v>
      </c>
      <c r="D8456">
        <v>4</v>
      </c>
      <c r="E8456" t="s">
        <v>15108</v>
      </c>
      <c r="G8456" t="s">
        <v>15109</v>
      </c>
    </row>
    <row r="8457" spans="1:7">
      <c r="A8457">
        <v>1312</v>
      </c>
      <c r="B8457" t="s">
        <v>15102</v>
      </c>
      <c r="C8457" t="s">
        <v>15103</v>
      </c>
      <c r="D8457">
        <v>5</v>
      </c>
      <c r="E8457" t="s">
        <v>15110</v>
      </c>
      <c r="G8457" t="s">
        <v>15111</v>
      </c>
    </row>
    <row r="8458" spans="1:7">
      <c r="A8458">
        <v>1312</v>
      </c>
      <c r="B8458" t="s">
        <v>15102</v>
      </c>
      <c r="C8458" t="s">
        <v>15103</v>
      </c>
      <c r="D8458">
        <v>6</v>
      </c>
      <c r="E8458" t="s">
        <v>7731</v>
      </c>
      <c r="G8458" t="s">
        <v>10075</v>
      </c>
    </row>
    <row r="8459" spans="1:7">
      <c r="A8459">
        <v>1315</v>
      </c>
      <c r="B8459" t="s">
        <v>15112</v>
      </c>
      <c r="C8459" t="s">
        <v>13252</v>
      </c>
      <c r="D8459">
        <v>0</v>
      </c>
      <c r="E8459" t="s">
        <v>15113</v>
      </c>
      <c r="G8459" t="s">
        <v>15114</v>
      </c>
    </row>
    <row r="8460" spans="1:7">
      <c r="A8460">
        <v>1315</v>
      </c>
      <c r="B8460" t="s">
        <v>15112</v>
      </c>
      <c r="C8460" t="s">
        <v>13252</v>
      </c>
      <c r="D8460">
        <v>1</v>
      </c>
      <c r="E8460" t="s">
        <v>15115</v>
      </c>
      <c r="G8460" t="s">
        <v>15116</v>
      </c>
    </row>
    <row r="8461" spans="1:7">
      <c r="A8461">
        <v>1318</v>
      </c>
      <c r="B8461" t="s">
        <v>15132</v>
      </c>
      <c r="C8461" t="s">
        <v>15133</v>
      </c>
      <c r="D8461">
        <v>0</v>
      </c>
      <c r="E8461" t="s">
        <v>4910</v>
      </c>
      <c r="F8461" t="s">
        <v>5654</v>
      </c>
      <c r="G8461" t="s">
        <v>5743</v>
      </c>
    </row>
    <row r="8462" spans="1:7">
      <c r="A8462">
        <v>1318</v>
      </c>
      <c r="B8462" t="s">
        <v>15132</v>
      </c>
      <c r="C8462" t="s">
        <v>15133</v>
      </c>
      <c r="D8462">
        <v>1</v>
      </c>
      <c r="E8462" t="s">
        <v>8323</v>
      </c>
      <c r="F8462" t="s">
        <v>8323</v>
      </c>
      <c r="G8462" t="s">
        <v>8323</v>
      </c>
    </row>
    <row r="8463" spans="1:7">
      <c r="A8463">
        <v>1318</v>
      </c>
      <c r="B8463" t="s">
        <v>15132</v>
      </c>
      <c r="C8463" t="s">
        <v>15133</v>
      </c>
      <c r="D8463">
        <v>2</v>
      </c>
      <c r="E8463" t="s">
        <v>8324</v>
      </c>
      <c r="F8463" t="s">
        <v>8325</v>
      </c>
      <c r="G8463" t="s">
        <v>8326</v>
      </c>
    </row>
    <row r="8464" spans="1:7">
      <c r="A8464">
        <v>1318</v>
      </c>
      <c r="B8464" t="s">
        <v>15132</v>
      </c>
      <c r="C8464" t="s">
        <v>15133</v>
      </c>
      <c r="D8464">
        <v>3</v>
      </c>
      <c r="E8464" t="s">
        <v>8327</v>
      </c>
      <c r="F8464" t="s">
        <v>8328</v>
      </c>
      <c r="G8464" t="s">
        <v>8329</v>
      </c>
    </row>
    <row r="8465" spans="1:7">
      <c r="A8465">
        <v>1318</v>
      </c>
      <c r="B8465" t="s">
        <v>15132</v>
      </c>
      <c r="C8465" t="s">
        <v>15133</v>
      </c>
      <c r="D8465">
        <v>4</v>
      </c>
      <c r="E8465" t="s">
        <v>8330</v>
      </c>
      <c r="F8465" t="s">
        <v>8330</v>
      </c>
      <c r="G8465" t="s">
        <v>8330</v>
      </c>
    </row>
    <row r="8466" spans="1:7">
      <c r="A8466">
        <v>1318</v>
      </c>
      <c r="B8466" t="s">
        <v>15132</v>
      </c>
      <c r="C8466" t="s">
        <v>15133</v>
      </c>
      <c r="D8466">
        <v>5</v>
      </c>
      <c r="E8466" t="s">
        <v>8332</v>
      </c>
      <c r="F8466" t="s">
        <v>8332</v>
      </c>
      <c r="G8466" t="s">
        <v>8333</v>
      </c>
    </row>
    <row r="8467" spans="1:7">
      <c r="A8467">
        <v>1318</v>
      </c>
      <c r="B8467" t="s">
        <v>15132</v>
      </c>
      <c r="C8467" t="s">
        <v>15133</v>
      </c>
      <c r="D8467">
        <v>6</v>
      </c>
      <c r="E8467" t="s">
        <v>8334</v>
      </c>
      <c r="F8467" t="s">
        <v>8334</v>
      </c>
      <c r="G8467" t="s">
        <v>8334</v>
      </c>
    </row>
    <row r="8468" spans="1:7">
      <c r="A8468">
        <v>1318</v>
      </c>
      <c r="B8468" t="s">
        <v>15132</v>
      </c>
      <c r="C8468" t="s">
        <v>15133</v>
      </c>
      <c r="D8468">
        <v>7</v>
      </c>
      <c r="E8468" t="s">
        <v>8335</v>
      </c>
      <c r="F8468" t="s">
        <v>8335</v>
      </c>
      <c r="G8468" t="s">
        <v>8335</v>
      </c>
    </row>
    <row r="8469" spans="1:7">
      <c r="A8469">
        <v>1318</v>
      </c>
      <c r="B8469" t="s">
        <v>15132</v>
      </c>
      <c r="C8469" t="s">
        <v>15133</v>
      </c>
      <c r="D8469">
        <v>8</v>
      </c>
      <c r="E8469" t="s">
        <v>8337</v>
      </c>
      <c r="F8469" t="s">
        <v>8337</v>
      </c>
      <c r="G8469" t="s">
        <v>8337</v>
      </c>
    </row>
    <row r="8470" spans="1:7">
      <c r="A8470">
        <v>1318</v>
      </c>
      <c r="B8470" t="s">
        <v>15132</v>
      </c>
      <c r="C8470" t="s">
        <v>15133</v>
      </c>
      <c r="D8470">
        <v>9</v>
      </c>
      <c r="E8470" t="s">
        <v>8338</v>
      </c>
      <c r="F8470" t="s">
        <v>8338</v>
      </c>
      <c r="G8470" t="s">
        <v>8338</v>
      </c>
    </row>
    <row r="8471" spans="1:7">
      <c r="A8471">
        <v>1318</v>
      </c>
      <c r="B8471" t="s">
        <v>15132</v>
      </c>
      <c r="C8471" t="s">
        <v>15133</v>
      </c>
      <c r="D8471">
        <v>10</v>
      </c>
      <c r="E8471" t="s">
        <v>8339</v>
      </c>
      <c r="F8471" t="s">
        <v>8339</v>
      </c>
      <c r="G8471" t="s">
        <v>8339</v>
      </c>
    </row>
    <row r="8472" spans="1:7">
      <c r="A8472">
        <v>1318</v>
      </c>
      <c r="B8472" t="s">
        <v>15132</v>
      </c>
      <c r="C8472" t="s">
        <v>15133</v>
      </c>
      <c r="D8472">
        <v>11</v>
      </c>
      <c r="E8472" t="s">
        <v>8386</v>
      </c>
      <c r="F8472" t="s">
        <v>8386</v>
      </c>
      <c r="G8472" t="s">
        <v>8386</v>
      </c>
    </row>
    <row r="8473" spans="1:7">
      <c r="A8473">
        <v>1318</v>
      </c>
      <c r="B8473" t="s">
        <v>15132</v>
      </c>
      <c r="C8473" t="s">
        <v>15133</v>
      </c>
      <c r="D8473">
        <v>12</v>
      </c>
      <c r="E8473" t="s">
        <v>15134</v>
      </c>
      <c r="F8473" t="s">
        <v>15134</v>
      </c>
      <c r="G8473" t="s">
        <v>15134</v>
      </c>
    </row>
    <row r="8474" spans="1:7">
      <c r="A8474">
        <v>1318</v>
      </c>
      <c r="B8474" t="s">
        <v>15132</v>
      </c>
      <c r="C8474" t="s">
        <v>15133</v>
      </c>
      <c r="D8474">
        <v>13</v>
      </c>
      <c r="E8474" t="s">
        <v>7276</v>
      </c>
      <c r="F8474" t="s">
        <v>7277</v>
      </c>
    </row>
    <row r="8475" spans="1:7">
      <c r="A8475">
        <v>1318</v>
      </c>
      <c r="B8475" t="s">
        <v>15132</v>
      </c>
      <c r="C8475" t="s">
        <v>15133</v>
      </c>
      <c r="D8475">
        <v>14</v>
      </c>
      <c r="E8475" t="s">
        <v>7278</v>
      </c>
      <c r="F8475" t="s">
        <v>7279</v>
      </c>
    </row>
    <row r="8476" spans="1:7">
      <c r="A8476">
        <v>1318</v>
      </c>
      <c r="B8476" t="s">
        <v>15132</v>
      </c>
      <c r="C8476" t="s">
        <v>15133</v>
      </c>
      <c r="D8476">
        <v>15</v>
      </c>
      <c r="E8476" t="s">
        <v>7280</v>
      </c>
      <c r="F8476" t="s">
        <v>7281</v>
      </c>
    </row>
    <row r="8477" spans="1:7">
      <c r="A8477">
        <v>1318</v>
      </c>
      <c r="B8477" t="s">
        <v>15132</v>
      </c>
      <c r="C8477" t="s">
        <v>15133</v>
      </c>
      <c r="D8477">
        <v>16</v>
      </c>
      <c r="E8477" t="s">
        <v>7282</v>
      </c>
      <c r="F8477" t="s">
        <v>7283</v>
      </c>
    </row>
    <row r="8478" spans="1:7">
      <c r="A8478">
        <v>1318</v>
      </c>
      <c r="B8478" t="s">
        <v>15132</v>
      </c>
      <c r="C8478" t="s">
        <v>15133</v>
      </c>
      <c r="D8478">
        <v>17</v>
      </c>
      <c r="E8478" t="s">
        <v>11051</v>
      </c>
      <c r="F8478" t="s">
        <v>18001</v>
      </c>
      <c r="G8478" t="s">
        <v>18002</v>
      </c>
    </row>
    <row r="8479" spans="1:7">
      <c r="A8479">
        <v>1321</v>
      </c>
      <c r="B8479" t="s">
        <v>15144</v>
      </c>
      <c r="C8479" t="s">
        <v>15145</v>
      </c>
      <c r="D8479">
        <v>1</v>
      </c>
      <c r="E8479" t="s">
        <v>15146</v>
      </c>
      <c r="G8479" t="s">
        <v>15147</v>
      </c>
    </row>
    <row r="8480" spans="1:7">
      <c r="A8480">
        <v>1321</v>
      </c>
      <c r="B8480" t="s">
        <v>15144</v>
      </c>
      <c r="C8480" t="s">
        <v>15145</v>
      </c>
      <c r="D8480">
        <v>2</v>
      </c>
      <c r="E8480" t="s">
        <v>15148</v>
      </c>
      <c r="G8480" t="s">
        <v>15149</v>
      </c>
    </row>
    <row r="8481" spans="1:7">
      <c r="A8481">
        <v>1321</v>
      </c>
      <c r="B8481" t="s">
        <v>15144</v>
      </c>
      <c r="C8481" t="s">
        <v>15145</v>
      </c>
      <c r="D8481">
        <v>3</v>
      </c>
      <c r="E8481" t="s">
        <v>15150</v>
      </c>
      <c r="G8481" t="s">
        <v>15151</v>
      </c>
    </row>
    <row r="8482" spans="1:7">
      <c r="A8482">
        <v>1324</v>
      </c>
      <c r="B8482" t="s">
        <v>15152</v>
      </c>
      <c r="C8482" t="s">
        <v>15153</v>
      </c>
      <c r="D8482">
        <v>1</v>
      </c>
      <c r="E8482" t="s">
        <v>15154</v>
      </c>
      <c r="G8482" t="s">
        <v>15155</v>
      </c>
    </row>
    <row r="8483" spans="1:7">
      <c r="A8483">
        <v>1324</v>
      </c>
      <c r="B8483" t="s">
        <v>15152</v>
      </c>
      <c r="C8483" t="s">
        <v>15153</v>
      </c>
      <c r="D8483">
        <v>2</v>
      </c>
      <c r="E8483" t="s">
        <v>15156</v>
      </c>
      <c r="G8483" t="s">
        <v>15157</v>
      </c>
    </row>
    <row r="8484" spans="1:7">
      <c r="A8484">
        <v>1324</v>
      </c>
      <c r="B8484" t="s">
        <v>15152</v>
      </c>
      <c r="C8484" t="s">
        <v>15153</v>
      </c>
      <c r="D8484">
        <v>3</v>
      </c>
      <c r="E8484" t="s">
        <v>15158</v>
      </c>
      <c r="G8484" t="s">
        <v>15159</v>
      </c>
    </row>
    <row r="8485" spans="1:7">
      <c r="A8485">
        <v>1324</v>
      </c>
      <c r="B8485" t="s">
        <v>15152</v>
      </c>
      <c r="C8485" t="s">
        <v>15153</v>
      </c>
      <c r="D8485">
        <v>4</v>
      </c>
      <c r="E8485" t="s">
        <v>15160</v>
      </c>
      <c r="G8485" t="s">
        <v>15161</v>
      </c>
    </row>
    <row r="8486" spans="1:7">
      <c r="A8486">
        <v>1324</v>
      </c>
      <c r="B8486" t="s">
        <v>15152</v>
      </c>
      <c r="C8486" t="s">
        <v>15153</v>
      </c>
      <c r="D8486">
        <v>5</v>
      </c>
      <c r="E8486" t="s">
        <v>15162</v>
      </c>
      <c r="G8486" t="s">
        <v>15163</v>
      </c>
    </row>
    <row r="8487" spans="1:7">
      <c r="A8487">
        <v>1324</v>
      </c>
      <c r="B8487" t="s">
        <v>15152</v>
      </c>
      <c r="C8487" t="s">
        <v>15153</v>
      </c>
      <c r="D8487">
        <v>6</v>
      </c>
      <c r="E8487" t="s">
        <v>15164</v>
      </c>
      <c r="G8487" t="s">
        <v>15165</v>
      </c>
    </row>
    <row r="8488" spans="1:7">
      <c r="A8488">
        <v>1324</v>
      </c>
      <c r="B8488" t="s">
        <v>15152</v>
      </c>
      <c r="C8488" t="s">
        <v>15153</v>
      </c>
      <c r="D8488">
        <v>7</v>
      </c>
      <c r="E8488" t="s">
        <v>22949</v>
      </c>
      <c r="G8488" t="s">
        <v>22950</v>
      </c>
    </row>
    <row r="8489" spans="1:7">
      <c r="A8489">
        <v>1327</v>
      </c>
      <c r="B8489" t="s">
        <v>15288</v>
      </c>
      <c r="C8489" t="s">
        <v>15289</v>
      </c>
      <c r="D8489">
        <v>20</v>
      </c>
      <c r="E8489" t="s">
        <v>15290</v>
      </c>
      <c r="G8489" t="s">
        <v>15290</v>
      </c>
    </row>
    <row r="8490" spans="1:7">
      <c r="A8490">
        <v>1327</v>
      </c>
      <c r="B8490" t="s">
        <v>15288</v>
      </c>
      <c r="C8490" t="s">
        <v>15289</v>
      </c>
      <c r="D8490">
        <v>21</v>
      </c>
      <c r="E8490" t="s">
        <v>15291</v>
      </c>
      <c r="G8490" t="s">
        <v>15291</v>
      </c>
    </row>
    <row r="8491" spans="1:7">
      <c r="A8491">
        <v>1327</v>
      </c>
      <c r="B8491" t="s">
        <v>15288</v>
      </c>
      <c r="C8491" t="s">
        <v>15289</v>
      </c>
      <c r="D8491">
        <v>22</v>
      </c>
      <c r="E8491" t="s">
        <v>15292</v>
      </c>
      <c r="G8491" t="s">
        <v>15292</v>
      </c>
    </row>
    <row r="8492" spans="1:7">
      <c r="A8492">
        <v>1327</v>
      </c>
      <c r="B8492" t="s">
        <v>15288</v>
      </c>
      <c r="C8492" t="s">
        <v>15289</v>
      </c>
      <c r="D8492">
        <v>23</v>
      </c>
      <c r="E8492" t="s">
        <v>15293</v>
      </c>
      <c r="G8492" t="s">
        <v>15293</v>
      </c>
    </row>
    <row r="8493" spans="1:7">
      <c r="A8493">
        <v>1330</v>
      </c>
      <c r="B8493" t="s">
        <v>15294</v>
      </c>
      <c r="C8493" t="s">
        <v>15295</v>
      </c>
      <c r="D8493">
        <v>10</v>
      </c>
      <c r="E8493" t="s">
        <v>15296</v>
      </c>
      <c r="G8493" t="s">
        <v>15296</v>
      </c>
    </row>
    <row r="8494" spans="1:7">
      <c r="A8494">
        <v>1330</v>
      </c>
      <c r="B8494" t="s">
        <v>15294</v>
      </c>
      <c r="C8494" t="s">
        <v>15295</v>
      </c>
      <c r="D8494">
        <v>12</v>
      </c>
      <c r="E8494" t="s">
        <v>15297</v>
      </c>
      <c r="G8494" t="s">
        <v>15297</v>
      </c>
    </row>
    <row r="8495" spans="1:7">
      <c r="A8495">
        <v>1333</v>
      </c>
      <c r="B8495" t="s">
        <v>15298</v>
      </c>
      <c r="C8495" t="s">
        <v>15282</v>
      </c>
      <c r="D8495">
        <v>1</v>
      </c>
      <c r="E8495" t="s">
        <v>15299</v>
      </c>
      <c r="F8495" t="s">
        <v>15300</v>
      </c>
      <c r="G8495" t="s">
        <v>15301</v>
      </c>
    </row>
    <row r="8496" spans="1:7">
      <c r="A8496">
        <v>1333</v>
      </c>
      <c r="B8496" t="s">
        <v>15298</v>
      </c>
      <c r="C8496" t="s">
        <v>15282</v>
      </c>
      <c r="D8496">
        <v>2</v>
      </c>
      <c r="E8496" t="s">
        <v>15302</v>
      </c>
      <c r="F8496" t="s">
        <v>15302</v>
      </c>
      <c r="G8496" t="s">
        <v>15302</v>
      </c>
    </row>
    <row r="8497" spans="1:7">
      <c r="A8497">
        <v>1333</v>
      </c>
      <c r="B8497" t="s">
        <v>15298</v>
      </c>
      <c r="C8497" t="s">
        <v>15282</v>
      </c>
      <c r="D8497">
        <v>3</v>
      </c>
      <c r="E8497" t="s">
        <v>15303</v>
      </c>
      <c r="F8497" t="s">
        <v>15304</v>
      </c>
      <c r="G8497" t="s">
        <v>15305</v>
      </c>
    </row>
    <row r="8498" spans="1:7">
      <c r="A8498">
        <v>1336</v>
      </c>
      <c r="B8498" t="s">
        <v>15306</v>
      </c>
      <c r="C8498" t="s">
        <v>15307</v>
      </c>
      <c r="D8498">
        <v>1</v>
      </c>
      <c r="E8498" t="s">
        <v>15308</v>
      </c>
      <c r="F8498" t="s">
        <v>15309</v>
      </c>
      <c r="G8498" t="s">
        <v>15310</v>
      </c>
    </row>
    <row r="8499" spans="1:7">
      <c r="A8499">
        <v>1336</v>
      </c>
      <c r="B8499" t="s">
        <v>15306</v>
      </c>
      <c r="C8499" t="s">
        <v>15307</v>
      </c>
      <c r="D8499">
        <v>2</v>
      </c>
      <c r="E8499" t="s">
        <v>15311</v>
      </c>
      <c r="F8499" t="s">
        <v>15312</v>
      </c>
      <c r="G8499" t="s">
        <v>15313</v>
      </c>
    </row>
    <row r="8500" spans="1:7">
      <c r="A8500">
        <v>1336</v>
      </c>
      <c r="B8500" t="s">
        <v>15306</v>
      </c>
      <c r="C8500" t="s">
        <v>15307</v>
      </c>
      <c r="D8500">
        <v>3</v>
      </c>
      <c r="E8500" t="s">
        <v>15314</v>
      </c>
      <c r="F8500" t="s">
        <v>15315</v>
      </c>
      <c r="G8500" t="s">
        <v>15316</v>
      </c>
    </row>
    <row r="8501" spans="1:7">
      <c r="A8501">
        <v>1336</v>
      </c>
      <c r="B8501" t="s">
        <v>15306</v>
      </c>
      <c r="C8501" t="s">
        <v>15307</v>
      </c>
      <c r="D8501">
        <v>4</v>
      </c>
      <c r="E8501" t="s">
        <v>15317</v>
      </c>
      <c r="F8501" t="s">
        <v>15318</v>
      </c>
      <c r="G8501" t="s">
        <v>15319</v>
      </c>
    </row>
    <row r="8502" spans="1:7">
      <c r="A8502">
        <v>1336</v>
      </c>
      <c r="B8502" t="s">
        <v>15306</v>
      </c>
      <c r="C8502" t="s">
        <v>15307</v>
      </c>
      <c r="D8502">
        <v>5</v>
      </c>
      <c r="E8502" t="s">
        <v>15320</v>
      </c>
      <c r="F8502" t="s">
        <v>15321</v>
      </c>
      <c r="G8502" t="s">
        <v>15322</v>
      </c>
    </row>
    <row r="8503" spans="1:7">
      <c r="A8503">
        <v>1336</v>
      </c>
      <c r="B8503" t="s">
        <v>15306</v>
      </c>
      <c r="C8503" t="s">
        <v>15307</v>
      </c>
      <c r="D8503">
        <v>6</v>
      </c>
      <c r="E8503" t="s">
        <v>15323</v>
      </c>
      <c r="F8503" t="s">
        <v>15324</v>
      </c>
      <c r="G8503" t="s">
        <v>15325</v>
      </c>
    </row>
    <row r="8504" spans="1:7">
      <c r="A8504">
        <v>1336</v>
      </c>
      <c r="B8504" t="s">
        <v>15306</v>
      </c>
      <c r="C8504" t="s">
        <v>15307</v>
      </c>
      <c r="D8504">
        <v>7</v>
      </c>
      <c r="E8504" t="s">
        <v>15326</v>
      </c>
      <c r="F8504" t="s">
        <v>15327</v>
      </c>
      <c r="G8504" t="s">
        <v>15328</v>
      </c>
    </row>
    <row r="8505" spans="1:7">
      <c r="A8505">
        <v>1336</v>
      </c>
      <c r="B8505" t="s">
        <v>15306</v>
      </c>
      <c r="C8505" t="s">
        <v>15307</v>
      </c>
      <c r="D8505">
        <v>8</v>
      </c>
      <c r="E8505" t="s">
        <v>15329</v>
      </c>
      <c r="F8505" t="s">
        <v>15330</v>
      </c>
      <c r="G8505" t="s">
        <v>15331</v>
      </c>
    </row>
    <row r="8506" spans="1:7">
      <c r="A8506">
        <v>1339</v>
      </c>
      <c r="B8506" t="s">
        <v>17988</v>
      </c>
      <c r="C8506" t="s">
        <v>17989</v>
      </c>
      <c r="D8506">
        <v>1</v>
      </c>
      <c r="E8506" t="s">
        <v>7705</v>
      </c>
      <c r="F8506" t="s">
        <v>7140</v>
      </c>
      <c r="G8506" t="s">
        <v>7140</v>
      </c>
    </row>
    <row r="8507" spans="1:7">
      <c r="A8507">
        <v>1339</v>
      </c>
      <c r="B8507" t="s">
        <v>17988</v>
      </c>
      <c r="C8507" t="s">
        <v>17989</v>
      </c>
      <c r="D8507">
        <v>2</v>
      </c>
      <c r="E8507" t="s">
        <v>7706</v>
      </c>
    </row>
    <row r="8508" spans="1:7">
      <c r="A8508">
        <v>1339</v>
      </c>
      <c r="B8508" t="s">
        <v>17988</v>
      </c>
      <c r="C8508" t="s">
        <v>17989</v>
      </c>
      <c r="D8508">
        <v>3</v>
      </c>
      <c r="E8508" t="s">
        <v>6700</v>
      </c>
    </row>
    <row r="8509" spans="1:7">
      <c r="A8509">
        <v>1342</v>
      </c>
      <c r="B8509" t="s">
        <v>17990</v>
      </c>
      <c r="C8509" t="s">
        <v>17991</v>
      </c>
      <c r="D8509">
        <v>8</v>
      </c>
      <c r="E8509" t="s">
        <v>13201</v>
      </c>
      <c r="F8509" t="s">
        <v>7140</v>
      </c>
      <c r="G8509" t="s">
        <v>13202</v>
      </c>
    </row>
    <row r="8510" spans="1:7">
      <c r="A8510">
        <v>1342</v>
      </c>
      <c r="B8510" t="s">
        <v>17990</v>
      </c>
      <c r="C8510" t="s">
        <v>17991</v>
      </c>
      <c r="D8510">
        <v>9</v>
      </c>
      <c r="E8510" t="s">
        <v>13203</v>
      </c>
      <c r="F8510" t="s">
        <v>7140</v>
      </c>
      <c r="G8510" t="s">
        <v>13204</v>
      </c>
    </row>
    <row r="8511" spans="1:7">
      <c r="A8511">
        <v>1342</v>
      </c>
      <c r="B8511" t="s">
        <v>17990</v>
      </c>
      <c r="C8511" t="s">
        <v>17991</v>
      </c>
      <c r="D8511">
        <v>10</v>
      </c>
      <c r="E8511" t="s">
        <v>13205</v>
      </c>
      <c r="F8511" t="s">
        <v>7140</v>
      </c>
      <c r="G8511" t="s">
        <v>13206</v>
      </c>
    </row>
    <row r="8512" spans="1:7">
      <c r="A8512">
        <v>1345</v>
      </c>
      <c r="B8512" t="s">
        <v>18003</v>
      </c>
      <c r="C8512" t="s">
        <v>18004</v>
      </c>
      <c r="D8512">
        <v>1</v>
      </c>
      <c r="E8512" t="s">
        <v>18005</v>
      </c>
      <c r="F8512" t="s">
        <v>18006</v>
      </c>
      <c r="G8512" t="s">
        <v>18007</v>
      </c>
    </row>
    <row r="8513" spans="1:7">
      <c r="A8513">
        <v>1345</v>
      </c>
      <c r="B8513" t="s">
        <v>18003</v>
      </c>
      <c r="C8513" t="s">
        <v>18004</v>
      </c>
      <c r="D8513">
        <v>2</v>
      </c>
      <c r="E8513" t="s">
        <v>18008</v>
      </c>
      <c r="F8513" t="s">
        <v>18009</v>
      </c>
      <c r="G8513" t="s">
        <v>18010</v>
      </c>
    </row>
    <row r="8514" spans="1:7">
      <c r="A8514">
        <v>1345</v>
      </c>
      <c r="B8514" t="s">
        <v>18003</v>
      </c>
      <c r="C8514" t="s">
        <v>18004</v>
      </c>
      <c r="D8514">
        <v>3</v>
      </c>
      <c r="E8514" t="s">
        <v>18011</v>
      </c>
      <c r="F8514" t="s">
        <v>18012</v>
      </c>
      <c r="G8514" t="s">
        <v>18013</v>
      </c>
    </row>
    <row r="8515" spans="1:7">
      <c r="A8515">
        <v>1348</v>
      </c>
      <c r="B8515" t="s">
        <v>18014</v>
      </c>
      <c r="C8515" t="s">
        <v>18015</v>
      </c>
      <c r="D8515">
        <v>1</v>
      </c>
      <c r="E8515" t="s">
        <v>7067</v>
      </c>
      <c r="F8515" t="s">
        <v>7068</v>
      </c>
      <c r="G8515" t="s">
        <v>18016</v>
      </c>
    </row>
    <row r="8516" spans="1:7">
      <c r="A8516">
        <v>1348</v>
      </c>
      <c r="B8516" t="s">
        <v>18014</v>
      </c>
      <c r="C8516" t="s">
        <v>18015</v>
      </c>
      <c r="D8516">
        <v>2</v>
      </c>
      <c r="E8516" t="s">
        <v>7069</v>
      </c>
      <c r="F8516" t="s">
        <v>7070</v>
      </c>
      <c r="G8516" t="s">
        <v>18017</v>
      </c>
    </row>
    <row r="8517" spans="1:7">
      <c r="A8517">
        <v>1348</v>
      </c>
      <c r="B8517" t="s">
        <v>18014</v>
      </c>
      <c r="C8517" t="s">
        <v>18015</v>
      </c>
      <c r="D8517">
        <v>3</v>
      </c>
      <c r="E8517" t="s">
        <v>7071</v>
      </c>
      <c r="F8517" t="s">
        <v>7072</v>
      </c>
      <c r="G8517" t="s">
        <v>18018</v>
      </c>
    </row>
    <row r="8518" spans="1:7">
      <c r="A8518">
        <v>1351</v>
      </c>
      <c r="B8518" t="s">
        <v>22951</v>
      </c>
      <c r="C8518" t="s">
        <v>22952</v>
      </c>
      <c r="D8518">
        <v>20</v>
      </c>
      <c r="E8518" t="s">
        <v>22953</v>
      </c>
      <c r="G8518" t="s">
        <v>22953</v>
      </c>
    </row>
    <row r="8519" spans="1:7">
      <c r="A8519">
        <v>1351</v>
      </c>
      <c r="B8519" t="s">
        <v>22951</v>
      </c>
      <c r="C8519" t="s">
        <v>22952</v>
      </c>
      <c r="D8519">
        <v>21</v>
      </c>
      <c r="E8519" t="s">
        <v>22954</v>
      </c>
      <c r="G8519" t="s">
        <v>22954</v>
      </c>
    </row>
    <row r="8520" spans="1:7">
      <c r="A8520">
        <v>1351</v>
      </c>
      <c r="B8520" t="s">
        <v>22951</v>
      </c>
      <c r="C8520" t="s">
        <v>22952</v>
      </c>
      <c r="D8520">
        <v>22</v>
      </c>
      <c r="E8520" t="s">
        <v>22955</v>
      </c>
      <c r="G8520" t="s">
        <v>22956</v>
      </c>
    </row>
    <row r="8521" spans="1:7">
      <c r="A8521">
        <v>1351</v>
      </c>
      <c r="B8521" t="s">
        <v>22951</v>
      </c>
      <c r="C8521" t="s">
        <v>22952</v>
      </c>
      <c r="D8521">
        <v>23</v>
      </c>
      <c r="E8521" t="s">
        <v>22957</v>
      </c>
      <c r="G8521" t="s">
        <v>22957</v>
      </c>
    </row>
    <row r="8522" spans="1:7">
      <c r="A8522">
        <v>1351</v>
      </c>
      <c r="B8522" t="s">
        <v>22951</v>
      </c>
      <c r="C8522" t="s">
        <v>22952</v>
      </c>
      <c r="D8522">
        <v>24</v>
      </c>
      <c r="E8522" t="s">
        <v>22958</v>
      </c>
      <c r="G8522" t="s">
        <v>22958</v>
      </c>
    </row>
    <row r="8523" spans="1:7">
      <c r="A8523">
        <v>1354</v>
      </c>
      <c r="B8523" t="s">
        <v>22959</v>
      </c>
      <c r="C8523" t="s">
        <v>22960</v>
      </c>
      <c r="D8523">
        <v>1</v>
      </c>
      <c r="E8523" t="s">
        <v>22961</v>
      </c>
    </row>
    <row r="8524" spans="1:7">
      <c r="A8524">
        <v>1354</v>
      </c>
      <c r="B8524" t="s">
        <v>22959</v>
      </c>
      <c r="C8524" t="s">
        <v>22960</v>
      </c>
      <c r="D8524">
        <v>2</v>
      </c>
      <c r="E8524" t="s">
        <v>22962</v>
      </c>
    </row>
    <row r="8525" spans="1:7">
      <c r="A8525">
        <v>1354</v>
      </c>
      <c r="B8525" t="s">
        <v>22959</v>
      </c>
      <c r="C8525" t="s">
        <v>22960</v>
      </c>
      <c r="D8525">
        <v>3</v>
      </c>
      <c r="E8525" t="s">
        <v>22963</v>
      </c>
    </row>
    <row r="8526" spans="1:7">
      <c r="A8526">
        <v>1354</v>
      </c>
      <c r="B8526" t="s">
        <v>22959</v>
      </c>
      <c r="C8526" t="s">
        <v>22960</v>
      </c>
      <c r="D8526">
        <v>4</v>
      </c>
      <c r="E8526" t="s">
        <v>22964</v>
      </c>
    </row>
    <row r="8527" spans="1:7">
      <c r="A8527">
        <v>1354</v>
      </c>
      <c r="B8527" t="s">
        <v>22959</v>
      </c>
      <c r="C8527" t="s">
        <v>22960</v>
      </c>
      <c r="D8527">
        <v>5</v>
      </c>
      <c r="E8527" t="s">
        <v>22965</v>
      </c>
    </row>
    <row r="8528" spans="1:7">
      <c r="A8528">
        <v>1354</v>
      </c>
      <c r="B8528" t="s">
        <v>22959</v>
      </c>
      <c r="C8528" t="s">
        <v>22960</v>
      </c>
      <c r="D8528">
        <v>6</v>
      </c>
      <c r="E8528" t="s">
        <v>22966</v>
      </c>
    </row>
    <row r="8529" spans="1:7">
      <c r="A8529">
        <v>1354</v>
      </c>
      <c r="B8529" t="s">
        <v>22959</v>
      </c>
      <c r="C8529" t="s">
        <v>22960</v>
      </c>
      <c r="D8529">
        <v>7</v>
      </c>
      <c r="E8529" t="s">
        <v>22967</v>
      </c>
    </row>
    <row r="8530" spans="1:7">
      <c r="A8530">
        <v>1354</v>
      </c>
      <c r="B8530" t="s">
        <v>22959</v>
      </c>
      <c r="C8530" t="s">
        <v>22960</v>
      </c>
      <c r="D8530">
        <v>8</v>
      </c>
      <c r="E8530" t="s">
        <v>22968</v>
      </c>
    </row>
    <row r="8531" spans="1:7">
      <c r="A8531">
        <v>1354</v>
      </c>
      <c r="B8531" t="s">
        <v>22959</v>
      </c>
      <c r="C8531" t="s">
        <v>22960</v>
      </c>
      <c r="D8531">
        <v>9</v>
      </c>
      <c r="E8531" t="s">
        <v>22969</v>
      </c>
    </row>
    <row r="8532" spans="1:7">
      <c r="A8532">
        <v>1354</v>
      </c>
      <c r="B8532" t="s">
        <v>22959</v>
      </c>
      <c r="C8532" t="s">
        <v>22960</v>
      </c>
      <c r="D8532">
        <v>10</v>
      </c>
      <c r="E8532" t="s">
        <v>22970</v>
      </c>
    </row>
    <row r="8533" spans="1:7">
      <c r="A8533">
        <v>1354</v>
      </c>
      <c r="B8533" t="s">
        <v>22959</v>
      </c>
      <c r="C8533" t="s">
        <v>22960</v>
      </c>
      <c r="D8533">
        <v>11</v>
      </c>
      <c r="E8533" t="s">
        <v>4804</v>
      </c>
    </row>
    <row r="8534" spans="1:7">
      <c r="A8534">
        <v>1354</v>
      </c>
      <c r="B8534" t="s">
        <v>22959</v>
      </c>
      <c r="C8534" t="s">
        <v>22960</v>
      </c>
      <c r="D8534">
        <v>12</v>
      </c>
      <c r="E8534" t="s">
        <v>22971</v>
      </c>
    </row>
    <row r="8535" spans="1:7">
      <c r="A8535">
        <v>1357</v>
      </c>
      <c r="B8535" t="s">
        <v>22972</v>
      </c>
      <c r="C8535" t="s">
        <v>22973</v>
      </c>
      <c r="D8535">
        <v>1</v>
      </c>
      <c r="E8535" t="s">
        <v>5655</v>
      </c>
      <c r="G8535" t="s">
        <v>9935</v>
      </c>
    </row>
    <row r="8536" spans="1:7">
      <c r="A8536">
        <v>1357</v>
      </c>
      <c r="B8536" t="s">
        <v>22972</v>
      </c>
      <c r="C8536" t="s">
        <v>22973</v>
      </c>
      <c r="D8536">
        <v>2</v>
      </c>
      <c r="E8536" t="s">
        <v>6743</v>
      </c>
      <c r="G8536" t="s">
        <v>22974</v>
      </c>
    </row>
    <row r="8537" spans="1:7">
      <c r="A8537">
        <v>1357</v>
      </c>
      <c r="B8537" t="s">
        <v>22972</v>
      </c>
      <c r="C8537" t="s">
        <v>22973</v>
      </c>
      <c r="D8537">
        <v>3</v>
      </c>
      <c r="E8537" t="s">
        <v>22975</v>
      </c>
      <c r="G8537" t="s">
        <v>22976</v>
      </c>
    </row>
    <row r="8538" spans="1:7">
      <c r="A8538">
        <v>1360</v>
      </c>
      <c r="B8538" t="s">
        <v>23236</v>
      </c>
      <c r="C8538" t="s">
        <v>23237</v>
      </c>
      <c r="D8538" t="s">
        <v>23238</v>
      </c>
      <c r="E8538" t="s">
        <v>23238</v>
      </c>
      <c r="F8538" t="s">
        <v>23238</v>
      </c>
      <c r="G8538" t="s">
        <v>23238</v>
      </c>
    </row>
    <row r="8539" spans="1:7">
      <c r="A8539">
        <v>1360</v>
      </c>
      <c r="B8539" t="s">
        <v>23236</v>
      </c>
      <c r="C8539" t="s">
        <v>23237</v>
      </c>
      <c r="D8539" t="s">
        <v>23239</v>
      </c>
      <c r="E8539" t="s">
        <v>23239</v>
      </c>
      <c r="F8539" t="s">
        <v>23239</v>
      </c>
      <c r="G8539" t="s">
        <v>23239</v>
      </c>
    </row>
    <row r="8540" spans="1:7">
      <c r="A8540">
        <v>1360</v>
      </c>
      <c r="B8540" t="s">
        <v>23236</v>
      </c>
      <c r="C8540" t="s">
        <v>23237</v>
      </c>
      <c r="D8540" t="s">
        <v>23240</v>
      </c>
      <c r="E8540" t="s">
        <v>23240</v>
      </c>
      <c r="F8540" t="s">
        <v>23240</v>
      </c>
      <c r="G8540" t="s">
        <v>23240</v>
      </c>
    </row>
    <row r="8541" spans="1:7">
      <c r="A8541">
        <v>1363</v>
      </c>
      <c r="B8541" t="s">
        <v>23320</v>
      </c>
      <c r="C8541" t="s">
        <v>23321</v>
      </c>
      <c r="D8541">
        <v>1</v>
      </c>
      <c r="E8541" t="s">
        <v>23322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0"/>
  <sheetViews>
    <sheetView workbookViewId="0"/>
  </sheetViews>
  <sheetFormatPr defaultRowHeight="14.4"/>
  <cols>
    <col min="1" max="1" width="5.6640625" customWidth="1"/>
    <col min="2" max="2" width="31.5546875" bestFit="1" customWidth="1"/>
    <col min="3" max="3" width="38.6640625" customWidth="1"/>
    <col min="6" max="6" width="30.6640625" bestFit="1" customWidth="1"/>
    <col min="7" max="7" width="19.33203125" customWidth="1"/>
  </cols>
  <sheetData>
    <row r="1" spans="1:7">
      <c r="A1" s="1" t="s">
        <v>10248</v>
      </c>
      <c r="B1" s="1" t="s">
        <v>12657</v>
      </c>
      <c r="C1" s="1" t="s">
        <v>12658</v>
      </c>
      <c r="E1" s="1"/>
      <c r="F1" s="1"/>
      <c r="G1" s="1"/>
    </row>
    <row r="2" spans="1:7">
      <c r="A2">
        <v>1</v>
      </c>
      <c r="B2" t="s">
        <v>11073</v>
      </c>
      <c r="C2" s="16" t="str">
        <f>HYPERLINK("#'KOODISTOT'!B"&amp;MATCH("MainGroupType",KOODISTOT!B:B,0),"MainGroupType")</f>
        <v>MainGroupType</v>
      </c>
      <c r="G2" s="16"/>
    </row>
    <row r="3" spans="1:7">
      <c r="A3">
        <v>2</v>
      </c>
      <c r="B3" t="s">
        <v>11073</v>
      </c>
      <c r="C3" s="16" t="str">
        <f>HYPERLINK("#'KOODISTOT'!B"&amp;MATCH("ExtraMainGroupType",KOODISTOT!B:B,0),"ExtraMainGroupType")</f>
        <v>ExtraMainGroupType</v>
      </c>
      <c r="G3" s="16"/>
    </row>
    <row r="4" spans="1:7">
      <c r="A4">
        <v>3</v>
      </c>
      <c r="B4" t="s">
        <v>11070</v>
      </c>
      <c r="C4" s="16" t="str">
        <f>HYPERLINK("#'KOODISTOT'!B"&amp;MATCH("CuttingTypeType",KOODISTOT!B:B,0),"CuttingTypeType")</f>
        <v>CuttingTypeType</v>
      </c>
      <c r="G4" s="16"/>
    </row>
    <row r="5" spans="1:7">
      <c r="A5">
        <v>4</v>
      </c>
      <c r="B5" t="s">
        <v>11070</v>
      </c>
      <c r="C5" s="16" t="str">
        <f>HYPERLINK("#'KOODISTOT'!B"&amp;MATCH("SilvicultureTypeType",KOODISTOT!B:B,0),"SilvicultureTypeType")</f>
        <v>SilvicultureTypeType</v>
      </c>
      <c r="G5" s="16"/>
    </row>
    <row r="6" spans="1:7">
      <c r="A6">
        <v>5</v>
      </c>
      <c r="B6" t="s">
        <v>11071</v>
      </c>
      <c r="C6" s="16" t="str">
        <f>HYPERLINK("#'KOODISTOT'!B"&amp;MATCH("CuttingDirectingType",KOODISTOT!B:B,0),"CuttingDirectingType")</f>
        <v>CuttingDirectingType</v>
      </c>
      <c r="G6" s="16"/>
    </row>
    <row r="7" spans="1:7">
      <c r="A7">
        <v>6</v>
      </c>
      <c r="B7" t="s">
        <v>11071</v>
      </c>
      <c r="C7" s="16" t="str">
        <f>HYPERLINK("#'KOODISTOT'!B"&amp;MATCH("CuttingExtraQualifierType",KOODISTOT!B:B,0),"CuttingExtraQualifierType")</f>
        <v>CuttingExtraQualifierType</v>
      </c>
      <c r="G7" s="16"/>
    </row>
    <row r="8" spans="1:7">
      <c r="A8">
        <v>7</v>
      </c>
      <c r="B8" t="s">
        <v>11071</v>
      </c>
      <c r="C8" s="16" t="str">
        <f>HYPERLINK("#'KOODISTOT'!B"&amp;MATCH("SilvicultureExtraQualifierType",KOODISTOT!B:B,0),"SilvicultureExtraQualifierType")</f>
        <v>SilvicultureExtraQualifierType</v>
      </c>
      <c r="G8" s="16"/>
    </row>
    <row r="9" spans="1:7">
      <c r="A9">
        <v>8</v>
      </c>
      <c r="B9" t="s">
        <v>11071</v>
      </c>
      <c r="C9" s="16" t="str">
        <f>HYPERLINK("#'KOODISTOT'!B"&amp;MATCH("CommonOperationExtraQualifierType",KOODISTOT!B:B,0),"CommonOperationExtraQualifierType")</f>
        <v>CommonOperationExtraQualifierType</v>
      </c>
      <c r="G9" s="16"/>
    </row>
    <row r="10" spans="1:7">
      <c r="A10">
        <v>9</v>
      </c>
      <c r="B10" t="s">
        <v>11071</v>
      </c>
      <c r="C10" s="16" t="str">
        <f>HYPERLINK("#'KOODISTOT'!B"&amp;MATCH("OperationNatureManagementSpecifierType",KOODISTOT!B:B,0),"OperationNatureManagementSpecifierType")</f>
        <v>OperationNatureManagementSpecifierType</v>
      </c>
      <c r="G10" s="16"/>
    </row>
    <row r="11" spans="1:7">
      <c r="A11">
        <v>10</v>
      </c>
      <c r="B11" t="s">
        <v>11072</v>
      </c>
      <c r="C11" s="16" t="str">
        <f>HYPERLINK("#'KOODISTOT'!B"&amp;MATCH("OriginalFeatureCodeType",KOODISTOT!B:B,0),"OriginalFeatureCodeType")</f>
        <v>OriginalFeatureCodeType</v>
      </c>
      <c r="G11" s="16"/>
    </row>
    <row r="12" spans="1:7">
      <c r="A12">
        <v>11</v>
      </c>
      <c r="B12" t="s">
        <v>11072</v>
      </c>
      <c r="C12" s="16" t="str">
        <f>HYPERLINK("#'KOODISTOT'!B"&amp;MATCH("FeatureCodeExtensionsType",KOODISTOT!B:B,0),"FeatureCodeExtensionsType")</f>
        <v>FeatureCodeExtensionsType</v>
      </c>
      <c r="G12" s="16"/>
    </row>
    <row r="13" spans="1:7">
      <c r="A13">
        <v>12</v>
      </c>
      <c r="B13" t="s">
        <v>11067</v>
      </c>
      <c r="C13" s="16" t="str">
        <f>HYPERLINK("#'KOODISTOT'!B"&amp;MATCH("YesNoType",KOODISTOT!B:B,0),"YesNoType")</f>
        <v>YesNoType</v>
      </c>
      <c r="G13" s="16"/>
    </row>
    <row r="14" spans="1:7">
      <c r="A14">
        <v>13</v>
      </c>
      <c r="B14" t="s">
        <v>11067</v>
      </c>
      <c r="C14" s="16" t="str">
        <f>HYPERLINK("#'KOODISTOT'!B"&amp;MATCH("NotKnownType",KOODISTOT!B:B,0),"NotKnownType")</f>
        <v>NotKnownType</v>
      </c>
      <c r="G14" s="16"/>
    </row>
    <row r="15" spans="1:7">
      <c r="A15">
        <v>14</v>
      </c>
      <c r="B15" t="s">
        <v>11076</v>
      </c>
      <c r="C15" s="16" t="str">
        <f>HYPERLINK("#'KOODISTOT'!B"&amp;MATCH("YesNoType",KOODISTOT!B:B,0),"YesNoType")</f>
        <v>YesNoType</v>
      </c>
      <c r="G15" s="16"/>
    </row>
    <row r="16" spans="1:7">
      <c r="A16">
        <v>15</v>
      </c>
      <c r="B16" t="s">
        <v>11076</v>
      </c>
      <c r="C16" s="16" t="str">
        <f>HYPERLINK("#'KOODISTOT'!B"&amp;MATCH("SellerResponsible",KOODISTOT!B:B,0),"SellerResponsible")</f>
        <v>SellerResponsible</v>
      </c>
      <c r="G16" s="16"/>
    </row>
    <row r="17" spans="1:7">
      <c r="A17">
        <v>16</v>
      </c>
      <c r="B17" t="s">
        <v>12669</v>
      </c>
      <c r="C17" s="16" t="str">
        <f>HYPERLINK("#'KOODISTOT'!B"&amp;MATCH("PersonResourceType",KOODISTOT!B:B,0),"PersonResourceType")</f>
        <v>PersonResourceType</v>
      </c>
      <c r="G17" s="16"/>
    </row>
    <row r="18" spans="1:7">
      <c r="A18">
        <v>17</v>
      </c>
      <c r="B18" t="s">
        <v>12669</v>
      </c>
      <c r="C18" s="16" t="str">
        <f>HYPERLINK("#'KOODISTOT'!B"&amp;MATCH("MachineTypeType",KOODISTOT!B:B,0),"MachineTypeType")</f>
        <v>MachineTypeType</v>
      </c>
      <c r="G18" s="16"/>
    </row>
    <row r="19" spans="1:7">
      <c r="A19">
        <v>18</v>
      </c>
      <c r="B19" t="s">
        <v>12670</v>
      </c>
      <c r="C19" s="16" t="str">
        <f>HYPERLINK("#'KOODISTOT'!B"&amp;MATCH("WorkCodeType",KOODISTOT!B:B,0),"WorkCodeType")</f>
        <v>WorkCodeType</v>
      </c>
      <c r="G19" s="16"/>
    </row>
    <row r="20" spans="1:7">
      <c r="A20">
        <v>19</v>
      </c>
      <c r="B20" t="s">
        <v>12670</v>
      </c>
      <c r="C20" s="16" t="str">
        <f>HYPERLINK("#'KOODISTOT'!B"&amp;MATCH("WorkCodeGroupType",KOODISTOT!B:B,0),"WorkCodeGroupType")</f>
        <v>WorkCodeGroupType</v>
      </c>
      <c r="G20" s="16"/>
    </row>
    <row r="21" spans="1:7">
      <c r="A21">
        <v>20</v>
      </c>
      <c r="B21" t="s">
        <v>12671</v>
      </c>
      <c r="C21" s="16" t="str">
        <f>HYPERLINK("#'KOODISTOT'!B"&amp;MATCH("SilvicultureExtraQualifierType",KOODISTOT!B:B,0),"SilvicultureExtraQualifierType")</f>
        <v>SilvicultureExtraQualifierType</v>
      </c>
      <c r="G21" s="16"/>
    </row>
    <row r="22" spans="1:7">
      <c r="A22">
        <v>21</v>
      </c>
      <c r="B22" t="s">
        <v>12671</v>
      </c>
      <c r="C22" s="16" t="str">
        <f>HYPERLINK("#'KOODISTOT'!B"&amp;MATCH("CommonOperationExtraQualifierType",KOODISTOT!B:B,0),"CommonOperationExtraQualifierType")</f>
        <v>CommonOperationExtraQualifierType</v>
      </c>
      <c r="G22" s="16"/>
    </row>
    <row r="23" spans="1:7">
      <c r="A23">
        <v>22</v>
      </c>
      <c r="B23" t="s">
        <v>12672</v>
      </c>
      <c r="C23" s="16" t="str">
        <f>HYPERLINK("#'KOODISTOT'!B"&amp;MATCH("QuantityUnitType",KOODISTOT!B:B,0),"QuantityUnitType")</f>
        <v>QuantityUnitType</v>
      </c>
      <c r="G23" s="16"/>
    </row>
    <row r="24" spans="1:7">
      <c r="A24">
        <v>23</v>
      </c>
      <c r="B24" t="s">
        <v>12672</v>
      </c>
      <c r="C24" s="16" t="str">
        <f>HYPERLINK("#'KOODISTOT'!B"&amp;MATCH("StatisticsQuantityUnitType",KOODISTOT!B:B,0),"StatisticsQuantityUnitType")</f>
        <v>StatisticsQuantityUnitType</v>
      </c>
      <c r="G24" s="16"/>
    </row>
    <row r="25" spans="1:7">
      <c r="A25">
        <v>24</v>
      </c>
      <c r="B25" t="s">
        <v>12673</v>
      </c>
      <c r="C25" s="16" t="str">
        <f>HYPERLINK("#'KOODISTOT'!B"&amp;MATCH("DevelopmentClassType",KOODISTOT!B:B,0),"DevelopmentClassType")</f>
        <v>DevelopmentClassType</v>
      </c>
      <c r="G25" s="16"/>
    </row>
    <row r="26" spans="1:7">
      <c r="A26">
        <v>25</v>
      </c>
      <c r="B26" t="s">
        <v>12673</v>
      </c>
      <c r="C26" s="16" t="str">
        <f>HYPERLINK("#'KOODISTOT'!B"&amp;MATCH("DevelopmentClassExtensionsType",KOODISTOT!B:B,0),"DevelopmentClassExtensionsType")</f>
        <v>DevelopmentClassExtensionsType</v>
      </c>
      <c r="G26" s="16"/>
    </row>
    <row r="27" spans="1:7">
      <c r="A27">
        <v>26</v>
      </c>
      <c r="B27" t="s">
        <v>12674</v>
      </c>
      <c r="C27" s="16" t="str">
        <f>HYPERLINK("#'KOODISTOT'!B"&amp;MATCH("PurchaseModeType",KOODISTOT!B:B,0),"PurchaseModeType")</f>
        <v>PurchaseModeType</v>
      </c>
      <c r="G27" s="16"/>
    </row>
    <row r="28" spans="1:7">
      <c r="A28">
        <v>27</v>
      </c>
      <c r="B28" t="s">
        <v>12674</v>
      </c>
      <c r="C28" s="16" t="str">
        <f>HYPERLINK("#'KOODISTOT'!B"&amp;MATCH("StatisticsPurchaseModeType",KOODISTOT!B:B,0),"StatisticsPurchaseModeType")</f>
        <v>StatisticsPurchaseModeType</v>
      </c>
      <c r="G28" s="16"/>
    </row>
    <row r="29" spans="1:7">
      <c r="A29">
        <v>28</v>
      </c>
      <c r="B29" t="s">
        <v>5680</v>
      </c>
      <c r="C29" s="16" t="str">
        <f>HYPERLINK("#'KOODISTOT'!B"&amp;MATCH("TreeSpeciesType",KOODISTOT!B:B,0),"TreeSpeciesType")</f>
        <v>TreeSpeciesType</v>
      </c>
      <c r="G29" s="16"/>
    </row>
    <row r="30" spans="1:7">
      <c r="A30">
        <v>29</v>
      </c>
      <c r="B30" t="s">
        <v>5680</v>
      </c>
      <c r="C30" s="16" t="str">
        <f>HYPERLINK("#'KOODISTOT'!B"&amp;MATCH("EmptyStringType",KOODISTOT!B:B,0),"EmptyStringType")</f>
        <v>EmptyStringType</v>
      </c>
      <c r="G30" s="16"/>
    </row>
    <row r="31" spans="1:7">
      <c r="A31">
        <v>30</v>
      </c>
      <c r="B31" t="s">
        <v>5680</v>
      </c>
      <c r="C31" s="16" t="str">
        <f>HYPERLINK("#'KOODISTOT'!B"&amp;MATCH("ExtraTreeSpeciesType",KOODISTOT!B:B,0),"ExtraTreeSpeciesType")</f>
        <v>ExtraTreeSpeciesType</v>
      </c>
      <c r="G31" s="16"/>
    </row>
    <row r="32" spans="1:7">
      <c r="A32">
        <v>31</v>
      </c>
      <c r="B32" t="s">
        <v>5788</v>
      </c>
      <c r="C32" s="16" t="str">
        <f>HYPERLINK("#'KOODISTOT'!B"&amp;MATCH("StemTypeType",KOODISTOT!B:B,0),"StemTypeType")</f>
        <v>StemTypeType</v>
      </c>
      <c r="G32" s="16"/>
    </row>
    <row r="33" spans="1:7">
      <c r="A33">
        <v>32</v>
      </c>
      <c r="B33" t="s">
        <v>5788</v>
      </c>
      <c r="C33" s="16" t="str">
        <f>HYPERLINK("#'KOODISTOT'!B"&amp;MATCH("ExtraStemTypeType",KOODISTOT!B:B,0),"ExtraStemTypeType")</f>
        <v>ExtraStemTypeType</v>
      </c>
      <c r="G33" s="16"/>
    </row>
    <row r="34" spans="1:7">
      <c r="A34">
        <v>33</v>
      </c>
      <c r="B34" t="s">
        <v>8707</v>
      </c>
      <c r="C34" s="16" t="str">
        <f>HYPERLINK("#'KOODISTOT'!B"&amp;MATCH("IdentifierTypeType",KOODISTOT!B:B,0),"IdentifierTypeType")</f>
        <v>IdentifierTypeType</v>
      </c>
      <c r="G34" s="16"/>
    </row>
    <row r="35" spans="1:7">
      <c r="A35">
        <v>34</v>
      </c>
      <c r="B35" t="s">
        <v>8707</v>
      </c>
      <c r="C35" s="16" t="str">
        <f>HYPERLINK("#'KOODISTOT'!B"&amp;MATCH("SpecialFeatureIdentifierExtensionType",KOODISTOT!B:B,0),"SpecialFeatureIdentifierExtensionType")</f>
        <v>SpecialFeatureIdentifierExtensionType</v>
      </c>
      <c r="G35" s="16"/>
    </row>
    <row r="36" spans="1:7">
      <c r="A36">
        <v>35</v>
      </c>
      <c r="B36" t="s">
        <v>15332</v>
      </c>
      <c r="C36" s="16" t="str">
        <f>HYPERLINK("#'KOODISTOT'!B"&amp;MATCH("CertificationSystemType",KOODISTOT!B:B,0),"CertificationSystemType")</f>
        <v>CertificationSystemType</v>
      </c>
      <c r="G36" s="16"/>
    </row>
    <row r="37" spans="1:7">
      <c r="A37">
        <v>36</v>
      </c>
      <c r="B37" t="s">
        <v>15332</v>
      </c>
      <c r="C37" s="16" t="str">
        <f>HYPERLINK("#'KOODISTOT'!B"&amp;MATCH("PEFCCertificationSystemSubTypeType",KOODISTOT!B:B,0),"PEFCCertificationSystemSubTypeType")</f>
        <v>PEFCCertificationSystemSubTypeType</v>
      </c>
    </row>
    <row r="38" spans="1:7">
      <c r="A38">
        <v>37</v>
      </c>
      <c r="B38" t="s">
        <v>15332</v>
      </c>
      <c r="C38" s="16" t="str">
        <f>HYPERLINK("#'KOODISTOT'!B"&amp;MATCH("FSCCertificationSystemSubTypeType",KOODISTOT!B:B,0),"FSCCertificationSystemSubTypeType")</f>
        <v>FSCCertificationSystemSubTypeType</v>
      </c>
    </row>
    <row r="39" spans="1:7">
      <c r="A39">
        <v>38</v>
      </c>
      <c r="B39" t="s">
        <v>22977</v>
      </c>
      <c r="C39" s="16" t="str">
        <f>HYPERLINK("#'KOODISTOT'!B"&amp;MATCH("WideUnitType",KOODISTOT!B:B,0),"WideUnitType")</f>
        <v>WideUnitType</v>
      </c>
    </row>
    <row r="40" spans="1:7">
      <c r="A40">
        <v>39</v>
      </c>
      <c r="B40" t="s">
        <v>22977</v>
      </c>
      <c r="C40" s="16" t="str">
        <f>HYPERLINK("#'KOODISTOT'!B"&amp;MATCH("UnitPerHectareType",KOODISTOT!B:B,0),"UnitPerHectareType")</f>
        <v>UnitPerHectareType</v>
      </c>
    </row>
  </sheetData>
  <pageMargins left="0.7" right="0.7" top="0.75" bottom="0.75" header="0.3" footer="0.3"/>
  <pageSetup paperSize="9" orientation="portrait" r:id="rId1"/>
  <ignoredErrors>
    <ignoredError sqref="C14"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D9240-0439-4094-BCC6-CCEE0BD737F7}">
  <dimension ref="A1:J767"/>
  <sheetViews>
    <sheetView workbookViewId="0"/>
  </sheetViews>
  <sheetFormatPr defaultColWidth="8.88671875" defaultRowHeight="13.2"/>
  <cols>
    <col min="1" max="1" width="7.44140625" style="25" customWidth="1"/>
    <col min="2" max="2" width="18.44140625" style="25" bestFit="1" customWidth="1"/>
    <col min="3" max="3" width="30.44140625" style="25" bestFit="1" customWidth="1"/>
    <col min="4" max="4" width="16.6640625" style="25" bestFit="1" customWidth="1"/>
    <col min="5" max="5" width="32.88671875" style="25" bestFit="1" customWidth="1"/>
    <col min="6" max="6" width="26.6640625" style="25" bestFit="1" customWidth="1"/>
    <col min="7" max="7" width="50.5546875" style="25" customWidth="1"/>
    <col min="8" max="8" width="14" style="25" customWidth="1"/>
    <col min="9" max="9" width="45.5546875" style="26" bestFit="1" customWidth="1"/>
    <col min="10" max="10" width="27.33203125" style="25" customWidth="1"/>
    <col min="11" max="16384" width="8.88671875" style="25"/>
  </cols>
  <sheetData>
    <row r="1" spans="1:10" ht="43.5" customHeight="1">
      <c r="A1" s="98" t="s">
        <v>10248</v>
      </c>
      <c r="B1" s="99" t="s">
        <v>13428</v>
      </c>
      <c r="C1" s="100" t="s">
        <v>13429</v>
      </c>
      <c r="D1" s="100" t="s">
        <v>13430</v>
      </c>
      <c r="E1" s="101" t="s">
        <v>13431</v>
      </c>
      <c r="F1" s="101" t="s">
        <v>13432</v>
      </c>
      <c r="G1" s="100" t="s">
        <v>10254</v>
      </c>
      <c r="H1" s="101" t="s">
        <v>10256</v>
      </c>
      <c r="I1" s="100" t="s">
        <v>10255</v>
      </c>
      <c r="J1" s="98" t="s">
        <v>13433</v>
      </c>
    </row>
    <row r="2" spans="1:10">
      <c r="A2" s="25">
        <v>1</v>
      </c>
      <c r="B2" s="25">
        <v>1</v>
      </c>
      <c r="C2" s="102" t="s">
        <v>13434</v>
      </c>
      <c r="D2" s="102" t="s">
        <v>13435</v>
      </c>
      <c r="E2" s="41" t="s">
        <v>10272</v>
      </c>
      <c r="F2" s="41" t="s">
        <v>8927</v>
      </c>
      <c r="G2" s="102" t="s">
        <v>13436</v>
      </c>
      <c r="H2" s="41" t="s">
        <v>13437</v>
      </c>
      <c r="I2" s="102"/>
    </row>
    <row r="3" spans="1:10" ht="14.4">
      <c r="A3" s="25">
        <v>2</v>
      </c>
      <c r="B3" s="25">
        <v>2</v>
      </c>
      <c r="C3" s="102" t="s">
        <v>13434</v>
      </c>
      <c r="D3" s="102" t="s">
        <v>13435</v>
      </c>
      <c r="E3" s="41" t="s">
        <v>10272</v>
      </c>
      <c r="F3" s="103" t="s">
        <v>13438</v>
      </c>
      <c r="G3" s="102" t="s">
        <v>10274</v>
      </c>
      <c r="H3" s="41" t="s">
        <v>13437</v>
      </c>
      <c r="I3" s="25"/>
    </row>
    <row r="4" spans="1:10">
      <c r="A4" s="25">
        <v>3</v>
      </c>
      <c r="B4" s="25">
        <v>3</v>
      </c>
      <c r="C4" s="102" t="s">
        <v>13434</v>
      </c>
      <c r="D4" s="102" t="s">
        <v>13435</v>
      </c>
      <c r="E4" s="41" t="s">
        <v>10272</v>
      </c>
      <c r="F4" s="102" t="s">
        <v>13439</v>
      </c>
      <c r="G4" s="102" t="s">
        <v>10276</v>
      </c>
      <c r="H4" s="41" t="s">
        <v>13440</v>
      </c>
      <c r="I4" s="25"/>
    </row>
    <row r="5" spans="1:10">
      <c r="A5" s="25">
        <v>4</v>
      </c>
      <c r="B5" s="25">
        <v>4</v>
      </c>
      <c r="C5" s="102" t="s">
        <v>13434</v>
      </c>
      <c r="D5" s="102" t="s">
        <v>13435</v>
      </c>
      <c r="E5" s="41" t="s">
        <v>10272</v>
      </c>
      <c r="F5" s="102" t="s">
        <v>13441</v>
      </c>
      <c r="G5" s="102" t="s">
        <v>10288</v>
      </c>
      <c r="H5" s="41" t="s">
        <v>13442</v>
      </c>
      <c r="I5" s="25"/>
    </row>
    <row r="6" spans="1:10">
      <c r="A6" s="25">
        <v>5</v>
      </c>
      <c r="B6" s="25">
        <v>5</v>
      </c>
      <c r="C6" s="102" t="s">
        <v>13434</v>
      </c>
      <c r="D6" s="102" t="s">
        <v>13435</v>
      </c>
      <c r="E6" s="41" t="s">
        <v>10272</v>
      </c>
      <c r="F6" s="102" t="s">
        <v>13443</v>
      </c>
      <c r="G6" s="102" t="s">
        <v>10290</v>
      </c>
      <c r="H6" s="41" t="s">
        <v>13444</v>
      </c>
      <c r="I6" s="25"/>
    </row>
    <row r="7" spans="1:10">
      <c r="A7" s="25">
        <v>6</v>
      </c>
      <c r="B7" s="25">
        <v>6</v>
      </c>
      <c r="C7" s="102" t="s">
        <v>13434</v>
      </c>
      <c r="D7" s="102" t="s">
        <v>13435</v>
      </c>
      <c r="E7" s="41" t="s">
        <v>10272</v>
      </c>
      <c r="F7" s="102" t="s">
        <v>13445</v>
      </c>
      <c r="G7" s="102" t="s">
        <v>10292</v>
      </c>
      <c r="H7" s="41" t="s">
        <v>13446</v>
      </c>
      <c r="I7" s="25"/>
    </row>
    <row r="8" spans="1:10">
      <c r="A8" s="25">
        <v>7</v>
      </c>
      <c r="B8" s="25">
        <v>7</v>
      </c>
      <c r="C8" s="102" t="s">
        <v>13434</v>
      </c>
      <c r="D8" s="102" t="s">
        <v>13435</v>
      </c>
      <c r="E8" s="41" t="s">
        <v>10272</v>
      </c>
      <c r="F8" s="102" t="s">
        <v>13447</v>
      </c>
      <c r="G8" s="102" t="s">
        <v>10294</v>
      </c>
      <c r="H8" s="41" t="s">
        <v>13444</v>
      </c>
      <c r="I8" s="25"/>
    </row>
    <row r="9" spans="1:10">
      <c r="A9" s="25">
        <v>8</v>
      </c>
      <c r="B9" s="25">
        <v>8</v>
      </c>
      <c r="C9" s="102" t="s">
        <v>13434</v>
      </c>
      <c r="D9" s="102" t="s">
        <v>13435</v>
      </c>
      <c r="E9" s="41" t="s">
        <v>10272</v>
      </c>
      <c r="F9" s="102" t="s">
        <v>13448</v>
      </c>
      <c r="G9" s="102" t="s">
        <v>10296</v>
      </c>
      <c r="H9" s="41" t="s">
        <v>13449</v>
      </c>
      <c r="I9" s="25"/>
    </row>
    <row r="10" spans="1:10">
      <c r="A10" s="25">
        <v>9</v>
      </c>
      <c r="B10" s="25">
        <v>9</v>
      </c>
      <c r="C10" s="102" t="s">
        <v>13434</v>
      </c>
      <c r="D10" s="102" t="s">
        <v>13435</v>
      </c>
      <c r="E10" s="41" t="s">
        <v>10272</v>
      </c>
      <c r="F10" s="102" t="s">
        <v>13450</v>
      </c>
      <c r="G10" s="102" t="s">
        <v>13451</v>
      </c>
      <c r="H10" s="41" t="s">
        <v>13452</v>
      </c>
      <c r="I10" s="25"/>
    </row>
    <row r="11" spans="1:10">
      <c r="A11" s="25">
        <v>10</v>
      </c>
      <c r="B11" s="25">
        <v>10</v>
      </c>
      <c r="C11" s="102" t="s">
        <v>13434</v>
      </c>
      <c r="D11" s="102" t="s">
        <v>13435</v>
      </c>
      <c r="E11" s="41" t="s">
        <v>10272</v>
      </c>
      <c r="F11" s="102" t="s">
        <v>13453</v>
      </c>
      <c r="G11" s="102" t="s">
        <v>13454</v>
      </c>
      <c r="H11" s="41" t="s">
        <v>13452</v>
      </c>
      <c r="I11" s="25"/>
    </row>
    <row r="12" spans="1:10">
      <c r="A12" s="25">
        <v>11</v>
      </c>
      <c r="B12" s="25">
        <v>11</v>
      </c>
      <c r="C12" s="102" t="s">
        <v>13434</v>
      </c>
      <c r="D12" s="102" t="s">
        <v>13435</v>
      </c>
      <c r="E12" s="41" t="s">
        <v>13455</v>
      </c>
      <c r="F12" s="41" t="s">
        <v>8927</v>
      </c>
      <c r="G12" s="102" t="s">
        <v>13456</v>
      </c>
      <c r="H12" s="41" t="s">
        <v>13437</v>
      </c>
      <c r="I12" s="25"/>
    </row>
    <row r="13" spans="1:10">
      <c r="A13" s="25">
        <v>12</v>
      </c>
      <c r="B13" s="25">
        <v>12</v>
      </c>
      <c r="C13" s="102" t="s">
        <v>13434</v>
      </c>
      <c r="D13" s="102" t="s">
        <v>13435</v>
      </c>
      <c r="E13" s="41" t="s">
        <v>13455</v>
      </c>
      <c r="F13" s="41" t="s">
        <v>13457</v>
      </c>
      <c r="G13" s="102" t="s">
        <v>13458</v>
      </c>
      <c r="H13" s="41" t="s">
        <v>13437</v>
      </c>
      <c r="I13" s="25"/>
    </row>
    <row r="14" spans="1:10">
      <c r="A14" s="25">
        <v>13</v>
      </c>
      <c r="B14" s="25">
        <v>13</v>
      </c>
      <c r="C14" s="102" t="s">
        <v>13434</v>
      </c>
      <c r="D14" s="102" t="s">
        <v>13435</v>
      </c>
      <c r="E14" s="41" t="s">
        <v>13455</v>
      </c>
      <c r="F14" s="41" t="s">
        <v>13438</v>
      </c>
      <c r="G14" s="102" t="s">
        <v>13459</v>
      </c>
      <c r="H14" s="41" t="s">
        <v>13437</v>
      </c>
      <c r="I14" s="25"/>
    </row>
    <row r="15" spans="1:10">
      <c r="A15" s="25">
        <v>14</v>
      </c>
      <c r="B15" s="25">
        <v>14</v>
      </c>
      <c r="C15" s="102" t="s">
        <v>13434</v>
      </c>
      <c r="D15" s="102" t="s">
        <v>13435</v>
      </c>
      <c r="E15" s="41" t="s">
        <v>13455</v>
      </c>
      <c r="F15" s="41" t="s">
        <v>13460</v>
      </c>
      <c r="G15" s="102" t="s">
        <v>13461</v>
      </c>
      <c r="H15" s="41" t="s">
        <v>13437</v>
      </c>
      <c r="I15" s="25"/>
    </row>
    <row r="16" spans="1:10">
      <c r="A16" s="25">
        <v>15</v>
      </c>
      <c r="B16" s="25">
        <v>15</v>
      </c>
      <c r="C16" s="102" t="s">
        <v>13434</v>
      </c>
      <c r="D16" s="102" t="s">
        <v>13435</v>
      </c>
      <c r="E16" s="41" t="s">
        <v>13455</v>
      </c>
      <c r="F16" s="41" t="s">
        <v>10846</v>
      </c>
      <c r="G16" s="102" t="s">
        <v>13462</v>
      </c>
      <c r="H16" s="41" t="s">
        <v>13463</v>
      </c>
      <c r="I16" s="102" t="s">
        <v>13464</v>
      </c>
    </row>
    <row r="17" spans="1:10">
      <c r="A17" s="25">
        <v>16</v>
      </c>
      <c r="B17" s="25">
        <v>16</v>
      </c>
      <c r="C17" s="102" t="s">
        <v>13434</v>
      </c>
      <c r="D17" s="102" t="s">
        <v>13435</v>
      </c>
      <c r="E17" s="41" t="s">
        <v>13455</v>
      </c>
      <c r="F17" s="41" t="s">
        <v>13465</v>
      </c>
      <c r="G17" s="102" t="s">
        <v>13466</v>
      </c>
      <c r="H17" s="41" t="s">
        <v>10447</v>
      </c>
      <c r="I17" s="25"/>
    </row>
    <row r="18" spans="1:10">
      <c r="A18" s="25">
        <v>17</v>
      </c>
      <c r="B18" s="25">
        <v>17</v>
      </c>
      <c r="C18" s="102" t="s">
        <v>13434</v>
      </c>
      <c r="D18" s="102" t="s">
        <v>13435</v>
      </c>
      <c r="E18" s="41" t="s">
        <v>13455</v>
      </c>
      <c r="F18" s="41" t="s">
        <v>13467</v>
      </c>
      <c r="G18" s="102" t="s">
        <v>13468</v>
      </c>
      <c r="H18" s="41" t="s">
        <v>10447</v>
      </c>
      <c r="I18" s="25"/>
    </row>
    <row r="19" spans="1:10">
      <c r="A19" s="25">
        <v>18</v>
      </c>
      <c r="B19" s="25">
        <v>18</v>
      </c>
      <c r="C19" s="102" t="s">
        <v>13434</v>
      </c>
      <c r="D19" s="102" t="s">
        <v>13435</v>
      </c>
      <c r="E19" s="41" t="s">
        <v>13455</v>
      </c>
      <c r="F19" s="41" t="s">
        <v>13469</v>
      </c>
      <c r="H19" s="41" t="s">
        <v>13437</v>
      </c>
      <c r="I19" s="25"/>
    </row>
    <row r="20" spans="1:10" ht="14.4">
      <c r="A20" s="25">
        <v>19</v>
      </c>
      <c r="B20" s="25">
        <v>19</v>
      </c>
      <c r="C20" s="102" t="s">
        <v>13434</v>
      </c>
      <c r="D20" s="102" t="s">
        <v>13435</v>
      </c>
      <c r="E20" s="41" t="s">
        <v>13455</v>
      </c>
      <c r="F20" s="41" t="s">
        <v>13470</v>
      </c>
      <c r="H20" s="41" t="s">
        <v>13437</v>
      </c>
      <c r="I20" s="25"/>
      <c r="J20" s="104"/>
    </row>
    <row r="21" spans="1:10">
      <c r="A21" s="25">
        <v>20</v>
      </c>
      <c r="B21" s="25">
        <v>20</v>
      </c>
      <c r="C21" s="102" t="s">
        <v>13434</v>
      </c>
      <c r="D21" s="102" t="s">
        <v>13435</v>
      </c>
      <c r="E21" s="41" t="s">
        <v>13455</v>
      </c>
      <c r="F21" s="102" t="s">
        <v>13450</v>
      </c>
      <c r="G21" s="102" t="s">
        <v>13471</v>
      </c>
      <c r="H21" s="41" t="s">
        <v>13452</v>
      </c>
      <c r="I21" s="25"/>
    </row>
    <row r="22" spans="1:10">
      <c r="A22" s="25">
        <v>21</v>
      </c>
      <c r="B22" s="25">
        <v>21</v>
      </c>
      <c r="C22" s="102" t="s">
        <v>13434</v>
      </c>
      <c r="D22" s="102" t="s">
        <v>13435</v>
      </c>
      <c r="E22" s="41" t="s">
        <v>13455</v>
      </c>
      <c r="F22" s="102" t="s">
        <v>13453</v>
      </c>
      <c r="G22" s="102" t="s">
        <v>13472</v>
      </c>
      <c r="H22" s="41" t="s">
        <v>13452</v>
      </c>
      <c r="I22" s="25"/>
    </row>
    <row r="23" spans="1:10">
      <c r="A23" s="25">
        <v>22</v>
      </c>
      <c r="B23" s="25">
        <v>22</v>
      </c>
      <c r="C23" s="102" t="s">
        <v>13434</v>
      </c>
      <c r="D23" s="102" t="s">
        <v>13435</v>
      </c>
      <c r="E23" s="41" t="s">
        <v>13473</v>
      </c>
      <c r="F23" s="41" t="s">
        <v>8927</v>
      </c>
      <c r="G23" s="102" t="s">
        <v>13474</v>
      </c>
      <c r="H23" s="41" t="s">
        <v>13437</v>
      </c>
      <c r="I23" s="25"/>
    </row>
    <row r="24" spans="1:10" ht="14.4">
      <c r="A24" s="25">
        <v>23</v>
      </c>
      <c r="B24" s="25">
        <v>23</v>
      </c>
      <c r="C24" s="102" t="s">
        <v>13434</v>
      </c>
      <c r="D24" s="102" t="s">
        <v>13435</v>
      </c>
      <c r="E24" s="41" t="s">
        <v>13473</v>
      </c>
      <c r="F24" s="41" t="s">
        <v>13460</v>
      </c>
      <c r="G24" s="102" t="s">
        <v>13475</v>
      </c>
      <c r="H24" s="41" t="s">
        <v>13437</v>
      </c>
      <c r="I24" s="25"/>
      <c r="J24" s="104"/>
    </row>
    <row r="25" spans="1:10" ht="16.5" customHeight="1">
      <c r="A25" s="25">
        <v>24</v>
      </c>
      <c r="B25" s="25">
        <v>24</v>
      </c>
      <c r="C25" s="102" t="s">
        <v>13434</v>
      </c>
      <c r="D25" s="102" t="s">
        <v>13435</v>
      </c>
      <c r="E25" s="41" t="s">
        <v>13473</v>
      </c>
      <c r="F25" s="102" t="s">
        <v>10302</v>
      </c>
      <c r="G25" s="102" t="s">
        <v>13476</v>
      </c>
      <c r="H25" s="41" t="s">
        <v>13463</v>
      </c>
      <c r="I25" s="25"/>
      <c r="J25" s="12" t="str">
        <f>HYPERLINK("#'KOODISTOT'!B"&amp;MATCH("ISO639char2LanguageType",KOODISTOT!B:B,0),"ISO639char2LanguageType")</f>
        <v>ISO639char2LanguageType</v>
      </c>
    </row>
    <row r="26" spans="1:10">
      <c r="A26" s="25">
        <v>25</v>
      </c>
      <c r="B26" s="25">
        <v>25</v>
      </c>
      <c r="C26" s="102" t="s">
        <v>13434</v>
      </c>
      <c r="D26" s="102" t="s">
        <v>13435</v>
      </c>
      <c r="E26" s="41" t="s">
        <v>13473</v>
      </c>
      <c r="F26" s="102" t="s">
        <v>13477</v>
      </c>
      <c r="G26" s="102" t="s">
        <v>10305</v>
      </c>
      <c r="H26" s="41" t="s">
        <v>13478</v>
      </c>
      <c r="I26" s="25"/>
    </row>
    <row r="27" spans="1:10">
      <c r="A27" s="25">
        <v>26</v>
      </c>
      <c r="B27" s="25">
        <v>26</v>
      </c>
      <c r="C27" s="102" t="s">
        <v>13434</v>
      </c>
      <c r="D27" s="102" t="s">
        <v>13435</v>
      </c>
      <c r="E27" s="41" t="s">
        <v>13473</v>
      </c>
      <c r="F27" s="102" t="s">
        <v>13479</v>
      </c>
      <c r="G27" s="102" t="s">
        <v>13480</v>
      </c>
      <c r="H27" s="41" t="s">
        <v>13463</v>
      </c>
      <c r="I27" s="102" t="s">
        <v>13481</v>
      </c>
    </row>
    <row r="28" spans="1:10">
      <c r="A28" s="25">
        <v>27</v>
      </c>
      <c r="B28" s="25">
        <v>27</v>
      </c>
      <c r="C28" s="102" t="s">
        <v>13434</v>
      </c>
      <c r="D28" s="102" t="s">
        <v>13435</v>
      </c>
      <c r="E28" s="41" t="s">
        <v>13473</v>
      </c>
      <c r="F28" s="102" t="s">
        <v>13482</v>
      </c>
      <c r="G28" s="102" t="s">
        <v>10307</v>
      </c>
      <c r="H28" s="41" t="s">
        <v>13478</v>
      </c>
      <c r="I28" s="25"/>
    </row>
    <row r="29" spans="1:10">
      <c r="A29" s="25">
        <v>28</v>
      </c>
      <c r="B29" s="25">
        <v>28</v>
      </c>
      <c r="C29" s="102" t="s">
        <v>13434</v>
      </c>
      <c r="D29" s="102" t="s">
        <v>13435</v>
      </c>
      <c r="E29" s="41" t="s">
        <v>13473</v>
      </c>
      <c r="F29" s="102" t="s">
        <v>13483</v>
      </c>
      <c r="G29" s="102" t="s">
        <v>10309</v>
      </c>
      <c r="H29" s="41" t="s">
        <v>13484</v>
      </c>
      <c r="I29" s="25"/>
    </row>
    <row r="30" spans="1:10">
      <c r="A30" s="25">
        <v>29</v>
      </c>
      <c r="B30" s="25">
        <v>29</v>
      </c>
      <c r="C30" s="102" t="s">
        <v>13434</v>
      </c>
      <c r="D30" s="102" t="s">
        <v>13435</v>
      </c>
      <c r="E30" s="41" t="s">
        <v>13473</v>
      </c>
      <c r="F30" s="102" t="s">
        <v>13485</v>
      </c>
      <c r="G30" s="102" t="s">
        <v>10311</v>
      </c>
      <c r="H30" s="41" t="s">
        <v>13484</v>
      </c>
      <c r="I30" s="25"/>
    </row>
    <row r="31" spans="1:10">
      <c r="A31" s="25">
        <v>30</v>
      </c>
      <c r="B31" s="25">
        <v>30</v>
      </c>
      <c r="C31" s="102" t="s">
        <v>13434</v>
      </c>
      <c r="D31" s="102" t="s">
        <v>13435</v>
      </c>
      <c r="E31" s="41" t="s">
        <v>13473</v>
      </c>
      <c r="F31" s="102" t="s">
        <v>13486</v>
      </c>
      <c r="G31" s="102" t="s">
        <v>10317</v>
      </c>
      <c r="H31" s="41" t="s">
        <v>13484</v>
      </c>
      <c r="I31" s="25"/>
    </row>
    <row r="32" spans="1:10">
      <c r="A32" s="25">
        <v>31</v>
      </c>
      <c r="B32" s="25">
        <v>31</v>
      </c>
      <c r="C32" s="102" t="s">
        <v>13434</v>
      </c>
      <c r="D32" s="102" t="s">
        <v>13435</v>
      </c>
      <c r="E32" s="41" t="s">
        <v>13473</v>
      </c>
      <c r="F32" s="102" t="s">
        <v>13487</v>
      </c>
      <c r="G32" s="102" t="s">
        <v>10319</v>
      </c>
      <c r="H32" s="41" t="s">
        <v>13488</v>
      </c>
      <c r="I32" s="25"/>
    </row>
    <row r="33" spans="1:10">
      <c r="A33" s="25">
        <v>32</v>
      </c>
      <c r="B33" s="25">
        <v>32</v>
      </c>
      <c r="C33" s="102" t="s">
        <v>13434</v>
      </c>
      <c r="D33" s="102" t="s">
        <v>13435</v>
      </c>
      <c r="E33" s="41" t="s">
        <v>13473</v>
      </c>
      <c r="F33" s="102" t="s">
        <v>13489</v>
      </c>
      <c r="G33" s="102" t="s">
        <v>10321</v>
      </c>
      <c r="H33" s="41" t="s">
        <v>13478</v>
      </c>
      <c r="I33" s="25"/>
    </row>
    <row r="34" spans="1:10">
      <c r="A34" s="25">
        <v>33</v>
      </c>
      <c r="B34" s="25">
        <v>33</v>
      </c>
      <c r="C34" s="102" t="s">
        <v>13434</v>
      </c>
      <c r="D34" s="102" t="s">
        <v>13435</v>
      </c>
      <c r="E34" s="41" t="s">
        <v>13473</v>
      </c>
      <c r="F34" s="102" t="s">
        <v>13490</v>
      </c>
      <c r="G34" s="102" t="s">
        <v>10323</v>
      </c>
      <c r="H34" s="41" t="s">
        <v>13491</v>
      </c>
      <c r="I34" s="25"/>
    </row>
    <row r="35" spans="1:10">
      <c r="A35" s="25">
        <v>34</v>
      </c>
      <c r="B35" s="25">
        <v>34</v>
      </c>
      <c r="C35" s="102" t="s">
        <v>13434</v>
      </c>
      <c r="D35" s="102" t="s">
        <v>13435</v>
      </c>
      <c r="E35" s="41" t="s">
        <v>13473</v>
      </c>
      <c r="F35" s="102" t="s">
        <v>13492</v>
      </c>
      <c r="H35" s="41" t="s">
        <v>13449</v>
      </c>
      <c r="I35" s="25"/>
    </row>
    <row r="36" spans="1:10">
      <c r="A36" s="25">
        <v>35</v>
      </c>
      <c r="B36" s="25">
        <v>35</v>
      </c>
      <c r="C36" s="102" t="s">
        <v>13434</v>
      </c>
      <c r="D36" s="102" t="s">
        <v>13435</v>
      </c>
      <c r="E36" s="41" t="s">
        <v>13473</v>
      </c>
      <c r="F36" s="102" t="s">
        <v>13493</v>
      </c>
      <c r="H36" s="41" t="s">
        <v>13491</v>
      </c>
      <c r="I36" s="25"/>
    </row>
    <row r="37" spans="1:10" ht="14.4">
      <c r="A37" s="25">
        <v>36</v>
      </c>
      <c r="B37" s="25">
        <v>36</v>
      </c>
      <c r="C37" s="102" t="s">
        <v>13434</v>
      </c>
      <c r="D37" s="102" t="s">
        <v>13435</v>
      </c>
      <c r="E37" s="41" t="s">
        <v>13473</v>
      </c>
      <c r="F37" s="102" t="s">
        <v>13494</v>
      </c>
      <c r="G37" s="102" t="s">
        <v>10325</v>
      </c>
      <c r="H37" s="41" t="s">
        <v>13463</v>
      </c>
      <c r="I37" s="25"/>
      <c r="J37" s="104" t="str">
        <f>HYPERLINK("#'KOODISTOT'!B"&amp;MATCH("ISO3166char2CountryType",KOODISTOT!B:B,0),"ISO3166char2CountryType")</f>
        <v>ISO3166char2CountryType</v>
      </c>
    </row>
    <row r="38" spans="1:10">
      <c r="A38" s="25">
        <v>37</v>
      </c>
      <c r="B38" s="25">
        <v>37</v>
      </c>
      <c r="C38" s="102" t="s">
        <v>13434</v>
      </c>
      <c r="D38" s="102" t="s">
        <v>13435</v>
      </c>
      <c r="E38" s="41" t="s">
        <v>13473</v>
      </c>
      <c r="F38" s="102" t="s">
        <v>13495</v>
      </c>
      <c r="G38" s="102" t="s">
        <v>10327</v>
      </c>
      <c r="H38" s="41" t="s">
        <v>13491</v>
      </c>
      <c r="I38" s="25"/>
    </row>
    <row r="39" spans="1:10">
      <c r="A39" s="25">
        <v>38</v>
      </c>
      <c r="B39" s="25">
        <v>38</v>
      </c>
      <c r="C39" s="102" t="s">
        <v>13434</v>
      </c>
      <c r="D39" s="102" t="s">
        <v>13435</v>
      </c>
      <c r="E39" s="41" t="s">
        <v>13473</v>
      </c>
      <c r="F39" s="102" t="s">
        <v>13496</v>
      </c>
      <c r="G39" s="102" t="s">
        <v>10329</v>
      </c>
      <c r="H39" s="41" t="s">
        <v>13497</v>
      </c>
      <c r="I39" s="25"/>
    </row>
    <row r="40" spans="1:10">
      <c r="A40" s="25">
        <v>39</v>
      </c>
      <c r="B40" s="25">
        <v>39</v>
      </c>
      <c r="C40" s="102" t="s">
        <v>13434</v>
      </c>
      <c r="D40" s="102" t="s">
        <v>13435</v>
      </c>
      <c r="E40" s="41" t="s">
        <v>13473</v>
      </c>
      <c r="F40" s="102" t="s">
        <v>13498</v>
      </c>
      <c r="G40" s="102" t="s">
        <v>10331</v>
      </c>
      <c r="H40" s="41" t="s">
        <v>13497</v>
      </c>
      <c r="I40" s="25"/>
    </row>
    <row r="41" spans="1:10">
      <c r="A41" s="25">
        <v>40</v>
      </c>
      <c r="B41" s="25">
        <v>40</v>
      </c>
      <c r="C41" s="102" t="s">
        <v>13434</v>
      </c>
      <c r="D41" s="102" t="s">
        <v>13435</v>
      </c>
      <c r="E41" s="41" t="s">
        <v>13473</v>
      </c>
      <c r="F41" s="102" t="s">
        <v>13499</v>
      </c>
      <c r="G41" s="102" t="s">
        <v>10333</v>
      </c>
      <c r="H41" s="41" t="s">
        <v>13497</v>
      </c>
      <c r="I41" s="25"/>
    </row>
    <row r="42" spans="1:10">
      <c r="A42" s="25">
        <v>41</v>
      </c>
      <c r="B42" s="25">
        <v>41</v>
      </c>
      <c r="C42" s="102" t="s">
        <v>13434</v>
      </c>
      <c r="D42" s="102" t="s">
        <v>13435</v>
      </c>
      <c r="E42" s="41" t="s">
        <v>13473</v>
      </c>
      <c r="F42" s="102" t="s">
        <v>13500</v>
      </c>
      <c r="G42" s="102" t="s">
        <v>10335</v>
      </c>
      <c r="H42" s="41" t="s">
        <v>13488</v>
      </c>
      <c r="I42" s="25"/>
    </row>
    <row r="43" spans="1:10">
      <c r="A43" s="25">
        <v>42</v>
      </c>
      <c r="B43" s="25">
        <v>42</v>
      </c>
      <c r="C43" s="102" t="s">
        <v>13434</v>
      </c>
      <c r="D43" s="102" t="s">
        <v>13435</v>
      </c>
      <c r="E43" s="41" t="s">
        <v>13473</v>
      </c>
      <c r="F43" s="102" t="s">
        <v>13450</v>
      </c>
      <c r="G43" s="102" t="s">
        <v>13501</v>
      </c>
      <c r="H43" s="41" t="s">
        <v>13452</v>
      </c>
      <c r="I43" s="25"/>
    </row>
    <row r="44" spans="1:10">
      <c r="A44" s="25">
        <v>43</v>
      </c>
      <c r="B44" s="25">
        <v>43</v>
      </c>
      <c r="C44" s="102" t="s">
        <v>13434</v>
      </c>
      <c r="D44" s="102" t="s">
        <v>13435</v>
      </c>
      <c r="E44" s="41" t="s">
        <v>13473</v>
      </c>
      <c r="F44" s="102" t="s">
        <v>13453</v>
      </c>
      <c r="G44" s="102" t="s">
        <v>13502</v>
      </c>
      <c r="H44" s="41" t="s">
        <v>13452</v>
      </c>
      <c r="I44" s="25"/>
    </row>
    <row r="45" spans="1:10">
      <c r="A45" s="25">
        <v>44</v>
      </c>
      <c r="B45" s="25">
        <v>44</v>
      </c>
      <c r="C45" s="102" t="s">
        <v>13434</v>
      </c>
      <c r="D45" s="102" t="s">
        <v>13435</v>
      </c>
      <c r="E45" s="41" t="s">
        <v>10338</v>
      </c>
      <c r="F45" s="41" t="s">
        <v>8927</v>
      </c>
      <c r="G45" s="102" t="s">
        <v>13503</v>
      </c>
      <c r="H45" s="41" t="s">
        <v>13437</v>
      </c>
      <c r="I45" s="25"/>
    </row>
    <row r="46" spans="1:10">
      <c r="A46" s="25">
        <v>45</v>
      </c>
      <c r="B46" s="25">
        <v>45</v>
      </c>
      <c r="C46" s="102" t="s">
        <v>13434</v>
      </c>
      <c r="D46" s="102" t="s">
        <v>13435</v>
      </c>
      <c r="E46" s="41" t="s">
        <v>10338</v>
      </c>
      <c r="F46" s="41" t="s">
        <v>13504</v>
      </c>
      <c r="G46" s="102" t="s">
        <v>10340</v>
      </c>
      <c r="H46" s="41" t="s">
        <v>13437</v>
      </c>
      <c r="I46" s="25"/>
    </row>
    <row r="47" spans="1:10">
      <c r="A47" s="25">
        <v>46</v>
      </c>
      <c r="B47" s="25">
        <v>46</v>
      </c>
      <c r="C47" s="102" t="s">
        <v>13434</v>
      </c>
      <c r="D47" s="102" t="s">
        <v>13435</v>
      </c>
      <c r="E47" s="41" t="s">
        <v>10338</v>
      </c>
      <c r="F47" s="41" t="s">
        <v>13438</v>
      </c>
      <c r="G47" s="102" t="s">
        <v>13459</v>
      </c>
      <c r="H47" s="41" t="s">
        <v>13437</v>
      </c>
      <c r="I47" s="25"/>
    </row>
    <row r="48" spans="1:10">
      <c r="A48" s="25">
        <v>47</v>
      </c>
      <c r="B48" s="25">
        <v>47</v>
      </c>
      <c r="C48" s="102" t="s">
        <v>13434</v>
      </c>
      <c r="D48" s="102" t="s">
        <v>13435</v>
      </c>
      <c r="E48" s="41" t="s">
        <v>10338</v>
      </c>
      <c r="F48" s="102" t="s">
        <v>13505</v>
      </c>
      <c r="G48" s="102" t="s">
        <v>10342</v>
      </c>
      <c r="H48" s="41" t="s">
        <v>13444</v>
      </c>
      <c r="I48" s="25"/>
    </row>
    <row r="49" spans="1:10">
      <c r="A49" s="25">
        <v>48</v>
      </c>
      <c r="B49" s="25">
        <v>48</v>
      </c>
      <c r="C49" s="102" t="s">
        <v>13434</v>
      </c>
      <c r="D49" s="102" t="s">
        <v>13435</v>
      </c>
      <c r="E49" s="41" t="s">
        <v>10338</v>
      </c>
      <c r="F49" s="102" t="s">
        <v>13450</v>
      </c>
      <c r="G49" s="102" t="s">
        <v>13506</v>
      </c>
      <c r="H49" s="41" t="s">
        <v>13452</v>
      </c>
      <c r="I49" s="25"/>
    </row>
    <row r="50" spans="1:10">
      <c r="A50" s="25">
        <v>49</v>
      </c>
      <c r="B50" s="25">
        <v>49</v>
      </c>
      <c r="C50" s="102" t="s">
        <v>13434</v>
      </c>
      <c r="D50" s="102" t="s">
        <v>13435</v>
      </c>
      <c r="E50" s="41" t="s">
        <v>10338</v>
      </c>
      <c r="F50" s="102" t="s">
        <v>13453</v>
      </c>
      <c r="G50" s="102" t="s">
        <v>13507</v>
      </c>
      <c r="H50" s="41" t="s">
        <v>13452</v>
      </c>
      <c r="I50" s="25"/>
    </row>
    <row r="51" spans="1:10">
      <c r="A51" s="25">
        <v>50</v>
      </c>
      <c r="B51" s="25">
        <v>50</v>
      </c>
      <c r="C51" s="102" t="s">
        <v>13434</v>
      </c>
      <c r="D51" s="102" t="s">
        <v>13435</v>
      </c>
      <c r="E51" s="41" t="s">
        <v>10347</v>
      </c>
      <c r="F51" s="41" t="s">
        <v>8927</v>
      </c>
      <c r="G51" s="102" t="s">
        <v>13508</v>
      </c>
      <c r="H51" s="41" t="s">
        <v>13437</v>
      </c>
      <c r="I51" s="25"/>
    </row>
    <row r="52" spans="1:10">
      <c r="A52" s="25">
        <v>51</v>
      </c>
      <c r="B52" s="25">
        <v>51</v>
      </c>
      <c r="C52" s="102" t="s">
        <v>13434</v>
      </c>
      <c r="D52" s="102" t="s">
        <v>13435</v>
      </c>
      <c r="E52" s="41" t="s">
        <v>10347</v>
      </c>
      <c r="F52" s="41" t="s">
        <v>13509</v>
      </c>
      <c r="G52" s="102" t="s">
        <v>10349</v>
      </c>
      <c r="H52" s="41" t="s">
        <v>13437</v>
      </c>
      <c r="I52" s="25"/>
    </row>
    <row r="53" spans="1:10">
      <c r="A53" s="25">
        <v>52</v>
      </c>
      <c r="B53" s="25">
        <v>52</v>
      </c>
      <c r="C53" s="102" t="s">
        <v>13434</v>
      </c>
      <c r="D53" s="102" t="s">
        <v>13435</v>
      </c>
      <c r="E53" s="41" t="s">
        <v>10347</v>
      </c>
      <c r="F53" s="41" t="s">
        <v>13504</v>
      </c>
      <c r="G53" s="102" t="s">
        <v>13510</v>
      </c>
      <c r="H53" s="41" t="s">
        <v>13437</v>
      </c>
      <c r="I53" s="25"/>
    </row>
    <row r="54" spans="1:10">
      <c r="A54" s="25">
        <v>53</v>
      </c>
      <c r="B54" s="25">
        <v>53</v>
      </c>
      <c r="C54" s="102" t="s">
        <v>13434</v>
      </c>
      <c r="D54" s="102" t="s">
        <v>13435</v>
      </c>
      <c r="E54" s="41" t="s">
        <v>10347</v>
      </c>
      <c r="F54" s="41" t="s">
        <v>13438</v>
      </c>
      <c r="G54" s="102" t="s">
        <v>13511</v>
      </c>
      <c r="H54" s="41" t="s">
        <v>13437</v>
      </c>
      <c r="I54" s="25"/>
    </row>
    <row r="55" spans="1:10">
      <c r="A55" s="25">
        <v>54</v>
      </c>
      <c r="B55" s="25">
        <v>54</v>
      </c>
      <c r="C55" s="102" t="s">
        <v>13434</v>
      </c>
      <c r="D55" s="102" t="s">
        <v>13435</v>
      </c>
      <c r="E55" s="41" t="s">
        <v>10347</v>
      </c>
      <c r="F55" s="41" t="s">
        <v>13512</v>
      </c>
      <c r="G55" s="102" t="s">
        <v>10371</v>
      </c>
      <c r="H55" s="41" t="s">
        <v>13444</v>
      </c>
      <c r="I55" s="25"/>
    </row>
    <row r="56" spans="1:10">
      <c r="A56" s="25">
        <v>55</v>
      </c>
      <c r="B56" s="25">
        <v>55</v>
      </c>
      <c r="C56" s="102" t="s">
        <v>13434</v>
      </c>
      <c r="D56" s="102" t="s">
        <v>13435</v>
      </c>
      <c r="E56" s="41" t="s">
        <v>10347</v>
      </c>
      <c r="F56" s="41" t="s">
        <v>13513</v>
      </c>
      <c r="G56" s="102" t="s">
        <v>10373</v>
      </c>
      <c r="H56" s="41" t="s">
        <v>13514</v>
      </c>
      <c r="I56" s="25"/>
    </row>
    <row r="57" spans="1:10" ht="14.4">
      <c r="A57" s="25">
        <v>56</v>
      </c>
      <c r="B57" s="25">
        <v>56</v>
      </c>
      <c r="C57" s="102" t="s">
        <v>13434</v>
      </c>
      <c r="D57" s="102" t="s">
        <v>13435</v>
      </c>
      <c r="E57" s="41" t="s">
        <v>10347</v>
      </c>
      <c r="F57" s="41" t="s">
        <v>13515</v>
      </c>
      <c r="G57" s="102" t="s">
        <v>10375</v>
      </c>
      <c r="H57" s="41" t="s">
        <v>13463</v>
      </c>
      <c r="I57" s="102" t="s">
        <v>13516</v>
      </c>
      <c r="J57" s="104" t="str">
        <f>HYPERLINK("#'YHDISTEKOODISTOT'!B"&amp;MATCH("ExtendedMainGroupType",YHDISTEKOODISTOT!B:B,0),"ExtendedMainGroupType")</f>
        <v>ExtendedMainGroupType</v>
      </c>
    </row>
    <row r="58" spans="1:10" ht="14.4">
      <c r="A58" s="25">
        <v>57</v>
      </c>
      <c r="B58" s="25">
        <v>57</v>
      </c>
      <c r="C58" s="102" t="s">
        <v>13434</v>
      </c>
      <c r="D58" s="102" t="s">
        <v>13435</v>
      </c>
      <c r="E58" s="41" t="s">
        <v>10347</v>
      </c>
      <c r="F58" s="41" t="s">
        <v>10376</v>
      </c>
      <c r="G58" s="102" t="s">
        <v>10377</v>
      </c>
      <c r="H58" s="41" t="s">
        <v>13463</v>
      </c>
      <c r="I58" s="102" t="s">
        <v>13516</v>
      </c>
      <c r="J58" s="104" t="str">
        <f>HYPERLINK("#'KOODISTOT'!B"&amp;MATCH(CONCATENATE(F58,"Type"),KOODISTOT!B:B,0),CONCATENATE(F58,"Type"))</f>
        <v>SubGroupType</v>
      </c>
    </row>
    <row r="59" spans="1:10" ht="14.4">
      <c r="A59" s="25">
        <v>58</v>
      </c>
      <c r="B59" s="25">
        <v>58</v>
      </c>
      <c r="C59" s="102" t="s">
        <v>13434</v>
      </c>
      <c r="D59" s="102" t="s">
        <v>13435</v>
      </c>
      <c r="E59" s="41" t="s">
        <v>10347</v>
      </c>
      <c r="F59" s="102" t="s">
        <v>10378</v>
      </c>
      <c r="G59" s="102" t="s">
        <v>10379</v>
      </c>
      <c r="H59" s="41" t="s">
        <v>13463</v>
      </c>
      <c r="I59" s="102" t="s">
        <v>13516</v>
      </c>
      <c r="J59" s="104" t="str">
        <f>HYPERLINK("#'KOODISTOT'!B"&amp;MATCH(CONCATENATE(F59,"Type"),KOODISTOT!B:B,0),CONCATENATE(F59,"Type"))</f>
        <v>FertilityClassType</v>
      </c>
    </row>
    <row r="60" spans="1:10" ht="14.4">
      <c r="A60" s="25">
        <v>59</v>
      </c>
      <c r="B60" s="25">
        <v>59</v>
      </c>
      <c r="C60" s="102" t="s">
        <v>13434</v>
      </c>
      <c r="D60" s="102" t="s">
        <v>13435</v>
      </c>
      <c r="E60" s="41" t="s">
        <v>10347</v>
      </c>
      <c r="F60" s="102" t="s">
        <v>10380</v>
      </c>
      <c r="G60" s="102" t="s">
        <v>10381</v>
      </c>
      <c r="H60" s="41" t="s">
        <v>13463</v>
      </c>
      <c r="I60" s="102" t="s">
        <v>13516</v>
      </c>
      <c r="J60" s="104" t="str">
        <f>HYPERLINK("#'KOODISTOT'!B"&amp;MATCH(CONCATENATE(F60,"Type"),KOODISTOT!B:B,0),CONCATENATE(F60,"Type"))</f>
        <v>SoilTypeType</v>
      </c>
    </row>
    <row r="61" spans="1:10" ht="14.4">
      <c r="A61" s="25">
        <v>60</v>
      </c>
      <c r="B61" s="25">
        <v>60</v>
      </c>
      <c r="C61" s="102" t="s">
        <v>13434</v>
      </c>
      <c r="D61" s="102" t="s">
        <v>13435</v>
      </c>
      <c r="E61" s="41" t="s">
        <v>10347</v>
      </c>
      <c r="F61" s="102" t="s">
        <v>10382</v>
      </c>
      <c r="G61" s="102" t="s">
        <v>10383</v>
      </c>
      <c r="H61" s="41" t="s">
        <v>13463</v>
      </c>
      <c r="I61" s="102" t="s">
        <v>13516</v>
      </c>
      <c r="J61" s="104" t="str">
        <f>HYPERLINK("#'KOODISTOT'!B"&amp;MATCH(CONCATENATE(F61,"Type"),KOODISTOT!B:B,0),CONCATENATE(F61,"Type"))</f>
        <v>DrainageStateType</v>
      </c>
    </row>
    <row r="62" spans="1:10">
      <c r="A62" s="25">
        <v>61</v>
      </c>
      <c r="B62" s="25">
        <v>61</v>
      </c>
      <c r="C62" s="102" t="s">
        <v>13434</v>
      </c>
      <c r="D62" s="102" t="s">
        <v>13435</v>
      </c>
      <c r="E62" s="41" t="s">
        <v>10347</v>
      </c>
      <c r="F62" s="102" t="s">
        <v>13517</v>
      </c>
      <c r="G62" s="102" t="s">
        <v>10385</v>
      </c>
      <c r="H62" s="41" t="s">
        <v>13518</v>
      </c>
      <c r="I62" s="25"/>
    </row>
    <row r="63" spans="1:10">
      <c r="A63" s="25">
        <v>62</v>
      </c>
      <c r="B63" s="25">
        <v>62</v>
      </c>
      <c r="C63" s="102" t="s">
        <v>13434</v>
      </c>
      <c r="D63" s="102" t="s">
        <v>13435</v>
      </c>
      <c r="E63" s="41" t="s">
        <v>10347</v>
      </c>
      <c r="F63" s="102" t="s">
        <v>13519</v>
      </c>
      <c r="G63" s="102" t="s">
        <v>10387</v>
      </c>
      <c r="H63" s="41" t="s">
        <v>13518</v>
      </c>
      <c r="I63" s="25"/>
    </row>
    <row r="64" spans="1:10" ht="14.4">
      <c r="A64" s="25">
        <v>63</v>
      </c>
      <c r="B64" s="25">
        <v>63</v>
      </c>
      <c r="C64" s="102" t="s">
        <v>13434</v>
      </c>
      <c r="D64" s="102" t="s">
        <v>13435</v>
      </c>
      <c r="E64" s="41" t="s">
        <v>10347</v>
      </c>
      <c r="F64" s="102" t="s">
        <v>10388</v>
      </c>
      <c r="G64" s="102" t="s">
        <v>10389</v>
      </c>
      <c r="H64" s="41" t="s">
        <v>13463</v>
      </c>
      <c r="I64" s="102" t="s">
        <v>13516</v>
      </c>
      <c r="J64" s="104" t="str">
        <f>HYPERLINK("#'KOODISTOT'!B"&amp;MATCH(CONCATENATE(F64,"Type"),KOODISTOT!B:B,0),CONCATENATE(F64,"Type"))</f>
        <v>DevelopmentClassType</v>
      </c>
    </row>
    <row r="65" spans="1:10" ht="14.4">
      <c r="A65" s="25">
        <v>64</v>
      </c>
      <c r="B65" s="25">
        <v>64</v>
      </c>
      <c r="C65" s="102" t="s">
        <v>13434</v>
      </c>
      <c r="D65" s="102" t="s">
        <v>13435</v>
      </c>
      <c r="E65" s="41" t="s">
        <v>10347</v>
      </c>
      <c r="F65" s="102" t="s">
        <v>10390</v>
      </c>
      <c r="G65" s="102" t="s">
        <v>10391</v>
      </c>
      <c r="H65" s="41" t="s">
        <v>13463</v>
      </c>
      <c r="I65" s="102" t="s">
        <v>13516</v>
      </c>
      <c r="J65" s="104" t="str">
        <f>HYPERLINK("#'KOODISTOT'!B"&amp;MATCH(CONCATENATE(F65,"Type"),KOODISTOT!B:B,0),CONCATENATE(F65,"Type"))</f>
        <v>StandQualityType</v>
      </c>
    </row>
    <row r="66" spans="1:10" ht="14.4">
      <c r="A66" s="25">
        <v>65</v>
      </c>
      <c r="B66" s="25">
        <v>65</v>
      </c>
      <c r="C66" s="102" t="s">
        <v>13434</v>
      </c>
      <c r="D66" s="102" t="s">
        <v>13435</v>
      </c>
      <c r="E66" s="41" t="s">
        <v>10347</v>
      </c>
      <c r="F66" s="102" t="s">
        <v>10392</v>
      </c>
      <c r="G66" s="102" t="s">
        <v>10393</v>
      </c>
      <c r="H66" s="41" t="s">
        <v>13463</v>
      </c>
      <c r="I66" s="102" t="s">
        <v>13516</v>
      </c>
      <c r="J66" s="104" t="str">
        <f>HYPERLINK("#'KOODISTOT'!B"&amp;MATCH("TreeSpeciesType",KOODISTOT!B:B,0),CONCATENATE(F66,"Type"))</f>
        <v>MainTreeSpeciesType</v>
      </c>
    </row>
    <row r="67" spans="1:10" ht="14.4">
      <c r="A67" s="25">
        <v>66</v>
      </c>
      <c r="B67" s="25">
        <v>66</v>
      </c>
      <c r="C67" s="102" t="s">
        <v>13434</v>
      </c>
      <c r="D67" s="102" t="s">
        <v>13435</v>
      </c>
      <c r="E67" s="41" t="s">
        <v>10347</v>
      </c>
      <c r="F67" s="102" t="s">
        <v>10394</v>
      </c>
      <c r="G67" s="102" t="s">
        <v>10395</v>
      </c>
      <c r="H67" s="41" t="s">
        <v>13463</v>
      </c>
      <c r="I67" s="102" t="s">
        <v>13516</v>
      </c>
      <c r="J67" s="104" t="str">
        <f>HYPERLINK("#'KOODISTOT'!B"&amp;MATCH(CONCATENATE(F67,"Type"),KOODISTOT!B:B,0),CONCATENATE(F67,"Type"))</f>
        <v>AccessibilityType</v>
      </c>
    </row>
    <row r="68" spans="1:10">
      <c r="A68" s="25">
        <v>67</v>
      </c>
      <c r="B68" s="25">
        <v>67</v>
      </c>
      <c r="C68" s="102" t="s">
        <v>13434</v>
      </c>
      <c r="D68" s="102" t="s">
        <v>13435</v>
      </c>
      <c r="E68" s="41" t="s">
        <v>10347</v>
      </c>
      <c r="F68" s="102" t="s">
        <v>13522</v>
      </c>
      <c r="G68" s="102" t="s">
        <v>10411</v>
      </c>
      <c r="H68" s="41" t="s">
        <v>13478</v>
      </c>
      <c r="I68" s="25"/>
    </row>
    <row r="69" spans="1:10">
      <c r="A69" s="25">
        <v>68</v>
      </c>
      <c r="B69" s="25">
        <v>68</v>
      </c>
      <c r="C69" s="102" t="s">
        <v>13434</v>
      </c>
      <c r="D69" s="102" t="s">
        <v>13435</v>
      </c>
      <c r="E69" s="41" t="s">
        <v>10347</v>
      </c>
      <c r="F69" s="102" t="s">
        <v>13523</v>
      </c>
      <c r="G69" s="102" t="s">
        <v>10413</v>
      </c>
      <c r="H69" s="41" t="s">
        <v>13444</v>
      </c>
      <c r="I69" s="102" t="s">
        <v>13524</v>
      </c>
    </row>
    <row r="70" spans="1:10">
      <c r="A70" s="25">
        <v>69</v>
      </c>
      <c r="B70" s="25">
        <v>69</v>
      </c>
      <c r="C70" s="102" t="s">
        <v>13434</v>
      </c>
      <c r="D70" s="102" t="s">
        <v>13435</v>
      </c>
      <c r="E70" s="41" t="s">
        <v>10347</v>
      </c>
      <c r="F70" s="102" t="s">
        <v>13525</v>
      </c>
      <c r="G70" s="102" t="s">
        <v>10415</v>
      </c>
      <c r="H70" s="41" t="s">
        <v>13444</v>
      </c>
      <c r="I70" s="102" t="s">
        <v>13524</v>
      </c>
    </row>
    <row r="71" spans="1:10">
      <c r="A71" s="25">
        <v>70</v>
      </c>
      <c r="B71" s="25">
        <v>70</v>
      </c>
      <c r="C71" s="102" t="s">
        <v>13434</v>
      </c>
      <c r="D71" s="102" t="s">
        <v>13435</v>
      </c>
      <c r="E71" s="41" t="s">
        <v>10347</v>
      </c>
      <c r="F71" s="102" t="s">
        <v>13526</v>
      </c>
      <c r="G71" s="102" t="s">
        <v>10417</v>
      </c>
      <c r="H71" s="41" t="s">
        <v>13527</v>
      </c>
      <c r="I71" s="25"/>
    </row>
    <row r="72" spans="1:10">
      <c r="A72" s="25">
        <v>71</v>
      </c>
      <c r="B72" s="25">
        <v>71</v>
      </c>
      <c r="C72" s="102" t="s">
        <v>13434</v>
      </c>
      <c r="D72" s="102" t="s">
        <v>13435</v>
      </c>
      <c r="E72" s="41" t="s">
        <v>10347</v>
      </c>
      <c r="F72" s="102" t="s">
        <v>13528</v>
      </c>
      <c r="G72" s="102" t="s">
        <v>10419</v>
      </c>
      <c r="H72" s="41" t="s">
        <v>13527</v>
      </c>
      <c r="I72" s="25"/>
    </row>
    <row r="73" spans="1:10">
      <c r="A73" s="25">
        <v>72</v>
      </c>
      <c r="B73" s="25">
        <v>72</v>
      </c>
      <c r="C73" s="102" t="s">
        <v>13434</v>
      </c>
      <c r="D73" s="102" t="s">
        <v>13435</v>
      </c>
      <c r="E73" s="41" t="s">
        <v>10347</v>
      </c>
      <c r="F73" s="41" t="s">
        <v>13529</v>
      </c>
      <c r="G73" s="102" t="s">
        <v>13530</v>
      </c>
      <c r="H73" s="41" t="s">
        <v>10428</v>
      </c>
      <c r="I73" s="25"/>
    </row>
    <row r="74" spans="1:10">
      <c r="A74" s="25">
        <v>73</v>
      </c>
      <c r="B74" s="25">
        <v>73</v>
      </c>
      <c r="C74" s="102" t="s">
        <v>13434</v>
      </c>
      <c r="D74" s="102" t="s">
        <v>13435</v>
      </c>
      <c r="E74" s="41" t="s">
        <v>10347</v>
      </c>
      <c r="F74" s="102" t="s">
        <v>13450</v>
      </c>
      <c r="G74" s="102" t="s">
        <v>13531</v>
      </c>
      <c r="H74" s="41" t="s">
        <v>13452</v>
      </c>
      <c r="I74" s="25"/>
    </row>
    <row r="75" spans="1:10">
      <c r="A75" s="25">
        <v>74</v>
      </c>
      <c r="B75" s="25">
        <v>74</v>
      </c>
      <c r="C75" s="102" t="s">
        <v>13434</v>
      </c>
      <c r="D75" s="102" t="s">
        <v>13435</v>
      </c>
      <c r="E75" s="41" t="s">
        <v>10347</v>
      </c>
      <c r="F75" s="102" t="s">
        <v>13453</v>
      </c>
      <c r="G75" s="102" t="s">
        <v>13532</v>
      </c>
      <c r="H75" s="41" t="s">
        <v>13452</v>
      </c>
      <c r="I75" s="25"/>
    </row>
    <row r="76" spans="1:10">
      <c r="A76" s="25">
        <v>75</v>
      </c>
      <c r="B76" s="25">
        <v>75</v>
      </c>
      <c r="C76" s="102" t="s">
        <v>13434</v>
      </c>
      <c r="D76" s="102" t="s">
        <v>13435</v>
      </c>
      <c r="E76" s="41" t="s">
        <v>13533</v>
      </c>
      <c r="F76" s="102" t="s">
        <v>8927</v>
      </c>
      <c r="G76" s="102" t="s">
        <v>13534</v>
      </c>
      <c r="H76" s="41" t="s">
        <v>13437</v>
      </c>
      <c r="I76" s="25"/>
    </row>
    <row r="77" spans="1:10">
      <c r="A77" s="25">
        <v>76</v>
      </c>
      <c r="B77" s="25">
        <v>76</v>
      </c>
      <c r="C77" s="102" t="s">
        <v>13434</v>
      </c>
      <c r="D77" s="102" t="s">
        <v>13435</v>
      </c>
      <c r="E77" s="41" t="s">
        <v>13533</v>
      </c>
      <c r="F77" s="102" t="s">
        <v>14966</v>
      </c>
      <c r="G77" s="102"/>
      <c r="H77" s="41" t="s">
        <v>13793</v>
      </c>
      <c r="I77" s="25"/>
    </row>
    <row r="78" spans="1:10">
      <c r="A78" s="25">
        <v>77</v>
      </c>
      <c r="B78" s="25">
        <v>77</v>
      </c>
      <c r="C78" s="102" t="s">
        <v>13434</v>
      </c>
      <c r="D78" s="102" t="s">
        <v>13435</v>
      </c>
      <c r="E78" s="41" t="s">
        <v>13533</v>
      </c>
      <c r="F78" s="102" t="s">
        <v>13509</v>
      </c>
      <c r="G78" s="102" t="s">
        <v>13535</v>
      </c>
      <c r="H78" s="41" t="s">
        <v>13437</v>
      </c>
      <c r="I78" s="25"/>
    </row>
    <row r="79" spans="1:10" ht="14.4">
      <c r="A79" s="25">
        <v>78</v>
      </c>
      <c r="B79" s="25">
        <v>78</v>
      </c>
      <c r="C79" s="102" t="s">
        <v>13434</v>
      </c>
      <c r="D79" s="102" t="s">
        <v>13435</v>
      </c>
      <c r="E79" s="41" t="s">
        <v>13533</v>
      </c>
      <c r="F79" s="102" t="s">
        <v>13536</v>
      </c>
      <c r="G79" s="102" t="s">
        <v>13537</v>
      </c>
      <c r="H79" s="41" t="s">
        <v>13463</v>
      </c>
      <c r="I79" s="102" t="s">
        <v>13516</v>
      </c>
      <c r="J79" s="105" t="str">
        <f>HYPERLINK("#'KOODISTOT'!B"&amp;MATCH("MainTypeType",KOODISTOT!B:B,0),"MainTypeType")</f>
        <v>MainTypeType</v>
      </c>
    </row>
    <row r="80" spans="1:10" ht="31.5" customHeight="1">
      <c r="A80" s="25">
        <v>79</v>
      </c>
      <c r="B80" s="25">
        <v>79</v>
      </c>
      <c r="C80" s="102" t="s">
        <v>13434</v>
      </c>
      <c r="D80" s="102" t="s">
        <v>13435</v>
      </c>
      <c r="E80" s="41" t="s">
        <v>13533</v>
      </c>
      <c r="F80" s="102" t="s">
        <v>13538</v>
      </c>
      <c r="G80" s="102" t="s">
        <v>13539</v>
      </c>
      <c r="H80" s="41" t="s">
        <v>13463</v>
      </c>
      <c r="I80" s="102" t="s">
        <v>13516</v>
      </c>
      <c r="J80" s="104" t="str">
        <f>HYPERLINK("#'KOODISTOT'!B"&amp;MATCH("CuttingRestrictionType",KOODISTOT!B:B,0),"CuttingRestrictionType + SilvicultureRestrictionType")</f>
        <v>CuttingRestrictionType + SilvicultureRestrictionType</v>
      </c>
    </row>
    <row r="81" spans="1:10">
      <c r="A81" s="25">
        <v>80</v>
      </c>
      <c r="B81" s="25">
        <v>80</v>
      </c>
      <c r="C81" s="102" t="s">
        <v>13434</v>
      </c>
      <c r="D81" s="102" t="s">
        <v>13435</v>
      </c>
      <c r="E81" s="41" t="s">
        <v>13533</v>
      </c>
      <c r="F81" s="102" t="s">
        <v>13540</v>
      </c>
      <c r="G81" s="102" t="s">
        <v>13541</v>
      </c>
      <c r="H81" s="41" t="s">
        <v>10447</v>
      </c>
      <c r="I81" s="25"/>
    </row>
    <row r="82" spans="1:10">
      <c r="A82" s="25">
        <v>81</v>
      </c>
      <c r="B82" s="25">
        <v>81</v>
      </c>
      <c r="C82" s="102" t="s">
        <v>13434</v>
      </c>
      <c r="D82" s="102" t="s">
        <v>13435</v>
      </c>
      <c r="E82" s="41" t="s">
        <v>13533</v>
      </c>
      <c r="F82" s="102" t="s">
        <v>13450</v>
      </c>
      <c r="G82" s="102" t="s">
        <v>13542</v>
      </c>
      <c r="H82" s="41" t="s">
        <v>13452</v>
      </c>
      <c r="I82" s="25"/>
    </row>
    <row r="83" spans="1:10">
      <c r="A83" s="25">
        <v>82</v>
      </c>
      <c r="B83" s="25">
        <v>82</v>
      </c>
      <c r="C83" s="102" t="s">
        <v>13434</v>
      </c>
      <c r="D83" s="102" t="s">
        <v>13435</v>
      </c>
      <c r="E83" s="41" t="s">
        <v>13533</v>
      </c>
      <c r="F83" s="102" t="s">
        <v>13453</v>
      </c>
      <c r="G83" s="102" t="s">
        <v>13543</v>
      </c>
      <c r="H83" s="41" t="s">
        <v>13452</v>
      </c>
      <c r="I83" s="25"/>
    </row>
    <row r="84" spans="1:10" ht="14.4">
      <c r="A84" s="25">
        <v>83</v>
      </c>
      <c r="B84" s="25">
        <v>83</v>
      </c>
      <c r="C84" s="102" t="s">
        <v>13434</v>
      </c>
      <c r="D84" s="102" t="s">
        <v>13435</v>
      </c>
      <c r="E84" s="41" t="s">
        <v>13544</v>
      </c>
      <c r="F84" s="41" t="s">
        <v>8927</v>
      </c>
      <c r="G84" s="102" t="s">
        <v>13545</v>
      </c>
      <c r="H84" s="41" t="s">
        <v>13437</v>
      </c>
      <c r="I84" s="25"/>
      <c r="J84" s="105"/>
    </row>
    <row r="85" spans="1:10">
      <c r="A85" s="25">
        <v>84</v>
      </c>
      <c r="B85" s="25">
        <v>84</v>
      </c>
      <c r="C85" s="102" t="s">
        <v>13434</v>
      </c>
      <c r="D85" s="102" t="s">
        <v>13435</v>
      </c>
      <c r="E85" s="41" t="s">
        <v>13544</v>
      </c>
      <c r="F85" s="41" t="s">
        <v>13546</v>
      </c>
      <c r="G85" s="102" t="s">
        <v>13547</v>
      </c>
      <c r="H85" s="41" t="s">
        <v>13437</v>
      </c>
      <c r="I85" s="25"/>
    </row>
    <row r="86" spans="1:10">
      <c r="A86" s="25">
        <v>85</v>
      </c>
      <c r="B86" s="25">
        <v>85</v>
      </c>
      <c r="C86" s="102" t="s">
        <v>13434</v>
      </c>
      <c r="D86" s="102" t="s">
        <v>13435</v>
      </c>
      <c r="E86" s="41" t="s">
        <v>13544</v>
      </c>
      <c r="F86" s="41" t="s">
        <v>13509</v>
      </c>
      <c r="G86" s="102" t="s">
        <v>13535</v>
      </c>
      <c r="H86" s="41" t="s">
        <v>13437</v>
      </c>
      <c r="I86" s="25"/>
    </row>
    <row r="87" spans="1:10">
      <c r="A87" s="25">
        <v>86</v>
      </c>
      <c r="B87" s="25">
        <v>86</v>
      </c>
      <c r="C87" s="102" t="s">
        <v>13434</v>
      </c>
      <c r="D87" s="102" t="s">
        <v>13435</v>
      </c>
      <c r="E87" s="41" t="s">
        <v>13544</v>
      </c>
      <c r="F87" s="41" t="s">
        <v>10447</v>
      </c>
      <c r="G87" s="102" t="s">
        <v>10448</v>
      </c>
      <c r="H87" s="41" t="s">
        <v>10447</v>
      </c>
      <c r="I87" s="25"/>
    </row>
    <row r="88" spans="1:10" ht="18" customHeight="1">
      <c r="A88" s="25">
        <v>87</v>
      </c>
      <c r="B88" s="25">
        <v>87</v>
      </c>
      <c r="C88" s="102" t="s">
        <v>13434</v>
      </c>
      <c r="D88" s="102" t="s">
        <v>13435</v>
      </c>
      <c r="E88" s="41" t="s">
        <v>13544</v>
      </c>
      <c r="F88" s="41" t="s">
        <v>10449</v>
      </c>
      <c r="G88" s="102" t="s">
        <v>10450</v>
      </c>
      <c r="H88" s="41" t="s">
        <v>13463</v>
      </c>
      <c r="I88" s="102" t="s">
        <v>13516</v>
      </c>
      <c r="J88" s="104" t="str">
        <f>HYPERLINK("#'KOODISTOT'!B"&amp;MATCH("TreeStandDataMomentType",KOODISTOT!B:B,0),"TreeStandDataMomentType")</f>
        <v>TreeStandDataMomentType</v>
      </c>
    </row>
    <row r="89" spans="1:10" ht="18" customHeight="1">
      <c r="A89" s="25">
        <v>88</v>
      </c>
      <c r="B89" s="25">
        <v>88</v>
      </c>
      <c r="C89" s="102" t="s">
        <v>13434</v>
      </c>
      <c r="D89" s="102" t="s">
        <v>13435</v>
      </c>
      <c r="E89" s="41" t="s">
        <v>13544</v>
      </c>
      <c r="F89" s="41" t="s">
        <v>13523</v>
      </c>
      <c r="G89" s="102" t="s">
        <v>14967</v>
      </c>
      <c r="H89" s="41"/>
      <c r="I89" s="102"/>
      <c r="J89" s="104"/>
    </row>
    <row r="90" spans="1:10" ht="14.4">
      <c r="A90" s="25">
        <v>89</v>
      </c>
      <c r="B90" s="25">
        <v>89</v>
      </c>
      <c r="C90" s="102" t="s">
        <v>13434</v>
      </c>
      <c r="D90" s="102" t="s">
        <v>13435</v>
      </c>
      <c r="E90" s="41" t="s">
        <v>13544</v>
      </c>
      <c r="F90" s="102" t="s">
        <v>13450</v>
      </c>
      <c r="G90" s="102" t="s">
        <v>13548</v>
      </c>
      <c r="H90" s="41" t="s">
        <v>13452</v>
      </c>
      <c r="I90" s="25"/>
      <c r="J90" s="104"/>
    </row>
    <row r="91" spans="1:10" ht="14.4">
      <c r="A91" s="25">
        <v>90</v>
      </c>
      <c r="B91" s="25">
        <v>90</v>
      </c>
      <c r="C91" s="102" t="s">
        <v>13434</v>
      </c>
      <c r="D91" s="102" t="s">
        <v>13435</v>
      </c>
      <c r="E91" s="41" t="s">
        <v>13544</v>
      </c>
      <c r="F91" s="102" t="s">
        <v>13453</v>
      </c>
      <c r="G91" s="102" t="s">
        <v>13549</v>
      </c>
      <c r="H91" s="41" t="s">
        <v>13452</v>
      </c>
      <c r="I91" s="25"/>
      <c r="J91" s="104"/>
    </row>
    <row r="92" spans="1:10">
      <c r="A92" s="25">
        <v>91</v>
      </c>
      <c r="B92" s="25">
        <v>91</v>
      </c>
      <c r="C92" s="102" t="s">
        <v>13434</v>
      </c>
      <c r="D92" s="102" t="s">
        <v>13435</v>
      </c>
      <c r="E92" s="102" t="s">
        <v>10455</v>
      </c>
      <c r="F92" s="41" t="s">
        <v>8927</v>
      </c>
      <c r="G92" s="102" t="s">
        <v>13550</v>
      </c>
      <c r="H92" s="41" t="s">
        <v>13437</v>
      </c>
      <c r="I92" s="25"/>
    </row>
    <row r="93" spans="1:10">
      <c r="A93" s="25">
        <v>92</v>
      </c>
      <c r="B93" s="25">
        <v>92</v>
      </c>
      <c r="C93" s="102" t="s">
        <v>13434</v>
      </c>
      <c r="D93" s="102" t="s">
        <v>13435</v>
      </c>
      <c r="E93" s="102" t="s">
        <v>10455</v>
      </c>
      <c r="F93" s="41" t="s">
        <v>13551</v>
      </c>
      <c r="G93" s="102" t="s">
        <v>10457</v>
      </c>
      <c r="H93" s="41" t="s">
        <v>13437</v>
      </c>
      <c r="I93" s="25"/>
    </row>
    <row r="94" spans="1:10">
      <c r="A94" s="25">
        <v>93</v>
      </c>
      <c r="B94" s="25">
        <v>93</v>
      </c>
      <c r="C94" s="102" t="s">
        <v>13434</v>
      </c>
      <c r="D94" s="102" t="s">
        <v>13435</v>
      </c>
      <c r="E94" s="102" t="s">
        <v>10455</v>
      </c>
      <c r="F94" s="41" t="s">
        <v>13546</v>
      </c>
      <c r="G94" s="102" t="s">
        <v>13552</v>
      </c>
      <c r="H94" s="41" t="s">
        <v>13437</v>
      </c>
      <c r="I94" s="25"/>
    </row>
    <row r="95" spans="1:10">
      <c r="A95" s="25">
        <v>94</v>
      </c>
      <c r="B95" s="25">
        <v>94</v>
      </c>
      <c r="C95" s="102" t="s">
        <v>13434</v>
      </c>
      <c r="D95" s="102" t="s">
        <v>13435</v>
      </c>
      <c r="E95" s="102" t="s">
        <v>10455</v>
      </c>
      <c r="F95" s="41" t="s">
        <v>13553</v>
      </c>
      <c r="G95" s="102" t="s">
        <v>10461</v>
      </c>
      <c r="H95" s="41" t="s">
        <v>13437</v>
      </c>
      <c r="I95" s="25"/>
    </row>
    <row r="96" spans="1:10" ht="14.4">
      <c r="A96" s="25">
        <v>95</v>
      </c>
      <c r="B96" s="25">
        <v>95</v>
      </c>
      <c r="C96" s="102" t="s">
        <v>13434</v>
      </c>
      <c r="D96" s="102" t="s">
        <v>13435</v>
      </c>
      <c r="E96" s="102" t="s">
        <v>10455</v>
      </c>
      <c r="F96" s="41" t="s">
        <v>13554</v>
      </c>
      <c r="G96" s="102" t="s">
        <v>10463</v>
      </c>
      <c r="H96" s="41" t="s">
        <v>13463</v>
      </c>
      <c r="I96" s="102" t="s">
        <v>13516</v>
      </c>
      <c r="J96" s="105" t="str">
        <f>HYPERLINK("#'KOODISTOT'!B"&amp;MATCH("TreeSpeciesType",KOODISTOT!B:B,0),"TreeSpeciesType")</f>
        <v>TreeSpeciesType</v>
      </c>
    </row>
    <row r="97" spans="1:10" ht="14.4">
      <c r="A97" s="25">
        <v>96</v>
      </c>
      <c r="B97" s="25">
        <v>96</v>
      </c>
      <c r="C97" s="102" t="s">
        <v>13434</v>
      </c>
      <c r="D97" s="102" t="s">
        <v>13435</v>
      </c>
      <c r="E97" s="102" t="s">
        <v>10455</v>
      </c>
      <c r="F97" s="102" t="s">
        <v>13555</v>
      </c>
      <c r="G97" s="102" t="s">
        <v>10465</v>
      </c>
      <c r="H97" s="41" t="s">
        <v>13463</v>
      </c>
      <c r="I97" s="102" t="s">
        <v>13516</v>
      </c>
      <c r="J97" s="104" t="str">
        <f>HYPERLINK("#'KOODISTOT'!B"&amp;MATCH(CONCATENATE(F97,"Type"),KOODISTOT!B:B,0),CONCATENATE(F97,"Type"))</f>
        <v>storeyType</v>
      </c>
    </row>
    <row r="98" spans="1:10">
      <c r="A98" s="25">
        <v>97</v>
      </c>
      <c r="B98" s="25">
        <v>97</v>
      </c>
      <c r="C98" s="102" t="s">
        <v>13434</v>
      </c>
      <c r="D98" s="102" t="s">
        <v>13435</v>
      </c>
      <c r="E98" s="102" t="s">
        <v>10455</v>
      </c>
      <c r="F98" s="102" t="s">
        <v>13556</v>
      </c>
      <c r="G98" s="102" t="s">
        <v>10467</v>
      </c>
      <c r="H98" s="41" t="s">
        <v>13444</v>
      </c>
      <c r="I98" s="25"/>
    </row>
    <row r="99" spans="1:10">
      <c r="A99" s="25">
        <v>98</v>
      </c>
      <c r="B99" s="25">
        <v>98</v>
      </c>
      <c r="C99" s="102" t="s">
        <v>13434</v>
      </c>
      <c r="D99" s="102" t="s">
        <v>13435</v>
      </c>
      <c r="E99" s="102" t="s">
        <v>10455</v>
      </c>
      <c r="F99" s="102" t="s">
        <v>13557</v>
      </c>
      <c r="G99" s="102" t="s">
        <v>10469</v>
      </c>
      <c r="H99" s="41" t="s">
        <v>13527</v>
      </c>
      <c r="I99" s="25"/>
    </row>
    <row r="100" spans="1:10" ht="14.4">
      <c r="A100" s="25">
        <v>99</v>
      </c>
      <c r="B100" s="25">
        <v>99</v>
      </c>
      <c r="C100" s="102" t="s">
        <v>13434</v>
      </c>
      <c r="D100" s="102" t="s">
        <v>13435</v>
      </c>
      <c r="E100" s="102" t="s">
        <v>10455</v>
      </c>
      <c r="F100" s="102" t="s">
        <v>13558</v>
      </c>
      <c r="G100" s="102" t="s">
        <v>10471</v>
      </c>
      <c r="H100" s="41" t="s">
        <v>13559</v>
      </c>
      <c r="I100" s="25"/>
      <c r="J100" s="104"/>
    </row>
    <row r="101" spans="1:10" ht="14.4">
      <c r="A101" s="25">
        <v>100</v>
      </c>
      <c r="B101" s="25">
        <v>100</v>
      </c>
      <c r="C101" s="102" t="s">
        <v>13434</v>
      </c>
      <c r="D101" s="102" t="s">
        <v>13435</v>
      </c>
      <c r="E101" s="102" t="s">
        <v>10455</v>
      </c>
      <c r="F101" s="102" t="s">
        <v>13560</v>
      </c>
      <c r="G101" s="102" t="s">
        <v>10473</v>
      </c>
      <c r="H101" s="41" t="s">
        <v>13527</v>
      </c>
      <c r="I101" s="25"/>
      <c r="J101" s="104"/>
    </row>
    <row r="102" spans="1:10" ht="14.4">
      <c r="A102" s="25">
        <v>101</v>
      </c>
      <c r="B102" s="25">
        <v>101</v>
      </c>
      <c r="C102" s="102" t="s">
        <v>13434</v>
      </c>
      <c r="D102" s="102" t="s">
        <v>13435</v>
      </c>
      <c r="E102" s="102" t="s">
        <v>10455</v>
      </c>
      <c r="F102" s="102" t="s">
        <v>13561</v>
      </c>
      <c r="G102" s="102" t="s">
        <v>10475</v>
      </c>
      <c r="H102" s="41" t="s">
        <v>13527</v>
      </c>
      <c r="I102" s="25"/>
      <c r="J102" s="104"/>
    </row>
    <row r="103" spans="1:10" ht="14.4">
      <c r="A103" s="25">
        <v>102</v>
      </c>
      <c r="B103" s="25">
        <v>102</v>
      </c>
      <c r="C103" s="102" t="s">
        <v>13434</v>
      </c>
      <c r="D103" s="102" t="s">
        <v>13435</v>
      </c>
      <c r="E103" s="102" t="s">
        <v>10455</v>
      </c>
      <c r="F103" s="102" t="s">
        <v>13562</v>
      </c>
      <c r="G103" s="102" t="s">
        <v>10477</v>
      </c>
      <c r="H103" s="41" t="s">
        <v>13527</v>
      </c>
      <c r="I103" s="25"/>
      <c r="J103" s="104"/>
    </row>
    <row r="104" spans="1:10" ht="14.4">
      <c r="A104" s="25">
        <v>103</v>
      </c>
      <c r="B104" s="25">
        <v>103</v>
      </c>
      <c r="C104" s="102" t="s">
        <v>13434</v>
      </c>
      <c r="D104" s="102" t="s">
        <v>13435</v>
      </c>
      <c r="E104" s="102" t="s">
        <v>10455</v>
      </c>
      <c r="F104" s="102" t="s">
        <v>13563</v>
      </c>
      <c r="G104" s="102" t="s">
        <v>10479</v>
      </c>
      <c r="H104" s="41" t="s">
        <v>13527</v>
      </c>
      <c r="I104" s="25"/>
      <c r="J104" s="104"/>
    </row>
    <row r="105" spans="1:10" ht="14.4">
      <c r="A105" s="25">
        <v>104</v>
      </c>
      <c r="B105" s="25">
        <v>104</v>
      </c>
      <c r="C105" s="102" t="s">
        <v>13434</v>
      </c>
      <c r="D105" s="102" t="s">
        <v>13435</v>
      </c>
      <c r="E105" s="102" t="s">
        <v>10455</v>
      </c>
      <c r="F105" s="102" t="s">
        <v>13564</v>
      </c>
      <c r="G105" s="102" t="s">
        <v>10481</v>
      </c>
      <c r="H105" s="41" t="s">
        <v>13527</v>
      </c>
      <c r="I105" s="25"/>
      <c r="J105" s="104"/>
    </row>
    <row r="106" spans="1:10" ht="14.4">
      <c r="A106" s="25">
        <v>105</v>
      </c>
      <c r="B106" s="25">
        <v>105</v>
      </c>
      <c r="C106" s="102" t="s">
        <v>13434</v>
      </c>
      <c r="D106" s="102" t="s">
        <v>13435</v>
      </c>
      <c r="E106" s="102" t="s">
        <v>10455</v>
      </c>
      <c r="F106" s="102" t="s">
        <v>13565</v>
      </c>
      <c r="G106" s="102" t="s">
        <v>10483</v>
      </c>
      <c r="H106" s="41" t="s">
        <v>13527</v>
      </c>
      <c r="I106" s="25"/>
      <c r="J106" s="104"/>
    </row>
    <row r="107" spans="1:10" ht="14.4">
      <c r="A107" s="25">
        <v>106</v>
      </c>
      <c r="B107" s="25">
        <v>106</v>
      </c>
      <c r="C107" s="102" t="s">
        <v>13434</v>
      </c>
      <c r="D107" s="102" t="s">
        <v>13435</v>
      </c>
      <c r="E107" s="102" t="s">
        <v>10455</v>
      </c>
      <c r="F107" s="102" t="s">
        <v>13566</v>
      </c>
      <c r="G107" s="102" t="s">
        <v>10485</v>
      </c>
      <c r="H107" s="41" t="s">
        <v>13527</v>
      </c>
      <c r="I107" s="25"/>
      <c r="J107" s="104"/>
    </row>
    <row r="108" spans="1:10" ht="14.4">
      <c r="A108" s="25">
        <v>107</v>
      </c>
      <c r="B108" s="25">
        <v>107</v>
      </c>
      <c r="C108" s="102" t="s">
        <v>13434</v>
      </c>
      <c r="D108" s="102" t="s">
        <v>13435</v>
      </c>
      <c r="E108" s="102" t="s">
        <v>10455</v>
      </c>
      <c r="F108" s="102" t="s">
        <v>13567</v>
      </c>
      <c r="G108" s="102" t="s">
        <v>10487</v>
      </c>
      <c r="H108" s="41" t="s">
        <v>13527</v>
      </c>
      <c r="I108" s="25"/>
      <c r="J108" s="104"/>
    </row>
    <row r="109" spans="1:10" ht="14.4">
      <c r="A109" s="25">
        <v>108</v>
      </c>
      <c r="B109" s="25">
        <v>108</v>
      </c>
      <c r="C109" s="102" t="s">
        <v>13434</v>
      </c>
      <c r="D109" s="102" t="s">
        <v>13435</v>
      </c>
      <c r="E109" s="102" t="s">
        <v>10455</v>
      </c>
      <c r="F109" s="102" t="s">
        <v>13568</v>
      </c>
      <c r="G109" s="102" t="s">
        <v>10489</v>
      </c>
      <c r="H109" s="41" t="s">
        <v>13527</v>
      </c>
      <c r="I109" s="25"/>
      <c r="J109" s="104"/>
    </row>
    <row r="110" spans="1:10" ht="14.4">
      <c r="A110" s="25">
        <v>109</v>
      </c>
      <c r="B110" s="25">
        <v>109</v>
      </c>
      <c r="C110" s="102" t="s">
        <v>13434</v>
      </c>
      <c r="D110" s="102" t="s">
        <v>13435</v>
      </c>
      <c r="E110" s="102" t="s">
        <v>10455</v>
      </c>
      <c r="F110" s="102" t="s">
        <v>13569</v>
      </c>
      <c r="G110" s="102" t="s">
        <v>10491</v>
      </c>
      <c r="H110" s="41" t="s">
        <v>13527</v>
      </c>
      <c r="I110" s="25"/>
      <c r="J110" s="104"/>
    </row>
    <row r="111" spans="1:10" ht="14.4">
      <c r="A111" s="25">
        <v>110</v>
      </c>
      <c r="B111" s="25">
        <v>110</v>
      </c>
      <c r="C111" s="102" t="s">
        <v>13434</v>
      </c>
      <c r="D111" s="102" t="s">
        <v>13435</v>
      </c>
      <c r="E111" s="102" t="s">
        <v>10455</v>
      </c>
      <c r="F111" s="102" t="s">
        <v>13570</v>
      </c>
      <c r="G111" s="102" t="s">
        <v>10493</v>
      </c>
      <c r="H111" s="41" t="s">
        <v>13527</v>
      </c>
      <c r="I111" s="25"/>
      <c r="J111" s="104"/>
    </row>
    <row r="112" spans="1:10" ht="14.4">
      <c r="A112" s="25">
        <v>111</v>
      </c>
      <c r="B112" s="25">
        <v>111</v>
      </c>
      <c r="C112" s="102" t="s">
        <v>13434</v>
      </c>
      <c r="D112" s="102" t="s">
        <v>13435</v>
      </c>
      <c r="E112" s="102" t="s">
        <v>10455</v>
      </c>
      <c r="F112" s="102" t="s">
        <v>13571</v>
      </c>
      <c r="G112" s="102" t="s">
        <v>10496</v>
      </c>
      <c r="H112" s="41" t="s">
        <v>13527</v>
      </c>
      <c r="I112" s="25"/>
      <c r="J112" s="104"/>
    </row>
    <row r="113" spans="1:10" ht="14.4">
      <c r="A113" s="25">
        <v>112</v>
      </c>
      <c r="B113" s="25">
        <v>112</v>
      </c>
      <c r="C113" s="102" t="s">
        <v>13434</v>
      </c>
      <c r="D113" s="102" t="s">
        <v>13435</v>
      </c>
      <c r="E113" s="102" t="s">
        <v>10455</v>
      </c>
      <c r="F113" s="102" t="s">
        <v>13572</v>
      </c>
      <c r="G113" s="102" t="s">
        <v>10498</v>
      </c>
      <c r="H113" s="41" t="s">
        <v>13463</v>
      </c>
      <c r="I113" s="102" t="s">
        <v>13516</v>
      </c>
      <c r="J113" s="104" t="str">
        <f>HYPERLINK("#'KOODISTOT'!B"&amp;MATCH(CONCATENATE(F113,"Type"),KOODISTOT!B:B,0),CONCATENATE(F113,"Type"))</f>
        <v>currencyType</v>
      </c>
    </row>
    <row r="114" spans="1:10" ht="14.4">
      <c r="A114" s="25">
        <v>113</v>
      </c>
      <c r="B114" s="25">
        <v>113</v>
      </c>
      <c r="C114" s="102" t="s">
        <v>13434</v>
      </c>
      <c r="D114" s="102" t="s">
        <v>13435</v>
      </c>
      <c r="E114" s="102" t="s">
        <v>10455</v>
      </c>
      <c r="F114" s="102" t="s">
        <v>13573</v>
      </c>
      <c r="G114" s="102" t="s">
        <v>10500</v>
      </c>
      <c r="H114" s="41" t="s">
        <v>13527</v>
      </c>
      <c r="I114" s="25"/>
      <c r="J114" s="104"/>
    </row>
    <row r="115" spans="1:10" ht="14.4">
      <c r="A115" s="25">
        <v>114</v>
      </c>
      <c r="B115" s="25">
        <v>114</v>
      </c>
      <c r="C115" s="102" t="s">
        <v>13434</v>
      </c>
      <c r="D115" s="102" t="s">
        <v>13435</v>
      </c>
      <c r="E115" s="102" t="s">
        <v>10455</v>
      </c>
      <c r="F115" s="102" t="s">
        <v>13962</v>
      </c>
      <c r="G115" s="102" t="s">
        <v>14968</v>
      </c>
      <c r="H115" s="41"/>
      <c r="I115" s="25"/>
      <c r="J115" s="104"/>
    </row>
    <row r="116" spans="1:10" ht="14.4">
      <c r="A116" s="25">
        <v>115</v>
      </c>
      <c r="B116" s="25">
        <v>115</v>
      </c>
      <c r="C116" s="102" t="s">
        <v>13434</v>
      </c>
      <c r="D116" s="102" t="s">
        <v>13435</v>
      </c>
      <c r="E116" s="102" t="s">
        <v>10455</v>
      </c>
      <c r="F116" s="102" t="s">
        <v>13450</v>
      </c>
      <c r="G116" s="102" t="s">
        <v>13574</v>
      </c>
      <c r="H116" s="41" t="s">
        <v>13452</v>
      </c>
      <c r="I116" s="25"/>
      <c r="J116" s="104"/>
    </row>
    <row r="117" spans="1:10" ht="14.4">
      <c r="A117" s="25">
        <v>116</v>
      </c>
      <c r="B117" s="25">
        <v>116</v>
      </c>
      <c r="C117" s="102" t="s">
        <v>13434</v>
      </c>
      <c r="D117" s="102" t="s">
        <v>13435</v>
      </c>
      <c r="E117" s="102" t="s">
        <v>10455</v>
      </c>
      <c r="F117" s="102" t="s">
        <v>13453</v>
      </c>
      <c r="G117" s="102" t="s">
        <v>13575</v>
      </c>
      <c r="H117" s="41" t="s">
        <v>13452</v>
      </c>
      <c r="I117" s="25"/>
      <c r="J117" s="104"/>
    </row>
    <row r="118" spans="1:10" ht="14.4">
      <c r="A118" s="25">
        <v>117</v>
      </c>
      <c r="B118" s="25">
        <v>117</v>
      </c>
      <c r="C118" s="102" t="s">
        <v>13434</v>
      </c>
      <c r="D118" s="102" t="s">
        <v>13435</v>
      </c>
      <c r="E118" s="102" t="s">
        <v>10513</v>
      </c>
      <c r="F118" s="41" t="s">
        <v>8927</v>
      </c>
      <c r="G118" s="102" t="s">
        <v>13576</v>
      </c>
      <c r="H118" s="41" t="s">
        <v>13437</v>
      </c>
      <c r="I118" s="25"/>
      <c r="J118" s="104"/>
    </row>
    <row r="119" spans="1:10" ht="14.4">
      <c r="A119" s="25">
        <v>118</v>
      </c>
      <c r="B119" s="25">
        <v>118</v>
      </c>
      <c r="C119" s="102" t="s">
        <v>13434</v>
      </c>
      <c r="D119" s="102" t="s">
        <v>13435</v>
      </c>
      <c r="E119" s="102" t="s">
        <v>10513</v>
      </c>
      <c r="F119" s="41" t="s">
        <v>13577</v>
      </c>
      <c r="G119" s="102" t="s">
        <v>10515</v>
      </c>
      <c r="H119" s="41" t="s">
        <v>13437</v>
      </c>
      <c r="I119" s="25"/>
      <c r="J119" s="104"/>
    </row>
    <row r="120" spans="1:10" ht="14.4">
      <c r="A120" s="25">
        <v>119</v>
      </c>
      <c r="B120" s="25">
        <v>119</v>
      </c>
      <c r="C120" s="102" t="s">
        <v>13434</v>
      </c>
      <c r="D120" s="102" t="s">
        <v>13435</v>
      </c>
      <c r="E120" s="102" t="s">
        <v>10513</v>
      </c>
      <c r="F120" s="41" t="s">
        <v>13546</v>
      </c>
      <c r="G120" s="102" t="s">
        <v>13552</v>
      </c>
      <c r="H120" s="41" t="s">
        <v>13437</v>
      </c>
      <c r="I120" s="25"/>
      <c r="J120" s="104"/>
    </row>
    <row r="121" spans="1:10" ht="14.4">
      <c r="A121" s="25">
        <v>120</v>
      </c>
      <c r="B121" s="25">
        <v>120</v>
      </c>
      <c r="C121" s="102" t="s">
        <v>13434</v>
      </c>
      <c r="D121" s="102" t="s">
        <v>13435</v>
      </c>
      <c r="E121" s="102" t="s">
        <v>10513</v>
      </c>
      <c r="F121" s="102" t="s">
        <v>13578</v>
      </c>
      <c r="G121" s="102" t="s">
        <v>10519</v>
      </c>
      <c r="H121" s="41" t="s">
        <v>13444</v>
      </c>
      <c r="I121" s="25"/>
      <c r="J121" s="104"/>
    </row>
    <row r="122" spans="1:10" ht="14.4">
      <c r="A122" s="25">
        <v>121</v>
      </c>
      <c r="B122" s="25">
        <v>121</v>
      </c>
      <c r="C122" s="102" t="s">
        <v>13434</v>
      </c>
      <c r="D122" s="102" t="s">
        <v>13435</v>
      </c>
      <c r="E122" s="102" t="s">
        <v>10513</v>
      </c>
      <c r="F122" s="102" t="s">
        <v>13557</v>
      </c>
      <c r="G122" s="102" t="s">
        <v>10520</v>
      </c>
      <c r="H122" s="41" t="s">
        <v>13527</v>
      </c>
      <c r="I122" s="25"/>
      <c r="J122" s="104"/>
    </row>
    <row r="123" spans="1:10" ht="14.4">
      <c r="A123" s="25">
        <v>122</v>
      </c>
      <c r="B123" s="25">
        <v>122</v>
      </c>
      <c r="C123" s="102" t="s">
        <v>13434</v>
      </c>
      <c r="D123" s="102" t="s">
        <v>13435</v>
      </c>
      <c r="E123" s="102" t="s">
        <v>10513</v>
      </c>
      <c r="F123" s="102" t="s">
        <v>13558</v>
      </c>
      <c r="G123" s="102" t="s">
        <v>10521</v>
      </c>
      <c r="H123" s="41" t="s">
        <v>13559</v>
      </c>
      <c r="I123" s="25"/>
      <c r="J123" s="104"/>
    </row>
    <row r="124" spans="1:10" ht="14.4">
      <c r="A124" s="25">
        <v>123</v>
      </c>
      <c r="B124" s="25">
        <v>123</v>
      </c>
      <c r="C124" s="102" t="s">
        <v>13434</v>
      </c>
      <c r="D124" s="102" t="s">
        <v>13435</v>
      </c>
      <c r="E124" s="102" t="s">
        <v>10513</v>
      </c>
      <c r="F124" s="102" t="s">
        <v>13560</v>
      </c>
      <c r="G124" s="102" t="s">
        <v>10522</v>
      </c>
      <c r="H124" s="41" t="s">
        <v>13527</v>
      </c>
      <c r="I124" s="25"/>
      <c r="J124" s="104"/>
    </row>
    <row r="125" spans="1:10" ht="14.4">
      <c r="A125" s="25">
        <v>124</v>
      </c>
      <c r="B125" s="25">
        <v>124</v>
      </c>
      <c r="C125" s="102" t="s">
        <v>13434</v>
      </c>
      <c r="D125" s="102" t="s">
        <v>13435</v>
      </c>
      <c r="E125" s="102" t="s">
        <v>10513</v>
      </c>
      <c r="F125" s="102" t="s">
        <v>13561</v>
      </c>
      <c r="G125" s="102" t="s">
        <v>10523</v>
      </c>
      <c r="H125" s="41" t="s">
        <v>13527</v>
      </c>
      <c r="I125" s="25"/>
      <c r="J125" s="104"/>
    </row>
    <row r="126" spans="1:10" ht="14.4">
      <c r="A126" s="25">
        <v>125</v>
      </c>
      <c r="B126" s="25">
        <v>125</v>
      </c>
      <c r="C126" s="102" t="s">
        <v>13434</v>
      </c>
      <c r="D126" s="102" t="s">
        <v>13435</v>
      </c>
      <c r="E126" s="102" t="s">
        <v>10513</v>
      </c>
      <c r="F126" s="102" t="s">
        <v>13562</v>
      </c>
      <c r="G126" s="102" t="s">
        <v>10524</v>
      </c>
      <c r="H126" s="41" t="s">
        <v>13527</v>
      </c>
      <c r="I126" s="25"/>
      <c r="J126" s="104"/>
    </row>
    <row r="127" spans="1:10" ht="14.4">
      <c r="A127" s="25">
        <v>126</v>
      </c>
      <c r="B127" s="25">
        <v>126</v>
      </c>
      <c r="C127" s="102" t="s">
        <v>13434</v>
      </c>
      <c r="D127" s="102" t="s">
        <v>13435</v>
      </c>
      <c r="E127" s="102" t="s">
        <v>10513</v>
      </c>
      <c r="F127" s="102" t="s">
        <v>13564</v>
      </c>
      <c r="G127" s="102" t="s">
        <v>10525</v>
      </c>
      <c r="H127" s="41" t="s">
        <v>13527</v>
      </c>
      <c r="I127" s="25"/>
      <c r="J127" s="104"/>
    </row>
    <row r="128" spans="1:10" ht="14.4">
      <c r="A128" s="25">
        <v>127</v>
      </c>
      <c r="B128" s="25">
        <v>127</v>
      </c>
      <c r="C128" s="102" t="s">
        <v>13434</v>
      </c>
      <c r="D128" s="102" t="s">
        <v>13435</v>
      </c>
      <c r="E128" s="102" t="s">
        <v>10513</v>
      </c>
      <c r="F128" s="102" t="s">
        <v>13565</v>
      </c>
      <c r="G128" s="102" t="s">
        <v>10526</v>
      </c>
      <c r="H128" s="41" t="s">
        <v>13527</v>
      </c>
      <c r="I128" s="25"/>
      <c r="J128" s="104"/>
    </row>
    <row r="129" spans="1:10" ht="14.4">
      <c r="A129" s="25">
        <v>128</v>
      </c>
      <c r="B129" s="25">
        <v>128</v>
      </c>
      <c r="C129" s="102" t="s">
        <v>13434</v>
      </c>
      <c r="D129" s="102" t="s">
        <v>13435</v>
      </c>
      <c r="E129" s="102" t="s">
        <v>10513</v>
      </c>
      <c r="F129" s="102" t="s">
        <v>13566</v>
      </c>
      <c r="G129" s="102" t="s">
        <v>10527</v>
      </c>
      <c r="H129" s="41" t="s">
        <v>13527</v>
      </c>
      <c r="I129" s="25"/>
      <c r="J129" s="104"/>
    </row>
    <row r="130" spans="1:10" ht="14.4">
      <c r="A130" s="25">
        <v>129</v>
      </c>
      <c r="B130" s="25">
        <v>129</v>
      </c>
      <c r="C130" s="102" t="s">
        <v>13434</v>
      </c>
      <c r="D130" s="102" t="s">
        <v>13435</v>
      </c>
      <c r="E130" s="102" t="s">
        <v>10513</v>
      </c>
      <c r="F130" s="102" t="s">
        <v>13567</v>
      </c>
      <c r="G130" s="102" t="s">
        <v>10528</v>
      </c>
      <c r="H130" s="41" t="s">
        <v>13527</v>
      </c>
      <c r="I130" s="25"/>
      <c r="J130" s="104"/>
    </row>
    <row r="131" spans="1:10" ht="14.4">
      <c r="A131" s="25">
        <v>130</v>
      </c>
      <c r="B131" s="25">
        <v>130</v>
      </c>
      <c r="C131" s="102" t="s">
        <v>13434</v>
      </c>
      <c r="D131" s="102" t="s">
        <v>13435</v>
      </c>
      <c r="E131" s="102" t="s">
        <v>10513</v>
      </c>
      <c r="F131" s="102" t="s">
        <v>13568</v>
      </c>
      <c r="G131" s="102" t="s">
        <v>10529</v>
      </c>
      <c r="H131" s="41" t="s">
        <v>13527</v>
      </c>
      <c r="I131" s="25"/>
      <c r="J131" s="104"/>
    </row>
    <row r="132" spans="1:10" ht="14.4">
      <c r="A132" s="25">
        <v>131</v>
      </c>
      <c r="B132" s="25">
        <v>131</v>
      </c>
      <c r="C132" s="102" t="s">
        <v>13434</v>
      </c>
      <c r="D132" s="102" t="s">
        <v>13435</v>
      </c>
      <c r="E132" s="102" t="s">
        <v>10513</v>
      </c>
      <c r="F132" s="102" t="s">
        <v>13569</v>
      </c>
      <c r="G132" s="102" t="s">
        <v>10530</v>
      </c>
      <c r="H132" s="41" t="s">
        <v>13527</v>
      </c>
      <c r="I132" s="25"/>
      <c r="J132" s="104"/>
    </row>
    <row r="133" spans="1:10" ht="14.4">
      <c r="A133" s="25">
        <v>132</v>
      </c>
      <c r="B133" s="25">
        <v>132</v>
      </c>
      <c r="C133" s="102" t="s">
        <v>13434</v>
      </c>
      <c r="D133" s="102" t="s">
        <v>13435</v>
      </c>
      <c r="E133" s="102" t="s">
        <v>10513</v>
      </c>
      <c r="F133" s="102" t="s">
        <v>13570</v>
      </c>
      <c r="G133" s="102" t="s">
        <v>10531</v>
      </c>
      <c r="H133" s="41" t="s">
        <v>13527</v>
      </c>
      <c r="I133" s="25"/>
      <c r="J133" s="104"/>
    </row>
    <row r="134" spans="1:10" ht="14.4">
      <c r="A134" s="25">
        <v>133</v>
      </c>
      <c r="B134" s="25">
        <v>133</v>
      </c>
      <c r="C134" s="102" t="s">
        <v>13434</v>
      </c>
      <c r="D134" s="102" t="s">
        <v>13435</v>
      </c>
      <c r="E134" s="102" t="s">
        <v>10513</v>
      </c>
      <c r="F134" s="102" t="s">
        <v>13571</v>
      </c>
      <c r="G134" s="102" t="s">
        <v>10532</v>
      </c>
      <c r="H134" s="41" t="s">
        <v>13527</v>
      </c>
      <c r="I134" s="25"/>
      <c r="J134" s="104"/>
    </row>
    <row r="135" spans="1:10" ht="14.4">
      <c r="A135" s="25">
        <v>134</v>
      </c>
      <c r="B135" s="25">
        <v>134</v>
      </c>
      <c r="C135" s="102" t="s">
        <v>13434</v>
      </c>
      <c r="D135" s="102" t="s">
        <v>13435</v>
      </c>
      <c r="E135" s="102" t="s">
        <v>10513</v>
      </c>
      <c r="F135" s="102" t="s">
        <v>13572</v>
      </c>
      <c r="G135" s="102" t="s">
        <v>10533</v>
      </c>
      <c r="H135" s="41" t="s">
        <v>13463</v>
      </c>
      <c r="I135" s="102" t="s">
        <v>13516</v>
      </c>
      <c r="J135" s="104" t="str">
        <f>HYPERLINK("#'KOODISTOT'!B"&amp;MATCH(CONCATENATE(F135,"Type"),KOODISTOT!B:B,0),CONCATENATE(F135,"Type"))</f>
        <v>currencyType</v>
      </c>
    </row>
    <row r="136" spans="1:10" ht="14.4">
      <c r="A136" s="25">
        <v>135</v>
      </c>
      <c r="B136" s="25">
        <v>135</v>
      </c>
      <c r="C136" s="102" t="s">
        <v>13434</v>
      </c>
      <c r="D136" s="102" t="s">
        <v>13435</v>
      </c>
      <c r="E136" s="102" t="s">
        <v>10513</v>
      </c>
      <c r="F136" s="102" t="s">
        <v>13573</v>
      </c>
      <c r="G136" s="102" t="s">
        <v>10534</v>
      </c>
      <c r="H136" s="41" t="s">
        <v>13527</v>
      </c>
      <c r="I136" s="25"/>
      <c r="J136" s="104"/>
    </row>
    <row r="137" spans="1:10" ht="14.4">
      <c r="A137" s="25">
        <v>136</v>
      </c>
      <c r="B137" s="25">
        <v>136</v>
      </c>
      <c r="C137" s="102" t="s">
        <v>13434</v>
      </c>
      <c r="D137" s="102" t="s">
        <v>13435</v>
      </c>
      <c r="E137" s="102" t="s">
        <v>10513</v>
      </c>
      <c r="F137" s="102" t="s">
        <v>13520</v>
      </c>
      <c r="G137" s="102" t="s">
        <v>10535</v>
      </c>
      <c r="H137" s="41" t="s">
        <v>13463</v>
      </c>
      <c r="I137" s="102" t="s">
        <v>13516</v>
      </c>
      <c r="J137" s="12" t="str">
        <f>HYPERLINK("#'KOODISTOT'!B"&amp;MATCH(CONCATENATE(F137,"Type"),KOODISTOT!B:B,0),CONCATENATE(F137,"Type"))</f>
        <v>developmentclassType</v>
      </c>
    </row>
    <row r="138" spans="1:10" ht="14.4">
      <c r="A138" s="25">
        <v>137</v>
      </c>
      <c r="B138" s="25">
        <v>137</v>
      </c>
      <c r="C138" s="102" t="s">
        <v>13434</v>
      </c>
      <c r="D138" s="102" t="s">
        <v>13435</v>
      </c>
      <c r="E138" s="102" t="s">
        <v>10513</v>
      </c>
      <c r="F138" s="102" t="s">
        <v>13521</v>
      </c>
      <c r="G138" s="102" t="s">
        <v>10536</v>
      </c>
      <c r="H138" s="41" t="s">
        <v>13463</v>
      </c>
      <c r="I138" s="102" t="s">
        <v>13516</v>
      </c>
      <c r="J138" s="104" t="str">
        <f>HYPERLINK("#'KOODISTOT'!B"&amp;MATCH("TreeSpeciesType",KOODISTOT!B:B,0),"TreeSpeciesType")</f>
        <v>TreeSpeciesType</v>
      </c>
    </row>
    <row r="139" spans="1:10" ht="14.4">
      <c r="A139" s="25">
        <v>138</v>
      </c>
      <c r="B139" s="25">
        <v>138</v>
      </c>
      <c r="C139" s="102" t="s">
        <v>13434</v>
      </c>
      <c r="D139" s="102" t="s">
        <v>13435</v>
      </c>
      <c r="E139" s="102" t="s">
        <v>10513</v>
      </c>
      <c r="F139" s="102" t="s">
        <v>13962</v>
      </c>
      <c r="G139" s="102" t="s">
        <v>14968</v>
      </c>
      <c r="H139" s="41" t="s">
        <v>13814</v>
      </c>
      <c r="I139" s="102"/>
      <c r="J139" s="104"/>
    </row>
    <row r="140" spans="1:10" ht="14.4">
      <c r="A140" s="25">
        <v>139</v>
      </c>
      <c r="B140" s="25">
        <v>139</v>
      </c>
      <c r="C140" s="102" t="s">
        <v>13434</v>
      </c>
      <c r="D140" s="102" t="s">
        <v>13435</v>
      </c>
      <c r="E140" s="102" t="s">
        <v>10513</v>
      </c>
      <c r="F140" s="102" t="s">
        <v>13450</v>
      </c>
      <c r="G140" s="102" t="s">
        <v>13579</v>
      </c>
      <c r="H140" s="41" t="s">
        <v>13452</v>
      </c>
      <c r="I140" s="25"/>
      <c r="J140" s="104"/>
    </row>
    <row r="141" spans="1:10" ht="14.4">
      <c r="A141" s="25">
        <v>140</v>
      </c>
      <c r="B141" s="25">
        <v>140</v>
      </c>
      <c r="C141" s="102" t="s">
        <v>13434</v>
      </c>
      <c r="D141" s="102" t="s">
        <v>13435</v>
      </c>
      <c r="E141" s="102" t="s">
        <v>10513</v>
      </c>
      <c r="F141" s="102" t="s">
        <v>13453</v>
      </c>
      <c r="G141" s="102" t="s">
        <v>13580</v>
      </c>
      <c r="H141" s="41" t="s">
        <v>13452</v>
      </c>
      <c r="I141" s="25"/>
      <c r="J141" s="104"/>
    </row>
    <row r="142" spans="1:10">
      <c r="A142" s="25">
        <v>141</v>
      </c>
      <c r="B142" s="25">
        <v>141</v>
      </c>
      <c r="C142" s="102" t="s">
        <v>13434</v>
      </c>
      <c r="D142" s="102" t="s">
        <v>13435</v>
      </c>
      <c r="E142" s="41" t="s">
        <v>10618</v>
      </c>
      <c r="F142" s="41" t="s">
        <v>8927</v>
      </c>
      <c r="G142" s="102" t="s">
        <v>13581</v>
      </c>
      <c r="H142" s="41" t="s">
        <v>13437</v>
      </c>
      <c r="I142" s="25"/>
      <c r="J142" s="26"/>
    </row>
    <row r="143" spans="1:10">
      <c r="A143" s="25">
        <v>142</v>
      </c>
      <c r="B143" s="25">
        <v>142</v>
      </c>
      <c r="C143" s="102" t="s">
        <v>13434</v>
      </c>
      <c r="D143" s="102" t="s">
        <v>13435</v>
      </c>
      <c r="E143" s="41" t="s">
        <v>10618</v>
      </c>
      <c r="F143" s="41" t="s">
        <v>13582</v>
      </c>
      <c r="G143" s="102" t="s">
        <v>10620</v>
      </c>
      <c r="H143" s="41" t="s">
        <v>13437</v>
      </c>
      <c r="I143" s="102"/>
      <c r="J143" s="26"/>
    </row>
    <row r="144" spans="1:10">
      <c r="A144" s="25">
        <v>143</v>
      </c>
      <c r="B144" s="25">
        <v>143</v>
      </c>
      <c r="C144" s="102" t="s">
        <v>13434</v>
      </c>
      <c r="D144" s="102" t="s">
        <v>13435</v>
      </c>
      <c r="E144" s="41" t="s">
        <v>10618</v>
      </c>
      <c r="F144" s="41" t="s">
        <v>13509</v>
      </c>
      <c r="G144" s="102" t="s">
        <v>13535</v>
      </c>
      <c r="H144" s="41" t="s">
        <v>13437</v>
      </c>
      <c r="I144" s="25"/>
      <c r="J144" s="26"/>
    </row>
    <row r="145" spans="1:10">
      <c r="A145" s="25">
        <v>144</v>
      </c>
      <c r="B145" s="25">
        <v>144</v>
      </c>
      <c r="C145" s="102" t="s">
        <v>13434</v>
      </c>
      <c r="D145" s="102" t="s">
        <v>13435</v>
      </c>
      <c r="E145" s="41" t="s">
        <v>10618</v>
      </c>
      <c r="F145" s="41" t="s">
        <v>14978</v>
      </c>
      <c r="G145" s="102" t="s">
        <v>13252</v>
      </c>
      <c r="H145" s="41" t="s">
        <v>13793</v>
      </c>
      <c r="I145" s="25"/>
      <c r="J145" s="26"/>
    </row>
    <row r="146" spans="1:10" ht="14.4">
      <c r="A146" s="25">
        <v>145</v>
      </c>
      <c r="B146" s="25">
        <v>145</v>
      </c>
      <c r="C146" s="102" t="s">
        <v>13434</v>
      </c>
      <c r="D146" s="102" t="s">
        <v>13435</v>
      </c>
      <c r="E146" s="25" t="s">
        <v>10618</v>
      </c>
      <c r="F146" s="25" t="s">
        <v>13583</v>
      </c>
      <c r="G146" s="102" t="s">
        <v>10623</v>
      </c>
      <c r="H146" s="25" t="s">
        <v>13463</v>
      </c>
      <c r="I146" s="102" t="s">
        <v>13516</v>
      </c>
      <c r="J146" s="104" t="str">
        <f>HYPERLINK("#'KOODISTOT'!B"&amp;MATCH(CONCATENATE(F146,"Type"),KOODISTOT!B:B,0),CONCATENATE(F146,"Type"))</f>
        <v>maintypeType</v>
      </c>
    </row>
    <row r="147" spans="1:10" ht="14.4">
      <c r="A147" s="25">
        <v>146</v>
      </c>
      <c r="B147" s="25">
        <v>146</v>
      </c>
      <c r="C147" s="102" t="s">
        <v>13434</v>
      </c>
      <c r="D147" s="102" t="s">
        <v>13435</v>
      </c>
      <c r="E147" s="25" t="s">
        <v>10618</v>
      </c>
      <c r="F147" s="41" t="s">
        <v>13584</v>
      </c>
      <c r="G147" s="102" t="s">
        <v>10631</v>
      </c>
      <c r="H147" s="41" t="s">
        <v>13463</v>
      </c>
      <c r="I147" s="102" t="s">
        <v>13516</v>
      </c>
      <c r="J147" s="104" t="str">
        <f>HYPERLINK("#'YHDISTEKOODISTOT'!B"&amp;MATCH("OperationTypeType",YHDISTEKOODISTOT!B:B,0),"OperationTypeType")</f>
        <v>OperationTypeType</v>
      </c>
    </row>
    <row r="148" spans="1:10" ht="14.4">
      <c r="A148" s="25">
        <v>147</v>
      </c>
      <c r="B148" s="25">
        <v>147</v>
      </c>
      <c r="C148" s="102" t="s">
        <v>13434</v>
      </c>
      <c r="D148" s="102" t="s">
        <v>13435</v>
      </c>
      <c r="E148" s="25" t="s">
        <v>10618</v>
      </c>
      <c r="F148" s="41" t="s">
        <v>13585</v>
      </c>
      <c r="G148" s="102" t="s">
        <v>10635</v>
      </c>
      <c r="H148" s="41" t="s">
        <v>13463</v>
      </c>
      <c r="I148" s="102" t="s">
        <v>13516</v>
      </c>
      <c r="J148" s="104" t="str">
        <f>HYPERLINK("#'KOODISTOT'!B"&amp;MATCH(CONCATENATE(F148,"Type"),KOODISTOT!B:B,0),CONCATENATE(F148,"Type"))</f>
        <v>proposaltypeType</v>
      </c>
    </row>
    <row r="149" spans="1:10">
      <c r="A149" s="25">
        <v>148</v>
      </c>
      <c r="B149" s="25">
        <v>148</v>
      </c>
      <c r="C149" s="102" t="s">
        <v>13434</v>
      </c>
      <c r="D149" s="102" t="s">
        <v>13435</v>
      </c>
      <c r="E149" s="25" t="s">
        <v>10618</v>
      </c>
      <c r="F149" s="102" t="s">
        <v>13586</v>
      </c>
      <c r="G149" s="102" t="s">
        <v>10645</v>
      </c>
      <c r="H149" s="41" t="s">
        <v>13518</v>
      </c>
      <c r="I149" s="102"/>
      <c r="J149" s="26"/>
    </row>
    <row r="150" spans="1:10">
      <c r="A150" s="25">
        <v>149</v>
      </c>
      <c r="B150" s="25">
        <v>149</v>
      </c>
      <c r="C150" s="102" t="s">
        <v>13434</v>
      </c>
      <c r="D150" s="102" t="s">
        <v>13435</v>
      </c>
      <c r="E150" s="25" t="s">
        <v>10618</v>
      </c>
      <c r="F150" s="106" t="s">
        <v>13587</v>
      </c>
      <c r="G150" s="102" t="s">
        <v>10655</v>
      </c>
      <c r="H150" s="41" t="s">
        <v>10447</v>
      </c>
      <c r="I150" s="102"/>
      <c r="J150" s="26"/>
    </row>
    <row r="151" spans="1:10">
      <c r="A151" s="25">
        <v>150</v>
      </c>
      <c r="B151" s="25">
        <v>150</v>
      </c>
      <c r="C151" s="102" t="s">
        <v>13434</v>
      </c>
      <c r="D151" s="102" t="s">
        <v>13435</v>
      </c>
      <c r="E151" s="25" t="s">
        <v>10618</v>
      </c>
      <c r="F151" s="102" t="s">
        <v>13588</v>
      </c>
      <c r="G151" s="102" t="s">
        <v>10659</v>
      </c>
      <c r="H151" s="41" t="s">
        <v>13478</v>
      </c>
      <c r="I151" s="102"/>
      <c r="J151" s="26"/>
    </row>
    <row r="152" spans="1:10">
      <c r="A152" s="25">
        <v>151</v>
      </c>
      <c r="B152" s="25">
        <v>151</v>
      </c>
      <c r="C152" s="102" t="s">
        <v>13434</v>
      </c>
      <c r="D152" s="102" t="s">
        <v>13435</v>
      </c>
      <c r="E152" s="25" t="s">
        <v>10618</v>
      </c>
      <c r="F152" s="41" t="s">
        <v>13523</v>
      </c>
      <c r="G152" s="102" t="s">
        <v>10660</v>
      </c>
      <c r="H152" s="41" t="s">
        <v>13444</v>
      </c>
      <c r="I152" s="102" t="s">
        <v>13524</v>
      </c>
      <c r="J152" s="26"/>
    </row>
    <row r="153" spans="1:10">
      <c r="A153" s="25">
        <v>152</v>
      </c>
      <c r="B153" s="25">
        <v>152</v>
      </c>
      <c r="C153" s="102" t="s">
        <v>13434</v>
      </c>
      <c r="D153" s="102" t="s">
        <v>13435</v>
      </c>
      <c r="E153" s="25" t="s">
        <v>10618</v>
      </c>
      <c r="F153" s="41" t="s">
        <v>13562</v>
      </c>
      <c r="G153" s="102" t="s">
        <v>10672</v>
      </c>
      <c r="H153" s="41" t="s">
        <v>13527</v>
      </c>
      <c r="I153" s="102"/>
      <c r="J153" s="26"/>
    </row>
    <row r="154" spans="1:10">
      <c r="A154" s="25">
        <v>153</v>
      </c>
      <c r="B154" s="25">
        <v>153</v>
      </c>
      <c r="C154" s="102" t="s">
        <v>13434</v>
      </c>
      <c r="D154" s="102" t="s">
        <v>13435</v>
      </c>
      <c r="E154" s="25" t="s">
        <v>10618</v>
      </c>
      <c r="F154" s="41" t="s">
        <v>13589</v>
      </c>
      <c r="G154" s="102" t="s">
        <v>10688</v>
      </c>
      <c r="H154" s="41" t="s">
        <v>13527</v>
      </c>
      <c r="I154" s="102"/>
      <c r="J154" s="26"/>
    </row>
    <row r="155" spans="1:10">
      <c r="A155" s="25">
        <v>154</v>
      </c>
      <c r="B155" s="25">
        <v>154</v>
      </c>
      <c r="C155" s="102" t="s">
        <v>13434</v>
      </c>
      <c r="D155" s="102" t="s">
        <v>13435</v>
      </c>
      <c r="E155" s="25" t="s">
        <v>10618</v>
      </c>
      <c r="F155" s="41" t="s">
        <v>13590</v>
      </c>
      <c r="G155" s="102" t="s">
        <v>10693</v>
      </c>
      <c r="H155" s="41" t="s">
        <v>13527</v>
      </c>
      <c r="I155" s="102"/>
      <c r="J155" s="26"/>
    </row>
    <row r="156" spans="1:10">
      <c r="A156" s="25">
        <v>155</v>
      </c>
      <c r="B156" s="25">
        <v>155</v>
      </c>
      <c r="C156" s="102" t="s">
        <v>13434</v>
      </c>
      <c r="D156" s="102" t="s">
        <v>13435</v>
      </c>
      <c r="E156" s="25" t="s">
        <v>10618</v>
      </c>
      <c r="F156" s="102" t="s">
        <v>13450</v>
      </c>
      <c r="G156" s="102" t="s">
        <v>13591</v>
      </c>
      <c r="H156" s="41" t="s">
        <v>13452</v>
      </c>
      <c r="I156" s="102"/>
      <c r="J156" s="26"/>
    </row>
    <row r="157" spans="1:10">
      <c r="A157" s="25">
        <v>156</v>
      </c>
      <c r="B157" s="25">
        <v>156</v>
      </c>
      <c r="C157" s="102" t="s">
        <v>13434</v>
      </c>
      <c r="D157" s="102" t="s">
        <v>13435</v>
      </c>
      <c r="E157" s="25" t="s">
        <v>10618</v>
      </c>
      <c r="F157" s="102" t="s">
        <v>13453</v>
      </c>
      <c r="G157" s="102" t="s">
        <v>13592</v>
      </c>
      <c r="H157" s="41" t="s">
        <v>13452</v>
      </c>
      <c r="I157" s="102"/>
    </row>
    <row r="158" spans="1:10">
      <c r="A158" s="25">
        <v>157</v>
      </c>
      <c r="B158" s="25">
        <v>157</v>
      </c>
      <c r="C158" s="102" t="s">
        <v>13434</v>
      </c>
      <c r="D158" s="102" t="s">
        <v>13435</v>
      </c>
      <c r="E158" s="41" t="s">
        <v>10675</v>
      </c>
      <c r="F158" s="41" t="s">
        <v>8927</v>
      </c>
      <c r="G158" s="102" t="s">
        <v>13593</v>
      </c>
      <c r="H158" s="41" t="s">
        <v>13437</v>
      </c>
      <c r="I158" s="25"/>
      <c r="J158" s="26"/>
    </row>
    <row r="159" spans="1:10">
      <c r="A159" s="25">
        <v>158</v>
      </c>
      <c r="B159" s="25">
        <v>158</v>
      </c>
      <c r="C159" s="102" t="s">
        <v>13434</v>
      </c>
      <c r="D159" s="102" t="s">
        <v>13435</v>
      </c>
      <c r="E159" s="41" t="s">
        <v>10675</v>
      </c>
      <c r="F159" s="41" t="s">
        <v>13594</v>
      </c>
      <c r="G159" s="102" t="s">
        <v>10677</v>
      </c>
      <c r="H159" s="41" t="s">
        <v>13437</v>
      </c>
      <c r="I159" s="102"/>
      <c r="J159" s="26"/>
    </row>
    <row r="160" spans="1:10">
      <c r="A160" s="25">
        <v>159</v>
      </c>
      <c r="B160" s="25">
        <v>159</v>
      </c>
      <c r="C160" s="102" t="s">
        <v>13434</v>
      </c>
      <c r="D160" s="102" t="s">
        <v>13435</v>
      </c>
      <c r="E160" s="41" t="s">
        <v>10675</v>
      </c>
      <c r="F160" s="41" t="s">
        <v>13582</v>
      </c>
      <c r="G160" s="102" t="s">
        <v>13595</v>
      </c>
      <c r="H160" s="41" t="s">
        <v>13437</v>
      </c>
      <c r="I160" s="25"/>
      <c r="J160" s="26"/>
    </row>
    <row r="161" spans="1:10" ht="14.4">
      <c r="A161" s="25">
        <v>160</v>
      </c>
      <c r="B161" s="25">
        <v>160</v>
      </c>
      <c r="C161" s="102" t="s">
        <v>13434</v>
      </c>
      <c r="D161" s="102" t="s">
        <v>13435</v>
      </c>
      <c r="E161" s="41" t="s">
        <v>10675</v>
      </c>
      <c r="F161" s="41" t="s">
        <v>13554</v>
      </c>
      <c r="G161" s="102" t="s">
        <v>10680</v>
      </c>
      <c r="H161" s="41" t="s">
        <v>13463</v>
      </c>
      <c r="I161" s="102" t="s">
        <v>13516</v>
      </c>
      <c r="J161" s="104" t="str">
        <f>HYPERLINK("#'KOODISTOT'!B"&amp;MATCH("TreeSpeciesType",KOODISTOT!B:B,0),"TreeSpeciesType")</f>
        <v>TreeSpeciesType</v>
      </c>
    </row>
    <row r="162" spans="1:10" ht="14.4">
      <c r="A162" s="25">
        <v>161</v>
      </c>
      <c r="B162" s="25">
        <v>161</v>
      </c>
      <c r="C162" s="102" t="s">
        <v>13434</v>
      </c>
      <c r="D162" s="102" t="s">
        <v>13435</v>
      </c>
      <c r="E162" s="41" t="s">
        <v>10675</v>
      </c>
      <c r="F162" s="41" t="s">
        <v>13596</v>
      </c>
      <c r="G162" s="102" t="s">
        <v>10682</v>
      </c>
      <c r="H162" s="41" t="s">
        <v>13463</v>
      </c>
      <c r="I162" s="102" t="s">
        <v>13516</v>
      </c>
      <c r="J162" s="104" t="str">
        <f>HYPERLINK("#'YHDISTEKOODISTOT'!B"&amp;MATCH(CONCATENATE(F162,"Type"),YHDISTEKOODISTOT!B:B,0),CONCATENATE(F162,"Type"))</f>
        <v>stemtypeType</v>
      </c>
    </row>
    <row r="163" spans="1:10">
      <c r="A163" s="25">
        <v>162</v>
      </c>
      <c r="B163" s="25">
        <v>162</v>
      </c>
      <c r="C163" s="102" t="s">
        <v>13434</v>
      </c>
      <c r="D163" s="102" t="s">
        <v>13435</v>
      </c>
      <c r="E163" s="41" t="s">
        <v>10675</v>
      </c>
      <c r="F163" s="41" t="s">
        <v>13597</v>
      </c>
      <c r="G163" s="102" t="s">
        <v>10684</v>
      </c>
      <c r="H163" s="41" t="s">
        <v>13527</v>
      </c>
      <c r="I163" s="102"/>
      <c r="J163" s="26"/>
    </row>
    <row r="164" spans="1:10">
      <c r="A164" s="25">
        <v>163</v>
      </c>
      <c r="B164" s="25">
        <v>163</v>
      </c>
      <c r="C164" s="102" t="s">
        <v>13434</v>
      </c>
      <c r="D164" s="102" t="s">
        <v>13435</v>
      </c>
      <c r="E164" s="41" t="s">
        <v>10675</v>
      </c>
      <c r="F164" s="41" t="s">
        <v>13598</v>
      </c>
      <c r="G164" s="102" t="s">
        <v>10686</v>
      </c>
      <c r="H164" s="41" t="s">
        <v>13527</v>
      </c>
      <c r="I164" s="102"/>
      <c r="J164" s="26"/>
    </row>
    <row r="165" spans="1:10">
      <c r="A165" s="25">
        <v>164</v>
      </c>
      <c r="B165" s="25">
        <v>164</v>
      </c>
      <c r="C165" s="102" t="s">
        <v>13434</v>
      </c>
      <c r="D165" s="102" t="s">
        <v>13435</v>
      </c>
      <c r="E165" s="41" t="s">
        <v>10675</v>
      </c>
      <c r="F165" s="102" t="s">
        <v>13450</v>
      </c>
      <c r="G165" s="102" t="s">
        <v>13599</v>
      </c>
      <c r="H165" s="41" t="s">
        <v>13452</v>
      </c>
      <c r="I165" s="102"/>
      <c r="J165" s="26"/>
    </row>
    <row r="166" spans="1:10">
      <c r="A166" s="25">
        <v>165</v>
      </c>
      <c r="B166" s="25">
        <v>165</v>
      </c>
      <c r="C166" s="102" t="s">
        <v>13434</v>
      </c>
      <c r="D166" s="102" t="s">
        <v>13435</v>
      </c>
      <c r="E166" s="41" t="s">
        <v>10675</v>
      </c>
      <c r="F166" s="102" t="s">
        <v>13453</v>
      </c>
      <c r="G166" s="102" t="s">
        <v>13600</v>
      </c>
      <c r="H166" s="41" t="s">
        <v>13452</v>
      </c>
      <c r="I166" s="102"/>
      <c r="J166" s="26"/>
    </row>
    <row r="167" spans="1:10">
      <c r="A167" s="25">
        <v>166</v>
      </c>
      <c r="B167" s="25">
        <v>166</v>
      </c>
      <c r="C167" s="102" t="s">
        <v>13434</v>
      </c>
      <c r="D167" s="102" t="s">
        <v>13435</v>
      </c>
      <c r="E167" s="25" t="s">
        <v>10663</v>
      </c>
      <c r="F167" s="41" t="s">
        <v>8927</v>
      </c>
      <c r="G167" s="102" t="s">
        <v>13601</v>
      </c>
      <c r="H167" s="41" t="s">
        <v>13437</v>
      </c>
      <c r="I167" s="25"/>
      <c r="J167" s="26"/>
    </row>
    <row r="168" spans="1:10">
      <c r="A168" s="25">
        <v>167</v>
      </c>
      <c r="B168" s="25">
        <v>167</v>
      </c>
      <c r="C168" s="102" t="s">
        <v>13434</v>
      </c>
      <c r="D168" s="102" t="s">
        <v>13435</v>
      </c>
      <c r="E168" s="25" t="s">
        <v>10663</v>
      </c>
      <c r="F168" s="41" t="s">
        <v>13602</v>
      </c>
      <c r="G168" s="102" t="s">
        <v>13603</v>
      </c>
      <c r="H168" s="41" t="s">
        <v>13437</v>
      </c>
      <c r="I168" s="102"/>
      <c r="J168" s="26"/>
    </row>
    <row r="169" spans="1:10">
      <c r="A169" s="25">
        <v>168</v>
      </c>
      <c r="B169" s="25">
        <v>168</v>
      </c>
      <c r="C169" s="102" t="s">
        <v>13434</v>
      </c>
      <c r="D169" s="102" t="s">
        <v>13435</v>
      </c>
      <c r="E169" s="25" t="s">
        <v>10663</v>
      </c>
      <c r="F169" s="41" t="s">
        <v>13582</v>
      </c>
      <c r="G169" s="102" t="s">
        <v>13595</v>
      </c>
      <c r="H169" s="41" t="s">
        <v>13437</v>
      </c>
      <c r="I169" s="25"/>
      <c r="J169" s="26"/>
    </row>
    <row r="170" spans="1:10" ht="14.4">
      <c r="A170" s="25">
        <v>169</v>
      </c>
      <c r="B170" s="25">
        <v>169</v>
      </c>
      <c r="C170" s="102" t="s">
        <v>13434</v>
      </c>
      <c r="D170" s="102" t="s">
        <v>13435</v>
      </c>
      <c r="E170" s="25" t="s">
        <v>10663</v>
      </c>
      <c r="F170" s="41" t="s">
        <v>13604</v>
      </c>
      <c r="G170" s="102" t="s">
        <v>10669</v>
      </c>
      <c r="H170" s="41" t="s">
        <v>13463</v>
      </c>
      <c r="I170" s="102" t="s">
        <v>13516</v>
      </c>
      <c r="J170" s="104" t="str">
        <f>HYPERLINK("#'YHDISTEKOODISTOT'!B"&amp;MATCH(CONCATENATE(F170,"Type"),YHDISTEKOODISTOT!B:B,0),CONCATENATE(F170,"Type"))</f>
        <v>specificationcodeType</v>
      </c>
    </row>
    <row r="171" spans="1:10">
      <c r="A171" s="25">
        <v>170</v>
      </c>
      <c r="B171" s="25">
        <v>170</v>
      </c>
      <c r="C171" s="102" t="s">
        <v>13434</v>
      </c>
      <c r="D171" s="102" t="s">
        <v>13435</v>
      </c>
      <c r="E171" s="25" t="s">
        <v>10663</v>
      </c>
      <c r="F171" s="102" t="s">
        <v>13450</v>
      </c>
      <c r="G171" s="102" t="s">
        <v>13605</v>
      </c>
      <c r="H171" s="41" t="s">
        <v>13452</v>
      </c>
      <c r="I171" s="102"/>
      <c r="J171" s="26"/>
    </row>
    <row r="172" spans="1:10">
      <c r="A172" s="25">
        <v>171</v>
      </c>
      <c r="B172" s="25">
        <v>171</v>
      </c>
      <c r="C172" s="102" t="s">
        <v>13434</v>
      </c>
      <c r="D172" s="102" t="s">
        <v>13435</v>
      </c>
      <c r="E172" s="25" t="s">
        <v>10663</v>
      </c>
      <c r="F172" s="102" t="s">
        <v>13453</v>
      </c>
      <c r="G172" s="102" t="s">
        <v>13606</v>
      </c>
      <c r="H172" s="41" t="s">
        <v>13452</v>
      </c>
      <c r="I172" s="102"/>
      <c r="J172" s="26"/>
    </row>
    <row r="173" spans="1:10">
      <c r="A173" s="25">
        <v>172</v>
      </c>
      <c r="B173" s="25">
        <v>172</v>
      </c>
      <c r="C173" s="102" t="s">
        <v>13434</v>
      </c>
      <c r="D173" s="102" t="s">
        <v>13435</v>
      </c>
      <c r="E173" s="41" t="s">
        <v>10753</v>
      </c>
      <c r="F173" s="41" t="s">
        <v>8927</v>
      </c>
      <c r="G173" s="102" t="s">
        <v>13607</v>
      </c>
      <c r="H173" s="41" t="s">
        <v>13437</v>
      </c>
      <c r="I173" s="25"/>
    </row>
    <row r="174" spans="1:10">
      <c r="A174" s="25">
        <v>173</v>
      </c>
      <c r="B174" s="25">
        <v>173</v>
      </c>
      <c r="C174" s="102" t="s">
        <v>13434</v>
      </c>
      <c r="D174" s="102" t="s">
        <v>13435</v>
      </c>
      <c r="E174" s="41" t="s">
        <v>10753</v>
      </c>
      <c r="F174" s="41" t="s">
        <v>13608</v>
      </c>
      <c r="G174" s="102" t="s">
        <v>10755</v>
      </c>
      <c r="H174" s="41" t="s">
        <v>13437</v>
      </c>
      <c r="I174" s="102"/>
    </row>
    <row r="175" spans="1:10">
      <c r="A175" s="25">
        <v>174</v>
      </c>
      <c r="B175" s="25">
        <v>174</v>
      </c>
      <c r="C175" s="102" t="s">
        <v>13434</v>
      </c>
      <c r="D175" s="102" t="s">
        <v>13435</v>
      </c>
      <c r="E175" s="41" t="s">
        <v>10753</v>
      </c>
      <c r="F175" s="41" t="s">
        <v>13509</v>
      </c>
      <c r="G175" s="102" t="s">
        <v>13535</v>
      </c>
      <c r="H175" s="41" t="s">
        <v>13437</v>
      </c>
      <c r="I175" s="25"/>
    </row>
    <row r="176" spans="1:10" ht="14.4">
      <c r="A176" s="25">
        <v>175</v>
      </c>
      <c r="B176" s="25">
        <v>175</v>
      </c>
      <c r="C176" s="102" t="s">
        <v>13434</v>
      </c>
      <c r="D176" s="102" t="s">
        <v>13435</v>
      </c>
      <c r="E176" s="41" t="s">
        <v>10753</v>
      </c>
      <c r="F176" s="41" t="s">
        <v>13609</v>
      </c>
      <c r="G176" s="102" t="s">
        <v>10763</v>
      </c>
      <c r="H176" s="41" t="s">
        <v>13463</v>
      </c>
      <c r="I176" s="102" t="s">
        <v>13516</v>
      </c>
      <c r="J176" s="104" t="str">
        <f>HYPERLINK("#'KOODISTOT'!B"&amp;MATCH("YesNoType",KOODISTOT!B:B,0),CONCATENATE("MainFeatureType"))</f>
        <v>MainFeatureType</v>
      </c>
    </row>
    <row r="177" spans="1:10" ht="14.4">
      <c r="A177" s="25">
        <v>176</v>
      </c>
      <c r="B177" s="25">
        <v>176</v>
      </c>
      <c r="C177" s="102" t="s">
        <v>13434</v>
      </c>
      <c r="D177" s="102" t="s">
        <v>13435</v>
      </c>
      <c r="E177" s="41" t="s">
        <v>10753</v>
      </c>
      <c r="F177" s="41" t="s">
        <v>13610</v>
      </c>
      <c r="G177" s="102" t="s">
        <v>10765</v>
      </c>
      <c r="H177" s="41" t="s">
        <v>13463</v>
      </c>
      <c r="I177" s="102" t="s">
        <v>13516</v>
      </c>
      <c r="J177" s="104" t="str">
        <f>HYPERLINK("#'KOODISTOT'!B"&amp;MATCH(CONCATENATE(F177,"Type"),KOODISTOT!B:B,0),CONCATENATE(F177,"Type"))</f>
        <v>featuretypeType</v>
      </c>
    </row>
    <row r="178" spans="1:10" ht="14.4">
      <c r="A178" s="25">
        <v>177</v>
      </c>
      <c r="B178" s="25">
        <v>177</v>
      </c>
      <c r="C178" s="102" t="s">
        <v>13434</v>
      </c>
      <c r="D178" s="102" t="s">
        <v>13435</v>
      </c>
      <c r="E178" s="41" t="s">
        <v>10753</v>
      </c>
      <c r="F178" s="41" t="s">
        <v>13611</v>
      </c>
      <c r="G178" s="102" t="s">
        <v>10767</v>
      </c>
      <c r="H178" s="41" t="s">
        <v>13463</v>
      </c>
      <c r="I178" s="102" t="s">
        <v>13516</v>
      </c>
      <c r="J178" s="104" t="str">
        <f>HYPERLINK("#'YHDISTEKOODISTOT'!B"&amp;MATCH("FeatureCodeType",YHDISTEKOODISTOT!B:B,0),CONCATENATE(F178,"Type"))</f>
        <v>featurecodeType</v>
      </c>
    </row>
    <row r="179" spans="1:10" ht="14.4">
      <c r="A179" s="25">
        <v>178</v>
      </c>
      <c r="B179" s="25">
        <v>178</v>
      </c>
      <c r="C179" s="102" t="s">
        <v>13434</v>
      </c>
      <c r="D179" s="102" t="s">
        <v>13435</v>
      </c>
      <c r="E179" s="41" t="s">
        <v>10753</v>
      </c>
      <c r="F179" s="41" t="s">
        <v>13612</v>
      </c>
      <c r="G179" s="102" t="s">
        <v>10769</v>
      </c>
      <c r="H179" s="41" t="s">
        <v>13463</v>
      </c>
      <c r="I179" s="102" t="s">
        <v>13516</v>
      </c>
      <c r="J179" s="104" t="str">
        <f>HYPERLINK("#'KOODISTOT'!B"&amp;MATCH(CONCATENATE(F179,"Type"),KOODISTOT!B:B,0),CONCATENATE(F179,"Type"))</f>
        <v>featureadditionalcodeType</v>
      </c>
    </row>
    <row r="180" spans="1:10">
      <c r="A180" s="25">
        <v>179</v>
      </c>
      <c r="B180" s="25">
        <v>179</v>
      </c>
      <c r="C180" s="102" t="s">
        <v>13434</v>
      </c>
      <c r="D180" s="102" t="s">
        <v>13435</v>
      </c>
      <c r="E180" s="41" t="s">
        <v>10753</v>
      </c>
      <c r="F180" s="41" t="s">
        <v>13613</v>
      </c>
      <c r="G180" s="102" t="s">
        <v>10773</v>
      </c>
      <c r="H180" s="41" t="s">
        <v>10447</v>
      </c>
      <c r="I180" s="25"/>
    </row>
    <row r="181" spans="1:10">
      <c r="A181" s="25">
        <v>180</v>
      </c>
      <c r="B181" s="25">
        <v>180</v>
      </c>
      <c r="C181" s="102" t="s">
        <v>13434</v>
      </c>
      <c r="D181" s="102" t="s">
        <v>13435</v>
      </c>
      <c r="E181" s="41" t="s">
        <v>10753</v>
      </c>
      <c r="F181" s="41" t="s">
        <v>13614</v>
      </c>
      <c r="G181" s="102" t="s">
        <v>10775</v>
      </c>
      <c r="H181" s="41" t="s">
        <v>10447</v>
      </c>
      <c r="I181" s="25"/>
    </row>
    <row r="182" spans="1:10">
      <c r="A182" s="25">
        <v>181</v>
      </c>
      <c r="B182" s="25">
        <v>181</v>
      </c>
      <c r="C182" s="102" t="s">
        <v>13434</v>
      </c>
      <c r="D182" s="102" t="s">
        <v>13435</v>
      </c>
      <c r="E182" s="41" t="s">
        <v>10753</v>
      </c>
      <c r="F182" s="41" t="s">
        <v>13615</v>
      </c>
      <c r="G182" s="102" t="s">
        <v>10777</v>
      </c>
      <c r="H182" s="41" t="s">
        <v>13478</v>
      </c>
      <c r="I182" s="25"/>
    </row>
    <row r="183" spans="1:10">
      <c r="A183" s="25">
        <v>182</v>
      </c>
      <c r="B183" s="25">
        <v>182</v>
      </c>
      <c r="C183" s="102" t="s">
        <v>13434</v>
      </c>
      <c r="D183" s="102" t="s">
        <v>13435</v>
      </c>
      <c r="E183" s="41" t="s">
        <v>10753</v>
      </c>
      <c r="F183" s="41" t="s">
        <v>13616</v>
      </c>
      <c r="G183" s="102" t="s">
        <v>10779</v>
      </c>
      <c r="H183" s="41" t="s">
        <v>13478</v>
      </c>
      <c r="I183" s="25"/>
    </row>
    <row r="184" spans="1:10">
      <c r="A184" s="25">
        <v>183</v>
      </c>
      <c r="B184" s="25">
        <v>183</v>
      </c>
      <c r="C184" s="102" t="s">
        <v>13434</v>
      </c>
      <c r="D184" s="102" t="s">
        <v>13435</v>
      </c>
      <c r="E184" s="41" t="s">
        <v>10753</v>
      </c>
      <c r="F184" s="41" t="s">
        <v>13617</v>
      </c>
      <c r="G184" s="102" t="s">
        <v>10781</v>
      </c>
      <c r="H184" s="41" t="s">
        <v>13478</v>
      </c>
      <c r="I184" s="25"/>
    </row>
    <row r="185" spans="1:10">
      <c r="A185" s="25">
        <v>184</v>
      </c>
      <c r="B185" s="25">
        <v>184</v>
      </c>
      <c r="C185" s="102" t="s">
        <v>13434</v>
      </c>
      <c r="D185" s="102" t="s">
        <v>13435</v>
      </c>
      <c r="E185" s="41" t="s">
        <v>10753</v>
      </c>
      <c r="F185" s="41" t="s">
        <v>13523</v>
      </c>
      <c r="G185" s="102" t="s">
        <v>10782</v>
      </c>
      <c r="H185" s="41" t="s">
        <v>13444</v>
      </c>
      <c r="I185" s="102" t="s">
        <v>13524</v>
      </c>
    </row>
    <row r="186" spans="1:10">
      <c r="A186" s="25">
        <v>185</v>
      </c>
      <c r="B186" s="25">
        <v>185</v>
      </c>
      <c r="C186" s="102" t="s">
        <v>13434</v>
      </c>
      <c r="D186" s="102" t="s">
        <v>13435</v>
      </c>
      <c r="E186" s="41" t="s">
        <v>10753</v>
      </c>
      <c r="F186" s="102" t="s">
        <v>13450</v>
      </c>
      <c r="G186" s="102" t="s">
        <v>13618</v>
      </c>
      <c r="H186" s="41" t="s">
        <v>13452</v>
      </c>
      <c r="I186" s="25"/>
    </row>
    <row r="187" spans="1:10">
      <c r="A187" s="25">
        <v>186</v>
      </c>
      <c r="B187" s="25">
        <v>186</v>
      </c>
      <c r="C187" s="102" t="s">
        <v>13434</v>
      </c>
      <c r="D187" s="102" t="s">
        <v>13435</v>
      </c>
      <c r="E187" s="41" t="s">
        <v>10753</v>
      </c>
      <c r="F187" s="102" t="s">
        <v>13453</v>
      </c>
      <c r="G187" s="102" t="s">
        <v>13619</v>
      </c>
      <c r="H187" s="41" t="s">
        <v>13452</v>
      </c>
      <c r="I187" s="25"/>
    </row>
    <row r="188" spans="1:10">
      <c r="A188" s="25">
        <v>187</v>
      </c>
      <c r="B188" s="25">
        <v>187</v>
      </c>
      <c r="C188" s="102" t="s">
        <v>13434</v>
      </c>
      <c r="D188" s="102" t="s">
        <v>13435</v>
      </c>
      <c r="E188" s="41" t="s">
        <v>13620</v>
      </c>
      <c r="F188" s="41" t="s">
        <v>8927</v>
      </c>
      <c r="G188" s="102" t="s">
        <v>13621</v>
      </c>
      <c r="H188" s="41" t="s">
        <v>13437</v>
      </c>
      <c r="I188" s="25"/>
    </row>
    <row r="189" spans="1:10">
      <c r="A189" s="25">
        <v>188</v>
      </c>
      <c r="B189" s="25">
        <v>188</v>
      </c>
      <c r="C189" s="102" t="s">
        <v>13434</v>
      </c>
      <c r="D189" s="102" t="s">
        <v>13435</v>
      </c>
      <c r="E189" s="41" t="s">
        <v>13620</v>
      </c>
      <c r="F189" s="41" t="s">
        <v>13622</v>
      </c>
      <c r="G189" s="102" t="s">
        <v>13623</v>
      </c>
      <c r="H189" s="41" t="s">
        <v>13444</v>
      </c>
      <c r="I189" s="102" t="s">
        <v>13624</v>
      </c>
    </row>
    <row r="190" spans="1:10">
      <c r="A190" s="25">
        <v>189</v>
      </c>
      <c r="B190" s="25">
        <v>189</v>
      </c>
      <c r="C190" s="102" t="s">
        <v>13434</v>
      </c>
      <c r="D190" s="102" t="s">
        <v>13435</v>
      </c>
      <c r="E190" s="41" t="s">
        <v>13620</v>
      </c>
      <c r="F190" s="41" t="s">
        <v>13625</v>
      </c>
      <c r="G190" s="102" t="s">
        <v>13626</v>
      </c>
      <c r="H190" s="41" t="s">
        <v>13478</v>
      </c>
      <c r="I190" s="25"/>
    </row>
    <row r="191" spans="1:10">
      <c r="A191" s="25">
        <v>190</v>
      </c>
      <c r="B191" s="25">
        <v>190</v>
      </c>
      <c r="C191" s="102" t="s">
        <v>13434</v>
      </c>
      <c r="D191" s="102" t="s">
        <v>13435</v>
      </c>
      <c r="E191" s="41" t="s">
        <v>13620</v>
      </c>
      <c r="F191" s="102" t="s">
        <v>13450</v>
      </c>
      <c r="G191" s="102" t="s">
        <v>13627</v>
      </c>
      <c r="H191" s="41" t="s">
        <v>13452</v>
      </c>
      <c r="I191" s="25"/>
    </row>
    <row r="192" spans="1:10">
      <c r="A192" s="25">
        <v>191</v>
      </c>
      <c r="B192" s="25">
        <v>191</v>
      </c>
      <c r="C192" s="102" t="s">
        <v>13434</v>
      </c>
      <c r="D192" s="102" t="s">
        <v>13435</v>
      </c>
      <c r="E192" s="41" t="s">
        <v>13620</v>
      </c>
      <c r="F192" s="102" t="s">
        <v>13453</v>
      </c>
      <c r="G192" s="102" t="s">
        <v>13628</v>
      </c>
      <c r="H192" s="41" t="s">
        <v>13452</v>
      </c>
      <c r="I192" s="25"/>
    </row>
    <row r="193" spans="1:10">
      <c r="A193" s="25">
        <v>192</v>
      </c>
      <c r="B193" s="25">
        <v>1</v>
      </c>
      <c r="C193" s="102" t="s">
        <v>13789</v>
      </c>
      <c r="D193" s="25" t="s">
        <v>13790</v>
      </c>
      <c r="E193" s="25" t="s">
        <v>13791</v>
      </c>
      <c r="F193" s="25" t="s">
        <v>8927</v>
      </c>
      <c r="G193" s="25" t="s">
        <v>13792</v>
      </c>
      <c r="H193" s="41" t="s">
        <v>13793</v>
      </c>
      <c r="I193" s="25" t="s">
        <v>13794</v>
      </c>
      <c r="J193" s="25" t="s">
        <v>13794</v>
      </c>
    </row>
    <row r="194" spans="1:10">
      <c r="A194" s="25">
        <v>193</v>
      </c>
      <c r="B194" s="25">
        <v>2</v>
      </c>
      <c r="C194" s="102" t="s">
        <v>13789</v>
      </c>
      <c r="D194" s="25" t="s">
        <v>13790</v>
      </c>
      <c r="E194" s="25" t="s">
        <v>13791</v>
      </c>
      <c r="F194" s="25" t="s">
        <v>13529</v>
      </c>
      <c r="G194" s="102" t="s">
        <v>13795</v>
      </c>
      <c r="H194" s="41" t="s">
        <v>13796</v>
      </c>
      <c r="I194" s="25"/>
    </row>
    <row r="195" spans="1:10">
      <c r="A195" s="25">
        <v>194</v>
      </c>
      <c r="B195" s="25">
        <v>3</v>
      </c>
      <c r="C195" s="102" t="s">
        <v>13789</v>
      </c>
      <c r="D195" s="25" t="s">
        <v>13790</v>
      </c>
      <c r="E195" s="25" t="s">
        <v>13791</v>
      </c>
      <c r="F195" s="25" t="s">
        <v>13797</v>
      </c>
      <c r="G195" s="25" t="s">
        <v>13798</v>
      </c>
      <c r="H195" s="41" t="s">
        <v>13793</v>
      </c>
      <c r="I195" s="25" t="s">
        <v>13794</v>
      </c>
      <c r="J195" s="25" t="s">
        <v>13794</v>
      </c>
    </row>
    <row r="196" spans="1:10">
      <c r="A196" s="25">
        <v>195</v>
      </c>
      <c r="B196" s="25">
        <v>4</v>
      </c>
      <c r="C196" s="102" t="s">
        <v>13789</v>
      </c>
      <c r="D196" s="25" t="s">
        <v>13790</v>
      </c>
      <c r="E196" s="25" t="s">
        <v>13791</v>
      </c>
      <c r="F196" s="25" t="s">
        <v>13799</v>
      </c>
      <c r="G196" s="25" t="s">
        <v>13800</v>
      </c>
      <c r="H196" s="41" t="s">
        <v>5866</v>
      </c>
      <c r="I196" s="25" t="s">
        <v>13794</v>
      </c>
    </row>
    <row r="197" spans="1:10">
      <c r="A197" s="25">
        <v>196</v>
      </c>
      <c r="B197" s="25">
        <v>5</v>
      </c>
      <c r="C197" s="102" t="s">
        <v>13789</v>
      </c>
      <c r="D197" s="25" t="s">
        <v>13790</v>
      </c>
      <c r="E197" s="25" t="s">
        <v>13791</v>
      </c>
      <c r="F197" s="25" t="s">
        <v>13801</v>
      </c>
      <c r="G197" s="25" t="s">
        <v>7294</v>
      </c>
      <c r="H197" s="41" t="s">
        <v>13478</v>
      </c>
      <c r="I197" s="25" t="s">
        <v>13794</v>
      </c>
      <c r="J197" s="25" t="s">
        <v>13794</v>
      </c>
    </row>
    <row r="198" spans="1:10">
      <c r="A198" s="25">
        <v>197</v>
      </c>
      <c r="B198" s="25">
        <v>6</v>
      </c>
      <c r="C198" s="102" t="s">
        <v>13789</v>
      </c>
      <c r="D198" s="25" t="s">
        <v>13790</v>
      </c>
      <c r="E198" s="25" t="s">
        <v>13791</v>
      </c>
      <c r="F198" s="25" t="s">
        <v>13802</v>
      </c>
      <c r="G198" s="25" t="s">
        <v>13803</v>
      </c>
      <c r="H198" s="41" t="s">
        <v>13793</v>
      </c>
      <c r="I198" s="25" t="s">
        <v>13794</v>
      </c>
      <c r="J198" s="25" t="s">
        <v>13794</v>
      </c>
    </row>
    <row r="199" spans="1:10">
      <c r="A199" s="25">
        <v>198</v>
      </c>
      <c r="B199" s="25">
        <v>7</v>
      </c>
      <c r="C199" s="102" t="s">
        <v>13789</v>
      </c>
      <c r="D199" s="25" t="s">
        <v>13790</v>
      </c>
      <c r="E199" s="25" t="s">
        <v>13791</v>
      </c>
      <c r="F199" s="25" t="s">
        <v>13804</v>
      </c>
      <c r="G199" s="25" t="s">
        <v>13805</v>
      </c>
      <c r="H199" s="41" t="s">
        <v>13478</v>
      </c>
      <c r="I199" s="25" t="s">
        <v>13806</v>
      </c>
      <c r="J199" s="25" t="s">
        <v>13794</v>
      </c>
    </row>
    <row r="200" spans="1:10">
      <c r="A200" s="25">
        <v>199</v>
      </c>
      <c r="B200" s="25">
        <v>8</v>
      </c>
      <c r="C200" s="102" t="s">
        <v>13789</v>
      </c>
      <c r="D200" s="25" t="s">
        <v>13790</v>
      </c>
      <c r="E200" s="25" t="s">
        <v>13791</v>
      </c>
      <c r="F200" s="25" t="s">
        <v>13807</v>
      </c>
      <c r="G200" s="25" t="s">
        <v>13808</v>
      </c>
      <c r="H200" s="41" t="s">
        <v>13793</v>
      </c>
      <c r="I200" s="25" t="s">
        <v>13794</v>
      </c>
    </row>
    <row r="201" spans="1:10">
      <c r="A201" s="25">
        <v>200</v>
      </c>
      <c r="B201" s="25">
        <v>9</v>
      </c>
      <c r="C201" s="102" t="s">
        <v>13789</v>
      </c>
      <c r="D201" s="25" t="s">
        <v>13790</v>
      </c>
      <c r="E201" s="25" t="s">
        <v>13791</v>
      </c>
      <c r="F201" s="25" t="s">
        <v>13809</v>
      </c>
      <c r="G201" s="25" t="s">
        <v>13810</v>
      </c>
      <c r="H201" s="41" t="s">
        <v>13478</v>
      </c>
      <c r="I201" s="25" t="s">
        <v>13794</v>
      </c>
    </row>
    <row r="202" spans="1:10">
      <c r="A202" s="25">
        <v>201</v>
      </c>
      <c r="B202" s="25">
        <v>10</v>
      </c>
      <c r="C202" s="102" t="s">
        <v>13789</v>
      </c>
      <c r="D202" s="25" t="s">
        <v>13790</v>
      </c>
      <c r="E202" s="25" t="s">
        <v>13791</v>
      </c>
      <c r="F202" s="25" t="s">
        <v>13512</v>
      </c>
      <c r="G202" s="25" t="s">
        <v>13811</v>
      </c>
      <c r="H202" s="41" t="s">
        <v>13793</v>
      </c>
      <c r="I202" s="25" t="s">
        <v>13794</v>
      </c>
      <c r="J202" s="25" t="s">
        <v>13794</v>
      </c>
    </row>
    <row r="203" spans="1:10">
      <c r="A203" s="25">
        <v>202</v>
      </c>
      <c r="B203" s="25">
        <v>11</v>
      </c>
      <c r="C203" s="102" t="s">
        <v>13789</v>
      </c>
      <c r="D203" s="25" t="s">
        <v>13790</v>
      </c>
      <c r="E203" s="25" t="s">
        <v>13791</v>
      </c>
      <c r="F203" s="25" t="s">
        <v>13513</v>
      </c>
      <c r="G203" s="25" t="s">
        <v>13812</v>
      </c>
      <c r="H203" s="41" t="s">
        <v>13478</v>
      </c>
      <c r="I203" s="25" t="s">
        <v>13794</v>
      </c>
      <c r="J203" s="25" t="s">
        <v>13794</v>
      </c>
    </row>
    <row r="204" spans="1:10">
      <c r="A204" s="25">
        <v>203</v>
      </c>
      <c r="B204" s="25">
        <v>12</v>
      </c>
      <c r="C204" s="102" t="s">
        <v>13789</v>
      </c>
      <c r="D204" s="25" t="s">
        <v>13790</v>
      </c>
      <c r="E204" s="25" t="s">
        <v>13791</v>
      </c>
      <c r="F204" s="25" t="s">
        <v>13526</v>
      </c>
      <c r="G204" s="25" t="s">
        <v>13813</v>
      </c>
      <c r="H204" s="41" t="s">
        <v>13814</v>
      </c>
      <c r="I204" s="25" t="s">
        <v>13794</v>
      </c>
      <c r="J204" s="25" t="s">
        <v>13794</v>
      </c>
    </row>
    <row r="205" spans="1:10" ht="14.4">
      <c r="A205" s="25">
        <v>204</v>
      </c>
      <c r="B205" s="25">
        <v>13</v>
      </c>
      <c r="C205" s="102" t="s">
        <v>13789</v>
      </c>
      <c r="D205" s="25" t="s">
        <v>13790</v>
      </c>
      <c r="E205" s="25" t="s">
        <v>13791</v>
      </c>
      <c r="F205" s="25" t="s">
        <v>13515</v>
      </c>
      <c r="G205" s="25" t="s">
        <v>13815</v>
      </c>
      <c r="H205" s="41" t="s">
        <v>13793</v>
      </c>
      <c r="I205" s="25" t="s">
        <v>13516</v>
      </c>
      <c r="J205" s="104" t="s">
        <v>11073</v>
      </c>
    </row>
    <row r="206" spans="1:10" ht="14.4">
      <c r="A206" s="25">
        <v>205</v>
      </c>
      <c r="B206" s="25">
        <v>14</v>
      </c>
      <c r="C206" s="102" t="s">
        <v>13789</v>
      </c>
      <c r="D206" s="25" t="s">
        <v>13790</v>
      </c>
      <c r="E206" s="25" t="s">
        <v>13791</v>
      </c>
      <c r="F206" s="25" t="s">
        <v>13816</v>
      </c>
      <c r="G206" s="25" t="s">
        <v>13817</v>
      </c>
      <c r="H206" s="41" t="s">
        <v>13793</v>
      </c>
      <c r="I206" s="25" t="s">
        <v>13516</v>
      </c>
      <c r="J206" s="104" t="s">
        <v>5532</v>
      </c>
    </row>
    <row r="207" spans="1:10" ht="14.4">
      <c r="A207" s="25">
        <v>206</v>
      </c>
      <c r="B207" s="25">
        <v>15</v>
      </c>
      <c r="C207" s="102" t="s">
        <v>13789</v>
      </c>
      <c r="D207" s="25" t="s">
        <v>13790</v>
      </c>
      <c r="E207" s="25" t="s">
        <v>13791</v>
      </c>
      <c r="F207" s="25" t="s">
        <v>13818</v>
      </c>
      <c r="G207" s="25" t="s">
        <v>13819</v>
      </c>
      <c r="H207" s="41" t="s">
        <v>13793</v>
      </c>
      <c r="I207" s="25" t="s">
        <v>13516</v>
      </c>
      <c r="J207" s="104" t="s">
        <v>5536</v>
      </c>
    </row>
    <row r="208" spans="1:10" ht="14.4">
      <c r="A208" s="25">
        <v>207</v>
      </c>
      <c r="B208" s="25">
        <v>16</v>
      </c>
      <c r="C208" s="102" t="s">
        <v>13789</v>
      </c>
      <c r="D208" s="25" t="s">
        <v>13790</v>
      </c>
      <c r="E208" s="25" t="s">
        <v>13791</v>
      </c>
      <c r="F208" s="25" t="s">
        <v>13820</v>
      </c>
      <c r="G208" s="25" t="s">
        <v>13821</v>
      </c>
      <c r="H208" s="41" t="s">
        <v>13793</v>
      </c>
      <c r="I208" s="25" t="s">
        <v>13516</v>
      </c>
      <c r="J208" s="104" t="s">
        <v>5562</v>
      </c>
    </row>
    <row r="209" spans="1:10" ht="28.8">
      <c r="A209" s="25">
        <v>208</v>
      </c>
      <c r="B209" s="25">
        <v>17</v>
      </c>
      <c r="C209" s="102" t="s">
        <v>13789</v>
      </c>
      <c r="D209" s="25" t="s">
        <v>13790</v>
      </c>
      <c r="E209" s="25" t="s">
        <v>13791</v>
      </c>
      <c r="F209" s="25" t="s">
        <v>13822</v>
      </c>
      <c r="G209" s="25" t="s">
        <v>13823</v>
      </c>
      <c r="H209" s="41" t="s">
        <v>13793</v>
      </c>
      <c r="I209" s="25" t="s">
        <v>13516</v>
      </c>
      <c r="J209" s="104" t="s">
        <v>5648</v>
      </c>
    </row>
    <row r="210" spans="1:10" ht="14.4">
      <c r="A210" s="25">
        <v>209</v>
      </c>
      <c r="B210" s="25">
        <v>18</v>
      </c>
      <c r="C210" s="102" t="s">
        <v>13789</v>
      </c>
      <c r="D210" s="25" t="s">
        <v>13790</v>
      </c>
      <c r="E210" s="25" t="s">
        <v>13791</v>
      </c>
      <c r="F210" s="25" t="s">
        <v>13824</v>
      </c>
      <c r="G210" s="25" t="s">
        <v>13825</v>
      </c>
      <c r="H210" s="41" t="s">
        <v>13793</v>
      </c>
      <c r="I210" s="25" t="s">
        <v>13516</v>
      </c>
      <c r="J210" s="104" t="s">
        <v>8678</v>
      </c>
    </row>
    <row r="211" spans="1:10">
      <c r="A211" s="25">
        <v>210</v>
      </c>
      <c r="B211" s="25">
        <v>19</v>
      </c>
      <c r="C211" s="102" t="s">
        <v>13789</v>
      </c>
      <c r="D211" s="25" t="s">
        <v>13790</v>
      </c>
      <c r="E211" s="25" t="s">
        <v>13791</v>
      </c>
      <c r="F211" s="25" t="s">
        <v>13578</v>
      </c>
      <c r="G211" s="25" t="s">
        <v>13826</v>
      </c>
      <c r="H211" s="41" t="s">
        <v>13793</v>
      </c>
      <c r="I211" s="25" t="s">
        <v>13794</v>
      </c>
      <c r="J211" s="25" t="s">
        <v>13794</v>
      </c>
    </row>
    <row r="212" spans="1:10">
      <c r="A212" s="25">
        <v>211</v>
      </c>
      <c r="B212" s="25">
        <v>20</v>
      </c>
      <c r="C212" s="102" t="s">
        <v>13789</v>
      </c>
      <c r="D212" s="25" t="s">
        <v>13790</v>
      </c>
      <c r="E212" s="25" t="s">
        <v>13791</v>
      </c>
      <c r="F212" s="25" t="s">
        <v>13560</v>
      </c>
      <c r="G212" s="25" t="s">
        <v>13827</v>
      </c>
      <c r="H212" s="41" t="s">
        <v>13814</v>
      </c>
      <c r="I212" s="25" t="s">
        <v>13794</v>
      </c>
      <c r="J212" s="25" t="s">
        <v>13794</v>
      </c>
    </row>
    <row r="213" spans="1:10" ht="14.4">
      <c r="A213" s="25">
        <v>212</v>
      </c>
      <c r="B213" s="25">
        <v>21</v>
      </c>
      <c r="C213" s="102" t="s">
        <v>13789</v>
      </c>
      <c r="D213" s="25" t="s">
        <v>13790</v>
      </c>
      <c r="E213" s="25" t="s">
        <v>13791</v>
      </c>
      <c r="F213" s="25" t="s">
        <v>13828</v>
      </c>
      <c r="G213" s="25" t="s">
        <v>13829</v>
      </c>
      <c r="H213" s="41" t="s">
        <v>13793</v>
      </c>
      <c r="I213" s="25" t="s">
        <v>13516</v>
      </c>
      <c r="J213" s="104" t="s">
        <v>8401</v>
      </c>
    </row>
    <row r="214" spans="1:10">
      <c r="A214" s="25">
        <v>213</v>
      </c>
      <c r="B214" s="25">
        <v>22</v>
      </c>
      <c r="C214" s="102" t="s">
        <v>13789</v>
      </c>
      <c r="D214" s="25" t="s">
        <v>13790</v>
      </c>
      <c r="E214" s="25" t="s">
        <v>13791</v>
      </c>
      <c r="F214" s="25" t="s">
        <v>13830</v>
      </c>
      <c r="G214" s="25" t="s">
        <v>5866</v>
      </c>
      <c r="H214" s="41" t="s">
        <v>13793</v>
      </c>
      <c r="I214" s="25" t="s">
        <v>13806</v>
      </c>
      <c r="J214" s="25" t="s">
        <v>13794</v>
      </c>
    </row>
    <row r="215" spans="1:10" ht="14.4">
      <c r="A215" s="25">
        <v>214</v>
      </c>
      <c r="B215" s="25">
        <v>23</v>
      </c>
      <c r="C215" s="102" t="s">
        <v>13789</v>
      </c>
      <c r="D215" s="25" t="s">
        <v>13790</v>
      </c>
      <c r="E215" s="25" t="s">
        <v>13791</v>
      </c>
      <c r="F215" s="25" t="s">
        <v>13831</v>
      </c>
      <c r="G215" s="25" t="s">
        <v>13832</v>
      </c>
      <c r="H215" s="41" t="s">
        <v>13793</v>
      </c>
      <c r="I215" s="25" t="s">
        <v>13516</v>
      </c>
      <c r="J215" s="104" t="s">
        <v>8427</v>
      </c>
    </row>
    <row r="216" spans="1:10" ht="14.4">
      <c r="A216" s="25">
        <v>215</v>
      </c>
      <c r="B216" s="25">
        <v>24</v>
      </c>
      <c r="C216" s="102" t="s">
        <v>13789</v>
      </c>
      <c r="D216" s="25" t="s">
        <v>13790</v>
      </c>
      <c r="E216" s="25" t="s">
        <v>13791</v>
      </c>
      <c r="F216" s="25" t="s">
        <v>13833</v>
      </c>
      <c r="G216" s="25" t="s">
        <v>13834</v>
      </c>
      <c r="H216" s="41" t="s">
        <v>13793</v>
      </c>
      <c r="I216" s="25" t="s">
        <v>13516</v>
      </c>
      <c r="J216" s="104" t="s">
        <v>7420</v>
      </c>
    </row>
    <row r="217" spans="1:10" ht="14.4">
      <c r="A217" s="25">
        <v>216</v>
      </c>
      <c r="B217" s="25">
        <v>25</v>
      </c>
      <c r="C217" s="102" t="s">
        <v>13789</v>
      </c>
      <c r="D217" s="25" t="s">
        <v>13790</v>
      </c>
      <c r="E217" s="25" t="s">
        <v>13791</v>
      </c>
      <c r="F217" s="25" t="s">
        <v>13835</v>
      </c>
      <c r="G217" s="25" t="s">
        <v>13836</v>
      </c>
      <c r="H217" s="41" t="s">
        <v>13793</v>
      </c>
      <c r="I217" s="25" t="s">
        <v>13516</v>
      </c>
      <c r="J217" s="104" t="s">
        <v>7431</v>
      </c>
    </row>
    <row r="218" spans="1:10" ht="14.4">
      <c r="A218" s="25">
        <v>217</v>
      </c>
      <c r="B218" s="25">
        <v>26</v>
      </c>
      <c r="C218" s="102" t="s">
        <v>13789</v>
      </c>
      <c r="D218" s="25" t="s">
        <v>13790</v>
      </c>
      <c r="E218" s="25" t="s">
        <v>13791</v>
      </c>
      <c r="F218" s="25" t="s">
        <v>14969</v>
      </c>
      <c r="G218" s="25" t="s">
        <v>13837</v>
      </c>
      <c r="H218" s="41" t="s">
        <v>13793</v>
      </c>
      <c r="I218" s="25" t="s">
        <v>13516</v>
      </c>
      <c r="J218" s="104" t="s">
        <v>8633</v>
      </c>
    </row>
    <row r="219" spans="1:10" ht="28.8">
      <c r="A219" s="25">
        <v>218</v>
      </c>
      <c r="B219" s="25">
        <v>27</v>
      </c>
      <c r="C219" s="102" t="s">
        <v>13789</v>
      </c>
      <c r="D219" s="25" t="s">
        <v>13790</v>
      </c>
      <c r="E219" s="25" t="s">
        <v>13791</v>
      </c>
      <c r="F219" s="25" t="s">
        <v>14970</v>
      </c>
      <c r="G219" s="25" t="s">
        <v>13838</v>
      </c>
      <c r="H219" s="41" t="s">
        <v>13793</v>
      </c>
      <c r="I219" s="25" t="s">
        <v>13516</v>
      </c>
      <c r="J219" s="104" t="s">
        <v>8614</v>
      </c>
    </row>
    <row r="220" spans="1:10" ht="28.8">
      <c r="A220" s="25">
        <v>219</v>
      </c>
      <c r="B220" s="25">
        <v>28</v>
      </c>
      <c r="C220" s="102" t="s">
        <v>13789</v>
      </c>
      <c r="D220" s="25" t="s">
        <v>13790</v>
      </c>
      <c r="E220" s="25" t="s">
        <v>13791</v>
      </c>
      <c r="F220" s="25" t="s">
        <v>14971</v>
      </c>
      <c r="G220" s="25" t="s">
        <v>13839</v>
      </c>
      <c r="H220" s="41" t="s">
        <v>13793</v>
      </c>
      <c r="I220" s="25" t="s">
        <v>13516</v>
      </c>
      <c r="J220" s="104" t="s">
        <v>8444</v>
      </c>
    </row>
    <row r="221" spans="1:10" ht="14.4">
      <c r="A221" s="25">
        <v>220</v>
      </c>
      <c r="B221" s="25">
        <v>29</v>
      </c>
      <c r="C221" s="102" t="s">
        <v>13789</v>
      </c>
      <c r="D221" s="25" t="s">
        <v>13790</v>
      </c>
      <c r="E221" s="25" t="s">
        <v>13791</v>
      </c>
      <c r="F221" s="25" t="s">
        <v>13840</v>
      </c>
      <c r="G221" s="25" t="s">
        <v>13841</v>
      </c>
      <c r="H221" s="41" t="s">
        <v>13793</v>
      </c>
      <c r="I221" s="25" t="s">
        <v>13516</v>
      </c>
      <c r="J221" s="104" t="s">
        <v>8641</v>
      </c>
    </row>
    <row r="222" spans="1:10" ht="14.4">
      <c r="A222" s="25">
        <v>221</v>
      </c>
      <c r="B222" s="25">
        <v>30</v>
      </c>
      <c r="C222" s="102" t="s">
        <v>13789</v>
      </c>
      <c r="D222" s="25" t="s">
        <v>13790</v>
      </c>
      <c r="E222" s="25" t="s">
        <v>13791</v>
      </c>
      <c r="F222" s="25" t="s">
        <v>13842</v>
      </c>
      <c r="G222" s="25" t="s">
        <v>13843</v>
      </c>
      <c r="H222" s="41" t="s">
        <v>13793</v>
      </c>
      <c r="I222" s="25" t="s">
        <v>13516</v>
      </c>
      <c r="J222" s="104" t="s">
        <v>8399</v>
      </c>
    </row>
    <row r="223" spans="1:10">
      <c r="A223" s="25">
        <v>222</v>
      </c>
      <c r="B223" s="25">
        <v>31</v>
      </c>
      <c r="C223" s="102" t="s">
        <v>13789</v>
      </c>
      <c r="D223" s="25" t="s">
        <v>13790</v>
      </c>
      <c r="E223" s="25" t="s">
        <v>13791</v>
      </c>
      <c r="F223" s="25" t="s">
        <v>13844</v>
      </c>
      <c r="G223" s="25" t="s">
        <v>13845</v>
      </c>
      <c r="H223" s="41" t="s">
        <v>13793</v>
      </c>
      <c r="I223" s="25" t="s">
        <v>13794</v>
      </c>
      <c r="J223" s="25" t="s">
        <v>13794</v>
      </c>
    </row>
    <row r="224" spans="1:10">
      <c r="A224" s="25">
        <v>223</v>
      </c>
      <c r="B224" s="25">
        <v>32</v>
      </c>
      <c r="C224" s="102" t="s">
        <v>13789</v>
      </c>
      <c r="D224" s="25" t="s">
        <v>13790</v>
      </c>
      <c r="E224" s="25" t="s">
        <v>13791</v>
      </c>
      <c r="F224" s="25" t="s">
        <v>14972</v>
      </c>
      <c r="G224" s="25" t="s">
        <v>13846</v>
      </c>
      <c r="H224" s="41" t="s">
        <v>13793</v>
      </c>
      <c r="I224" s="25" t="s">
        <v>13806</v>
      </c>
      <c r="J224" s="25" t="s">
        <v>13794</v>
      </c>
    </row>
    <row r="225" spans="1:10">
      <c r="A225" s="25">
        <v>224</v>
      </c>
      <c r="B225" s="25">
        <v>33</v>
      </c>
      <c r="C225" s="102" t="s">
        <v>13789</v>
      </c>
      <c r="D225" s="25" t="s">
        <v>13790</v>
      </c>
      <c r="E225" s="25" t="s">
        <v>13791</v>
      </c>
      <c r="F225" s="25" t="s">
        <v>13847</v>
      </c>
      <c r="G225" s="25" t="s">
        <v>13848</v>
      </c>
      <c r="H225" s="41" t="s">
        <v>13793</v>
      </c>
      <c r="I225" s="25" t="s">
        <v>13794</v>
      </c>
      <c r="J225" s="25" t="s">
        <v>13794</v>
      </c>
    </row>
    <row r="226" spans="1:10">
      <c r="A226" s="25">
        <v>225</v>
      </c>
      <c r="B226" s="25">
        <v>34</v>
      </c>
      <c r="C226" s="102" t="s">
        <v>13789</v>
      </c>
      <c r="D226" s="25" t="s">
        <v>13790</v>
      </c>
      <c r="E226" s="25" t="s">
        <v>13791</v>
      </c>
      <c r="F226" s="25" t="s">
        <v>13849</v>
      </c>
      <c r="G226" s="25" t="s">
        <v>13850</v>
      </c>
      <c r="H226" s="41" t="s">
        <v>13793</v>
      </c>
      <c r="I226" s="25" t="s">
        <v>13806</v>
      </c>
      <c r="J226" s="25" t="s">
        <v>13794</v>
      </c>
    </row>
    <row r="227" spans="1:10">
      <c r="A227" s="25">
        <v>226</v>
      </c>
      <c r="B227" s="25">
        <v>35</v>
      </c>
      <c r="C227" s="102" t="s">
        <v>13789</v>
      </c>
      <c r="D227" s="25" t="s">
        <v>13790</v>
      </c>
      <c r="E227" s="25" t="s">
        <v>13791</v>
      </c>
      <c r="F227" s="25" t="s">
        <v>13851</v>
      </c>
      <c r="G227" s="25" t="s">
        <v>13852</v>
      </c>
      <c r="H227" s="41" t="s">
        <v>13793</v>
      </c>
      <c r="I227" s="25" t="s">
        <v>13806</v>
      </c>
    </row>
    <row r="228" spans="1:10">
      <c r="A228" s="25">
        <v>227</v>
      </c>
      <c r="B228" s="25">
        <v>36</v>
      </c>
      <c r="C228" s="102" t="s">
        <v>13789</v>
      </c>
      <c r="D228" s="25" t="s">
        <v>13790</v>
      </c>
      <c r="E228" s="25" t="s">
        <v>13791</v>
      </c>
      <c r="F228" s="25" t="s">
        <v>13853</v>
      </c>
      <c r="G228" s="25" t="s">
        <v>13854</v>
      </c>
      <c r="H228" s="41" t="s">
        <v>13814</v>
      </c>
      <c r="I228" s="25" t="s">
        <v>13794</v>
      </c>
      <c r="J228" s="25" t="s">
        <v>13794</v>
      </c>
    </row>
    <row r="229" spans="1:10">
      <c r="A229" s="25">
        <v>228</v>
      </c>
      <c r="B229" s="25">
        <v>37</v>
      </c>
      <c r="C229" s="102" t="s">
        <v>13789</v>
      </c>
      <c r="D229" s="25" t="s">
        <v>13790</v>
      </c>
      <c r="E229" s="25" t="s">
        <v>13791</v>
      </c>
      <c r="F229" s="25" t="s">
        <v>13855</v>
      </c>
      <c r="G229" s="25" t="s">
        <v>13856</v>
      </c>
      <c r="H229" s="41" t="s">
        <v>10447</v>
      </c>
      <c r="I229" s="25" t="s">
        <v>13794</v>
      </c>
      <c r="J229" s="25" t="s">
        <v>13794</v>
      </c>
    </row>
    <row r="230" spans="1:10">
      <c r="A230" s="25">
        <v>229</v>
      </c>
      <c r="B230" s="25">
        <v>38</v>
      </c>
      <c r="C230" s="102" t="s">
        <v>13789</v>
      </c>
      <c r="D230" s="25" t="s">
        <v>13790</v>
      </c>
      <c r="E230" s="25" t="s">
        <v>13791</v>
      </c>
      <c r="F230" s="25" t="s">
        <v>13857</v>
      </c>
      <c r="G230" s="25" t="s">
        <v>13858</v>
      </c>
      <c r="H230" s="41" t="s">
        <v>13793</v>
      </c>
      <c r="I230" s="25" t="s">
        <v>13806</v>
      </c>
    </row>
    <row r="231" spans="1:10">
      <c r="A231" s="25">
        <v>230</v>
      </c>
      <c r="B231" s="25">
        <v>39</v>
      </c>
      <c r="C231" s="102" t="s">
        <v>13789</v>
      </c>
      <c r="D231" s="25" t="s">
        <v>13790</v>
      </c>
      <c r="E231" s="25" t="s">
        <v>13791</v>
      </c>
      <c r="F231" s="25" t="s">
        <v>13859</v>
      </c>
      <c r="G231" s="25" t="s">
        <v>13860</v>
      </c>
      <c r="H231" s="41" t="s">
        <v>10447</v>
      </c>
      <c r="I231" s="25" t="s">
        <v>13794</v>
      </c>
      <c r="J231" s="25" t="s">
        <v>13794</v>
      </c>
    </row>
    <row r="232" spans="1:10">
      <c r="A232" s="25">
        <v>231</v>
      </c>
      <c r="B232" s="25">
        <v>40</v>
      </c>
      <c r="C232" s="102" t="s">
        <v>13789</v>
      </c>
      <c r="D232" s="25" t="s">
        <v>13790</v>
      </c>
      <c r="E232" s="25" t="s">
        <v>13791</v>
      </c>
      <c r="F232" s="25" t="s">
        <v>13861</v>
      </c>
      <c r="G232" s="25" t="s">
        <v>13862</v>
      </c>
      <c r="H232" s="41" t="s">
        <v>13793</v>
      </c>
      <c r="I232" s="25" t="s">
        <v>13806</v>
      </c>
      <c r="J232" s="25" t="s">
        <v>13794</v>
      </c>
    </row>
    <row r="233" spans="1:10">
      <c r="A233" s="25">
        <v>232</v>
      </c>
      <c r="B233" s="25">
        <v>41</v>
      </c>
      <c r="C233" s="102" t="s">
        <v>13789</v>
      </c>
      <c r="D233" s="25" t="s">
        <v>13790</v>
      </c>
      <c r="E233" s="25" t="s">
        <v>13791</v>
      </c>
      <c r="F233" s="25" t="s">
        <v>13863</v>
      </c>
      <c r="G233" s="25" t="s">
        <v>13864</v>
      </c>
      <c r="H233" s="41" t="s">
        <v>10447</v>
      </c>
      <c r="I233" s="25" t="s">
        <v>13794</v>
      </c>
      <c r="J233" s="25" t="s">
        <v>13794</v>
      </c>
    </row>
    <row r="234" spans="1:10">
      <c r="A234" s="25">
        <v>233</v>
      </c>
      <c r="B234" s="25">
        <v>42</v>
      </c>
      <c r="C234" s="102" t="s">
        <v>13789</v>
      </c>
      <c r="D234" s="25" t="s">
        <v>13790</v>
      </c>
      <c r="E234" s="25" t="s">
        <v>13791</v>
      </c>
      <c r="F234" s="25" t="s">
        <v>13523</v>
      </c>
      <c r="G234" s="25" t="s">
        <v>13865</v>
      </c>
      <c r="H234" s="41" t="s">
        <v>13793</v>
      </c>
      <c r="I234" s="25" t="s">
        <v>13806</v>
      </c>
      <c r="J234" s="25" t="s">
        <v>13794</v>
      </c>
    </row>
    <row r="235" spans="1:10">
      <c r="A235" s="25">
        <v>234</v>
      </c>
      <c r="B235" s="25">
        <v>43</v>
      </c>
      <c r="C235" s="102" t="s">
        <v>13789</v>
      </c>
      <c r="D235" s="25" t="s">
        <v>13790</v>
      </c>
      <c r="E235" s="25" t="s">
        <v>13791</v>
      </c>
      <c r="F235" s="25" t="s">
        <v>13450</v>
      </c>
      <c r="G235" s="25" t="s">
        <v>13866</v>
      </c>
      <c r="H235" s="41" t="s">
        <v>13452</v>
      </c>
      <c r="I235" s="25" t="s">
        <v>13794</v>
      </c>
      <c r="J235" s="25" t="s">
        <v>13794</v>
      </c>
    </row>
    <row r="236" spans="1:10">
      <c r="A236" s="25">
        <v>235</v>
      </c>
      <c r="B236" s="25">
        <v>44</v>
      </c>
      <c r="C236" s="102" t="s">
        <v>13789</v>
      </c>
      <c r="D236" s="25" t="s">
        <v>13790</v>
      </c>
      <c r="E236" s="25" t="s">
        <v>13791</v>
      </c>
      <c r="F236" s="25" t="s">
        <v>13453</v>
      </c>
      <c r="G236" s="25" t="s">
        <v>13867</v>
      </c>
      <c r="H236" s="41" t="s">
        <v>13452</v>
      </c>
      <c r="I236" s="25" t="s">
        <v>13794</v>
      </c>
      <c r="J236" s="25" t="s">
        <v>13794</v>
      </c>
    </row>
    <row r="237" spans="1:10">
      <c r="A237" s="25">
        <v>236</v>
      </c>
      <c r="B237" s="25">
        <v>1</v>
      </c>
      <c r="C237" s="102" t="s">
        <v>13868</v>
      </c>
      <c r="D237" s="25" t="s">
        <v>13869</v>
      </c>
      <c r="E237" s="25" t="s">
        <v>13870</v>
      </c>
      <c r="F237" s="25" t="s">
        <v>8927</v>
      </c>
      <c r="G237" s="25" t="s">
        <v>13966</v>
      </c>
      <c r="H237" s="41" t="s">
        <v>13793</v>
      </c>
    </row>
    <row r="238" spans="1:10">
      <c r="A238" s="25">
        <v>237</v>
      </c>
      <c r="B238" s="25">
        <v>2</v>
      </c>
      <c r="C238" s="102" t="s">
        <v>13868</v>
      </c>
      <c r="D238" s="25" t="s">
        <v>13869</v>
      </c>
      <c r="E238" s="25" t="s">
        <v>13870</v>
      </c>
      <c r="F238" s="25" t="s">
        <v>13529</v>
      </c>
      <c r="G238" s="25" t="s">
        <v>13967</v>
      </c>
      <c r="H238" s="41" t="s">
        <v>13871</v>
      </c>
    </row>
    <row r="239" spans="1:10">
      <c r="A239" s="25">
        <v>238</v>
      </c>
      <c r="B239" s="25">
        <v>3</v>
      </c>
      <c r="C239" s="102" t="s">
        <v>13868</v>
      </c>
      <c r="D239" s="25" t="s">
        <v>13869</v>
      </c>
      <c r="E239" s="25" t="s">
        <v>13870</v>
      </c>
      <c r="F239" s="25" t="s">
        <v>13797</v>
      </c>
      <c r="G239" s="25" t="s">
        <v>13968</v>
      </c>
      <c r="H239" s="41" t="s">
        <v>13793</v>
      </c>
    </row>
    <row r="240" spans="1:10">
      <c r="A240" s="25">
        <v>239</v>
      </c>
      <c r="B240" s="25">
        <v>4</v>
      </c>
      <c r="C240" s="102" t="s">
        <v>13868</v>
      </c>
      <c r="D240" s="25" t="s">
        <v>13869</v>
      </c>
      <c r="E240" s="25" t="s">
        <v>13870</v>
      </c>
      <c r="F240" s="25" t="s">
        <v>13872</v>
      </c>
      <c r="G240" s="25" t="s">
        <v>13969</v>
      </c>
      <c r="H240" s="41" t="s">
        <v>13478</v>
      </c>
    </row>
    <row r="241" spans="1:8">
      <c r="A241" s="25">
        <v>240</v>
      </c>
      <c r="B241" s="25">
        <v>5</v>
      </c>
      <c r="C241" s="102" t="s">
        <v>13868</v>
      </c>
      <c r="D241" s="25" t="s">
        <v>13869</v>
      </c>
      <c r="E241" s="25" t="s">
        <v>13870</v>
      </c>
      <c r="F241" s="25" t="s">
        <v>13873</v>
      </c>
      <c r="G241" s="25" t="s">
        <v>13970</v>
      </c>
      <c r="H241" s="41" t="s">
        <v>13478</v>
      </c>
    </row>
    <row r="242" spans="1:8">
      <c r="A242" s="25">
        <v>241</v>
      </c>
      <c r="B242" s="25">
        <v>6</v>
      </c>
      <c r="C242" s="102" t="s">
        <v>13868</v>
      </c>
      <c r="D242" s="25" t="s">
        <v>13869</v>
      </c>
      <c r="E242" s="25" t="s">
        <v>13870</v>
      </c>
      <c r="F242" s="25" t="s">
        <v>13874</v>
      </c>
      <c r="G242" s="25" t="s">
        <v>13971</v>
      </c>
      <c r="H242" s="41" t="s">
        <v>13793</v>
      </c>
    </row>
    <row r="243" spans="1:8">
      <c r="A243" s="25">
        <v>242</v>
      </c>
      <c r="B243" s="25">
        <v>7</v>
      </c>
      <c r="C243" s="102" t="s">
        <v>13868</v>
      </c>
      <c r="D243" s="25" t="s">
        <v>13869</v>
      </c>
      <c r="E243" s="25" t="s">
        <v>13870</v>
      </c>
      <c r="F243" s="25" t="s">
        <v>13875</v>
      </c>
      <c r="G243" s="25" t="s">
        <v>13972</v>
      </c>
      <c r="H243" s="41" t="s">
        <v>13478</v>
      </c>
    </row>
    <row r="244" spans="1:8">
      <c r="A244" s="25">
        <v>243</v>
      </c>
      <c r="B244" s="25">
        <v>8</v>
      </c>
      <c r="C244" s="102" t="s">
        <v>13868</v>
      </c>
      <c r="D244" s="25" t="s">
        <v>13869</v>
      </c>
      <c r="E244" s="25" t="s">
        <v>13870</v>
      </c>
      <c r="F244" s="25" t="s">
        <v>13876</v>
      </c>
      <c r="G244" s="25" t="s">
        <v>13973</v>
      </c>
      <c r="H244" s="41" t="s">
        <v>13793</v>
      </c>
    </row>
    <row r="245" spans="1:8">
      <c r="A245" s="25">
        <v>244</v>
      </c>
      <c r="B245" s="25">
        <v>9</v>
      </c>
      <c r="C245" s="102" t="s">
        <v>13868</v>
      </c>
      <c r="D245" s="25" t="s">
        <v>13869</v>
      </c>
      <c r="E245" s="25" t="s">
        <v>13870</v>
      </c>
      <c r="F245" s="25" t="s">
        <v>13820</v>
      </c>
      <c r="G245" s="25" t="s">
        <v>13974</v>
      </c>
      <c r="H245" s="41" t="s">
        <v>13793</v>
      </c>
    </row>
    <row r="246" spans="1:8">
      <c r="A246" s="25">
        <v>245</v>
      </c>
      <c r="B246" s="25">
        <v>10</v>
      </c>
      <c r="C246" s="102" t="s">
        <v>13868</v>
      </c>
      <c r="D246" s="25" t="s">
        <v>13869</v>
      </c>
      <c r="E246" s="25" t="s">
        <v>13870</v>
      </c>
      <c r="F246" s="25" t="s">
        <v>13877</v>
      </c>
      <c r="G246" s="25" t="s">
        <v>13377</v>
      </c>
      <c r="H246" s="41" t="s">
        <v>13793</v>
      </c>
    </row>
    <row r="247" spans="1:8" ht="14.4">
      <c r="A247" s="25">
        <v>246</v>
      </c>
      <c r="B247" s="25">
        <v>11</v>
      </c>
      <c r="C247" s="102" t="s">
        <v>13868</v>
      </c>
      <c r="D247" s="25" t="s">
        <v>13869</v>
      </c>
      <c r="E247" s="25" t="s">
        <v>13870</v>
      </c>
      <c r="F247" s="25" t="s">
        <v>13878</v>
      </c>
      <c r="G247" s="107"/>
      <c r="H247" s="41" t="s">
        <v>13478</v>
      </c>
    </row>
    <row r="248" spans="1:8" ht="14.4">
      <c r="A248" s="25">
        <v>247</v>
      </c>
      <c r="B248" s="25">
        <v>12</v>
      </c>
      <c r="C248" s="102" t="s">
        <v>13868</v>
      </c>
      <c r="D248" s="25" t="s">
        <v>13869</v>
      </c>
      <c r="E248" s="25" t="s">
        <v>13870</v>
      </c>
      <c r="F248" s="25" t="s">
        <v>13879</v>
      </c>
      <c r="G248" s="107"/>
      <c r="H248" s="41" t="s">
        <v>13793</v>
      </c>
    </row>
    <row r="249" spans="1:8" ht="14.4">
      <c r="A249" s="25">
        <v>248</v>
      </c>
      <c r="B249" s="25">
        <v>13</v>
      </c>
      <c r="C249" s="102" t="s">
        <v>13868</v>
      </c>
      <c r="D249" s="25" t="s">
        <v>13869</v>
      </c>
      <c r="E249" s="25" t="s">
        <v>13870</v>
      </c>
      <c r="F249" s="25" t="s">
        <v>14973</v>
      </c>
      <c r="G249" s="107"/>
      <c r="H249" s="41" t="s">
        <v>13793</v>
      </c>
    </row>
    <row r="250" spans="1:8" ht="14.4">
      <c r="A250" s="25">
        <v>249</v>
      </c>
      <c r="B250" s="25">
        <v>14</v>
      </c>
      <c r="C250" s="102" t="s">
        <v>13868</v>
      </c>
      <c r="D250" s="25" t="s">
        <v>13869</v>
      </c>
      <c r="E250" s="25" t="s">
        <v>13870</v>
      </c>
      <c r="F250" s="25" t="s">
        <v>13880</v>
      </c>
      <c r="G250" s="107"/>
      <c r="H250" s="41" t="s">
        <v>10447</v>
      </c>
    </row>
    <row r="251" spans="1:8" ht="14.4">
      <c r="A251" s="25">
        <v>250</v>
      </c>
      <c r="B251" s="25">
        <v>15</v>
      </c>
      <c r="C251" s="102" t="s">
        <v>13868</v>
      </c>
      <c r="D251" s="25" t="s">
        <v>13869</v>
      </c>
      <c r="E251" s="25" t="s">
        <v>13870</v>
      </c>
      <c r="F251" s="25" t="s">
        <v>13881</v>
      </c>
      <c r="G251" s="108" t="s">
        <v>13975</v>
      </c>
      <c r="H251" s="41" t="s">
        <v>13793</v>
      </c>
    </row>
    <row r="252" spans="1:8" ht="14.4">
      <c r="A252" s="25">
        <v>251</v>
      </c>
      <c r="B252" s="25">
        <v>16</v>
      </c>
      <c r="C252" s="102" t="s">
        <v>13868</v>
      </c>
      <c r="D252" s="25" t="s">
        <v>13869</v>
      </c>
      <c r="E252" s="25" t="s">
        <v>13870</v>
      </c>
      <c r="F252" s="25" t="s">
        <v>13882</v>
      </c>
      <c r="G252" s="108" t="s">
        <v>13976</v>
      </c>
      <c r="H252" s="41" t="s">
        <v>10447</v>
      </c>
    </row>
    <row r="253" spans="1:8">
      <c r="A253" s="25">
        <v>252</v>
      </c>
      <c r="B253" s="25">
        <v>17</v>
      </c>
      <c r="C253" s="102" t="s">
        <v>13868</v>
      </c>
      <c r="D253" s="25" t="s">
        <v>13869</v>
      </c>
      <c r="E253" s="25" t="s">
        <v>13870</v>
      </c>
      <c r="F253" s="25" t="s">
        <v>13883</v>
      </c>
      <c r="G253" s="25" t="s">
        <v>13977</v>
      </c>
      <c r="H253" s="41" t="s">
        <v>10447</v>
      </c>
    </row>
    <row r="254" spans="1:8">
      <c r="A254" s="25">
        <v>253</v>
      </c>
      <c r="B254" s="25">
        <v>18</v>
      </c>
      <c r="C254" s="102" t="s">
        <v>13868</v>
      </c>
      <c r="D254" s="25" t="s">
        <v>13869</v>
      </c>
      <c r="E254" s="25" t="s">
        <v>13870</v>
      </c>
      <c r="F254" s="25" t="s">
        <v>13884</v>
      </c>
      <c r="G254" s="25" t="s">
        <v>13978</v>
      </c>
      <c r="H254" s="41" t="s">
        <v>10447</v>
      </c>
    </row>
    <row r="255" spans="1:8">
      <c r="A255" s="25">
        <v>254</v>
      </c>
      <c r="B255" s="25">
        <v>19</v>
      </c>
      <c r="C255" s="102" t="s">
        <v>13868</v>
      </c>
      <c r="D255" s="25" t="s">
        <v>13869</v>
      </c>
      <c r="E255" s="25" t="s">
        <v>13870</v>
      </c>
      <c r="F255" s="25" t="s">
        <v>13885</v>
      </c>
      <c r="G255" s="25" t="s">
        <v>13979</v>
      </c>
      <c r="H255" s="41" t="s">
        <v>10447</v>
      </c>
    </row>
    <row r="256" spans="1:8">
      <c r="A256" s="25">
        <v>255</v>
      </c>
      <c r="B256" s="25">
        <v>20</v>
      </c>
      <c r="C256" s="102" t="s">
        <v>13868</v>
      </c>
      <c r="D256" s="25" t="s">
        <v>13869</v>
      </c>
      <c r="E256" s="25" t="s">
        <v>13870</v>
      </c>
      <c r="F256" s="25" t="s">
        <v>13450</v>
      </c>
      <c r="G256" s="102" t="s">
        <v>13980</v>
      </c>
      <c r="H256" s="41" t="s">
        <v>13452</v>
      </c>
    </row>
    <row r="257" spans="1:8">
      <c r="A257" s="25">
        <v>256</v>
      </c>
      <c r="B257" s="25">
        <v>21</v>
      </c>
      <c r="C257" s="102" t="s">
        <v>13868</v>
      </c>
      <c r="D257" s="25" t="s">
        <v>13869</v>
      </c>
      <c r="E257" s="25" t="s">
        <v>13870</v>
      </c>
      <c r="F257" s="25" t="s">
        <v>13453</v>
      </c>
      <c r="G257" s="102" t="s">
        <v>13981</v>
      </c>
      <c r="H257" s="41" t="s">
        <v>13452</v>
      </c>
    </row>
    <row r="258" spans="1:8">
      <c r="A258" s="25">
        <v>257</v>
      </c>
      <c r="B258" s="25">
        <v>22</v>
      </c>
      <c r="C258" s="102" t="s">
        <v>13868</v>
      </c>
      <c r="D258" s="25" t="s">
        <v>13869</v>
      </c>
      <c r="E258" s="25" t="s">
        <v>13886</v>
      </c>
      <c r="F258" s="25" t="s">
        <v>8927</v>
      </c>
      <c r="G258" s="25" t="s">
        <v>13966</v>
      </c>
      <c r="H258" s="41" t="s">
        <v>13793</v>
      </c>
    </row>
    <row r="259" spans="1:8">
      <c r="A259" s="25">
        <v>258</v>
      </c>
      <c r="B259" s="25">
        <v>23</v>
      </c>
      <c r="C259" s="102" t="s">
        <v>13868</v>
      </c>
      <c r="D259" s="25" t="s">
        <v>13869</v>
      </c>
      <c r="E259" s="25" t="s">
        <v>13886</v>
      </c>
      <c r="F259" s="25" t="s">
        <v>13529</v>
      </c>
      <c r="G259" s="25" t="s">
        <v>13967</v>
      </c>
      <c r="H259" s="41" t="s">
        <v>13871</v>
      </c>
    </row>
    <row r="260" spans="1:8">
      <c r="A260" s="25">
        <v>259</v>
      </c>
      <c r="B260" s="25">
        <v>24</v>
      </c>
      <c r="C260" s="102" t="s">
        <v>13868</v>
      </c>
      <c r="D260" s="25" t="s">
        <v>13869</v>
      </c>
      <c r="E260" s="25" t="s">
        <v>13886</v>
      </c>
      <c r="F260" s="25" t="s">
        <v>13797</v>
      </c>
      <c r="G260" s="25" t="s">
        <v>13968</v>
      </c>
      <c r="H260" s="41" t="s">
        <v>13793</v>
      </c>
    </row>
    <row r="261" spans="1:8">
      <c r="A261" s="25">
        <v>260</v>
      </c>
      <c r="B261" s="25">
        <v>25</v>
      </c>
      <c r="C261" s="102" t="s">
        <v>13868</v>
      </c>
      <c r="D261" s="25" t="s">
        <v>13869</v>
      </c>
      <c r="E261" s="25" t="s">
        <v>13886</v>
      </c>
      <c r="F261" s="25" t="s">
        <v>13872</v>
      </c>
      <c r="G261" s="25" t="s">
        <v>13969</v>
      </c>
      <c r="H261" s="41" t="s">
        <v>13478</v>
      </c>
    </row>
    <row r="262" spans="1:8">
      <c r="A262" s="25">
        <v>261</v>
      </c>
      <c r="B262" s="25">
        <v>26</v>
      </c>
      <c r="C262" s="102" t="s">
        <v>13868</v>
      </c>
      <c r="D262" s="25" t="s">
        <v>13869</v>
      </c>
      <c r="E262" s="25" t="s">
        <v>13886</v>
      </c>
      <c r="F262" s="25" t="s">
        <v>13873</v>
      </c>
      <c r="G262" s="25" t="s">
        <v>13970</v>
      </c>
      <c r="H262" s="41" t="s">
        <v>13478</v>
      </c>
    </row>
    <row r="263" spans="1:8">
      <c r="A263" s="25">
        <v>262</v>
      </c>
      <c r="B263" s="25">
        <v>27</v>
      </c>
      <c r="C263" s="102" t="s">
        <v>13868</v>
      </c>
      <c r="D263" s="25" t="s">
        <v>13869</v>
      </c>
      <c r="E263" s="25" t="s">
        <v>13886</v>
      </c>
      <c r="F263" s="25" t="s">
        <v>13874</v>
      </c>
      <c r="G263" s="25" t="s">
        <v>13971</v>
      </c>
      <c r="H263" s="41" t="s">
        <v>13793</v>
      </c>
    </row>
    <row r="264" spans="1:8">
      <c r="A264" s="25">
        <v>263</v>
      </c>
      <c r="B264" s="25">
        <v>28</v>
      </c>
      <c r="C264" s="102" t="s">
        <v>13868</v>
      </c>
      <c r="D264" s="25" t="s">
        <v>13869</v>
      </c>
      <c r="E264" s="25" t="s">
        <v>13886</v>
      </c>
      <c r="F264" s="25" t="s">
        <v>13875</v>
      </c>
      <c r="G264" s="25" t="s">
        <v>13972</v>
      </c>
      <c r="H264" s="41" t="s">
        <v>13478</v>
      </c>
    </row>
    <row r="265" spans="1:8">
      <c r="A265" s="25">
        <v>264</v>
      </c>
      <c r="B265" s="25">
        <v>29</v>
      </c>
      <c r="C265" s="102" t="s">
        <v>13868</v>
      </c>
      <c r="D265" s="25" t="s">
        <v>13869</v>
      </c>
      <c r="E265" s="25" t="s">
        <v>13886</v>
      </c>
      <c r="F265" s="25" t="s">
        <v>13876</v>
      </c>
      <c r="G265" s="25" t="s">
        <v>13973</v>
      </c>
      <c r="H265" s="41" t="s">
        <v>13793</v>
      </c>
    </row>
    <row r="266" spans="1:8">
      <c r="A266" s="25">
        <v>265</v>
      </c>
      <c r="B266" s="25">
        <v>30</v>
      </c>
      <c r="C266" s="102" t="s">
        <v>13868</v>
      </c>
      <c r="D266" s="25" t="s">
        <v>13869</v>
      </c>
      <c r="E266" s="25" t="s">
        <v>13886</v>
      </c>
      <c r="F266" s="25" t="s">
        <v>13820</v>
      </c>
      <c r="G266" s="25" t="s">
        <v>13974</v>
      </c>
      <c r="H266" s="41" t="s">
        <v>13793</v>
      </c>
    </row>
    <row r="267" spans="1:8">
      <c r="A267" s="25">
        <v>266</v>
      </c>
      <c r="B267" s="25">
        <v>31</v>
      </c>
      <c r="C267" s="102" t="s">
        <v>13868</v>
      </c>
      <c r="D267" s="25" t="s">
        <v>13869</v>
      </c>
      <c r="E267" s="25" t="s">
        <v>13886</v>
      </c>
      <c r="F267" s="25" t="s">
        <v>13877</v>
      </c>
      <c r="G267" s="25" t="s">
        <v>13377</v>
      </c>
      <c r="H267" s="41" t="s">
        <v>13793</v>
      </c>
    </row>
    <row r="268" spans="1:8" ht="14.4">
      <c r="A268" s="25">
        <v>267</v>
      </c>
      <c r="B268" s="25">
        <v>32</v>
      </c>
      <c r="C268" s="102" t="s">
        <v>13868</v>
      </c>
      <c r="D268" s="25" t="s">
        <v>13869</v>
      </c>
      <c r="E268" s="25" t="s">
        <v>13886</v>
      </c>
      <c r="F268" s="25" t="s">
        <v>13878</v>
      </c>
      <c r="G268" s="107"/>
      <c r="H268" s="41" t="s">
        <v>13478</v>
      </c>
    </row>
    <row r="269" spans="1:8" ht="14.4">
      <c r="A269" s="25">
        <v>268</v>
      </c>
      <c r="B269" s="25">
        <v>33</v>
      </c>
      <c r="C269" s="102" t="s">
        <v>13868</v>
      </c>
      <c r="D269" s="25" t="s">
        <v>13869</v>
      </c>
      <c r="E269" s="25" t="s">
        <v>13886</v>
      </c>
      <c r="F269" s="25" t="s">
        <v>13887</v>
      </c>
      <c r="G269" s="107"/>
      <c r="H269" s="41" t="s">
        <v>13478</v>
      </c>
    </row>
    <row r="270" spans="1:8" ht="14.4">
      <c r="A270" s="25">
        <v>269</v>
      </c>
      <c r="B270" s="25">
        <v>34</v>
      </c>
      <c r="C270" s="102" t="s">
        <v>13868</v>
      </c>
      <c r="D270" s="25" t="s">
        <v>13869</v>
      </c>
      <c r="E270" s="25" t="s">
        <v>13886</v>
      </c>
      <c r="F270" s="25" t="s">
        <v>13888</v>
      </c>
      <c r="G270" s="107"/>
      <c r="H270" s="41" t="s">
        <v>13814</v>
      </c>
    </row>
    <row r="271" spans="1:8" ht="14.4">
      <c r="A271" s="25">
        <v>270</v>
      </c>
      <c r="B271" s="25">
        <v>35</v>
      </c>
      <c r="C271" s="102" t="s">
        <v>13868</v>
      </c>
      <c r="D271" s="25" t="s">
        <v>13869</v>
      </c>
      <c r="E271" s="25" t="s">
        <v>13886</v>
      </c>
      <c r="F271" s="25" t="s">
        <v>13889</v>
      </c>
      <c r="G271" s="108" t="s">
        <v>13982</v>
      </c>
      <c r="H271" s="41" t="s">
        <v>13814</v>
      </c>
    </row>
    <row r="272" spans="1:8" ht="14.4">
      <c r="A272" s="25">
        <v>271</v>
      </c>
      <c r="B272" s="25">
        <v>36</v>
      </c>
      <c r="C272" s="102" t="s">
        <v>13868</v>
      </c>
      <c r="D272" s="25" t="s">
        <v>13869</v>
      </c>
      <c r="E272" s="25" t="s">
        <v>13886</v>
      </c>
      <c r="F272" s="25" t="s">
        <v>13890</v>
      </c>
      <c r="G272" s="107"/>
      <c r="H272" s="41" t="s">
        <v>13814</v>
      </c>
    </row>
    <row r="273" spans="1:8">
      <c r="A273" s="25">
        <v>272</v>
      </c>
      <c r="B273" s="25">
        <v>37</v>
      </c>
      <c r="C273" s="102" t="s">
        <v>13868</v>
      </c>
      <c r="D273" s="25" t="s">
        <v>13869</v>
      </c>
      <c r="E273" s="25" t="s">
        <v>13886</v>
      </c>
      <c r="F273" s="25" t="s">
        <v>13891</v>
      </c>
      <c r="G273" s="25" t="s">
        <v>13983</v>
      </c>
      <c r="H273" s="41" t="s">
        <v>13478</v>
      </c>
    </row>
    <row r="274" spans="1:8" ht="14.4">
      <c r="A274" s="25">
        <v>273</v>
      </c>
      <c r="B274" s="25">
        <v>38</v>
      </c>
      <c r="C274" s="102" t="s">
        <v>13868</v>
      </c>
      <c r="D274" s="25" t="s">
        <v>13869</v>
      </c>
      <c r="E274" s="25" t="s">
        <v>13886</v>
      </c>
      <c r="F274" s="25" t="s">
        <v>13880</v>
      </c>
      <c r="G274" s="107"/>
      <c r="H274" s="41" t="s">
        <v>10447</v>
      </c>
    </row>
    <row r="275" spans="1:8" ht="14.4">
      <c r="A275" s="25">
        <v>274</v>
      </c>
      <c r="B275" s="25">
        <v>39</v>
      </c>
      <c r="C275" s="102" t="s">
        <v>13868</v>
      </c>
      <c r="D275" s="25" t="s">
        <v>13869</v>
      </c>
      <c r="E275" s="25" t="s">
        <v>13886</v>
      </c>
      <c r="F275" s="25" t="s">
        <v>13881</v>
      </c>
      <c r="G275" s="108" t="s">
        <v>13975</v>
      </c>
      <c r="H275" s="41" t="s">
        <v>13793</v>
      </c>
    </row>
    <row r="276" spans="1:8" ht="14.4">
      <c r="A276" s="25">
        <v>275</v>
      </c>
      <c r="B276" s="25">
        <v>40</v>
      </c>
      <c r="C276" s="102" t="s">
        <v>13868</v>
      </c>
      <c r="D276" s="25" t="s">
        <v>13869</v>
      </c>
      <c r="E276" s="25" t="s">
        <v>13886</v>
      </c>
      <c r="F276" s="25" t="s">
        <v>13882</v>
      </c>
      <c r="G276" s="108" t="s">
        <v>13976</v>
      </c>
      <c r="H276" s="41" t="s">
        <v>10447</v>
      </c>
    </row>
    <row r="277" spans="1:8">
      <c r="A277" s="25">
        <v>276</v>
      </c>
      <c r="B277" s="25">
        <v>41</v>
      </c>
      <c r="C277" s="102" t="s">
        <v>13868</v>
      </c>
      <c r="D277" s="25" t="s">
        <v>13869</v>
      </c>
      <c r="E277" s="25" t="s">
        <v>13886</v>
      </c>
      <c r="F277" s="25" t="s">
        <v>13883</v>
      </c>
      <c r="G277" s="25" t="s">
        <v>13977</v>
      </c>
      <c r="H277" s="41" t="s">
        <v>10447</v>
      </c>
    </row>
    <row r="278" spans="1:8">
      <c r="A278" s="25">
        <v>277</v>
      </c>
      <c r="B278" s="25">
        <v>42</v>
      </c>
      <c r="C278" s="102" t="s">
        <v>13868</v>
      </c>
      <c r="D278" s="25" t="s">
        <v>13869</v>
      </c>
      <c r="E278" s="25" t="s">
        <v>13886</v>
      </c>
      <c r="F278" s="25" t="s">
        <v>13885</v>
      </c>
      <c r="G278" s="25" t="s">
        <v>13979</v>
      </c>
      <c r="H278" s="41" t="s">
        <v>10447</v>
      </c>
    </row>
    <row r="279" spans="1:8">
      <c r="A279" s="25">
        <v>278</v>
      </c>
      <c r="B279" s="25">
        <v>43</v>
      </c>
      <c r="C279" s="102" t="s">
        <v>13868</v>
      </c>
      <c r="D279" s="25" t="s">
        <v>13869</v>
      </c>
      <c r="E279" s="25" t="s">
        <v>13886</v>
      </c>
      <c r="F279" s="25" t="s">
        <v>13450</v>
      </c>
      <c r="G279" s="102" t="s">
        <v>13980</v>
      </c>
      <c r="H279" s="41" t="s">
        <v>13452</v>
      </c>
    </row>
    <row r="280" spans="1:8">
      <c r="A280" s="25">
        <v>279</v>
      </c>
      <c r="B280" s="25">
        <v>44</v>
      </c>
      <c r="C280" s="102" t="s">
        <v>13868</v>
      </c>
      <c r="D280" s="25" t="s">
        <v>13869</v>
      </c>
      <c r="E280" s="25" t="s">
        <v>13886</v>
      </c>
      <c r="F280" s="25" t="s">
        <v>13453</v>
      </c>
      <c r="G280" s="102" t="s">
        <v>13981</v>
      </c>
      <c r="H280" s="41" t="s">
        <v>13452</v>
      </c>
    </row>
    <row r="281" spans="1:8">
      <c r="A281" s="25">
        <v>280</v>
      </c>
      <c r="B281" s="25">
        <v>45</v>
      </c>
      <c r="C281" s="102" t="s">
        <v>13868</v>
      </c>
      <c r="D281" s="25" t="s">
        <v>13869</v>
      </c>
      <c r="E281" s="25" t="s">
        <v>13892</v>
      </c>
      <c r="F281" s="25" t="s">
        <v>8927</v>
      </c>
      <c r="G281" s="25" t="s">
        <v>13966</v>
      </c>
      <c r="H281" s="41" t="s">
        <v>13793</v>
      </c>
    </row>
    <row r="282" spans="1:8">
      <c r="A282" s="25">
        <v>281</v>
      </c>
      <c r="B282" s="25">
        <v>46</v>
      </c>
      <c r="C282" s="102" t="s">
        <v>13868</v>
      </c>
      <c r="D282" s="25" t="s">
        <v>13869</v>
      </c>
      <c r="E282" s="25" t="s">
        <v>13892</v>
      </c>
      <c r="F282" s="25" t="s">
        <v>13529</v>
      </c>
      <c r="G282" s="25" t="s">
        <v>13984</v>
      </c>
      <c r="H282" s="41" t="s">
        <v>13893</v>
      </c>
    </row>
    <row r="283" spans="1:8">
      <c r="A283" s="25">
        <v>282</v>
      </c>
      <c r="B283" s="25">
        <v>47</v>
      </c>
      <c r="C283" s="102" t="s">
        <v>13868</v>
      </c>
      <c r="D283" s="25" t="s">
        <v>13869</v>
      </c>
      <c r="E283" s="25" t="s">
        <v>13892</v>
      </c>
      <c r="F283" s="25" t="s">
        <v>13797</v>
      </c>
      <c r="G283" s="25" t="s">
        <v>13968</v>
      </c>
      <c r="H283" s="41" t="s">
        <v>13793</v>
      </c>
    </row>
    <row r="284" spans="1:8">
      <c r="A284" s="25">
        <v>283</v>
      </c>
      <c r="B284" s="25">
        <v>48</v>
      </c>
      <c r="C284" s="102" t="s">
        <v>13868</v>
      </c>
      <c r="D284" s="25" t="s">
        <v>13869</v>
      </c>
      <c r="E284" s="25" t="s">
        <v>13892</v>
      </c>
      <c r="F284" s="25" t="s">
        <v>13872</v>
      </c>
      <c r="G284" s="25" t="s">
        <v>13969</v>
      </c>
      <c r="H284" s="41" t="s">
        <v>13478</v>
      </c>
    </row>
    <row r="285" spans="1:8">
      <c r="A285" s="25">
        <v>284</v>
      </c>
      <c r="B285" s="25">
        <v>49</v>
      </c>
      <c r="C285" s="102" t="s">
        <v>13868</v>
      </c>
      <c r="D285" s="25" t="s">
        <v>13869</v>
      </c>
      <c r="E285" s="25" t="s">
        <v>13892</v>
      </c>
      <c r="F285" s="25" t="s">
        <v>13873</v>
      </c>
      <c r="G285" s="25" t="s">
        <v>13970</v>
      </c>
      <c r="H285" s="41" t="s">
        <v>13478</v>
      </c>
    </row>
    <row r="286" spans="1:8">
      <c r="A286" s="25">
        <v>285</v>
      </c>
      <c r="B286" s="25">
        <v>50</v>
      </c>
      <c r="C286" s="102" t="s">
        <v>13868</v>
      </c>
      <c r="D286" s="25" t="s">
        <v>13869</v>
      </c>
      <c r="E286" s="25" t="s">
        <v>13892</v>
      </c>
      <c r="F286" s="25" t="s">
        <v>13874</v>
      </c>
      <c r="G286" s="25" t="s">
        <v>13971</v>
      </c>
      <c r="H286" s="41" t="s">
        <v>13793</v>
      </c>
    </row>
    <row r="287" spans="1:8">
      <c r="A287" s="25">
        <v>286</v>
      </c>
      <c r="B287" s="25">
        <v>51</v>
      </c>
      <c r="C287" s="102" t="s">
        <v>13868</v>
      </c>
      <c r="D287" s="25" t="s">
        <v>13869</v>
      </c>
      <c r="E287" s="25" t="s">
        <v>13892</v>
      </c>
      <c r="F287" s="25" t="s">
        <v>13875</v>
      </c>
      <c r="G287" s="25" t="s">
        <v>13985</v>
      </c>
      <c r="H287" s="41" t="s">
        <v>13478</v>
      </c>
    </row>
    <row r="288" spans="1:8">
      <c r="A288" s="25">
        <v>287</v>
      </c>
      <c r="B288" s="25">
        <v>52</v>
      </c>
      <c r="C288" s="102" t="s">
        <v>13868</v>
      </c>
      <c r="D288" s="25" t="s">
        <v>13869</v>
      </c>
      <c r="E288" s="25" t="s">
        <v>13892</v>
      </c>
      <c r="F288" s="25" t="s">
        <v>13877</v>
      </c>
      <c r="G288" s="25" t="s">
        <v>13377</v>
      </c>
      <c r="H288" s="41" t="s">
        <v>13793</v>
      </c>
    </row>
    <row r="289" spans="1:8">
      <c r="A289" s="25">
        <v>288</v>
      </c>
      <c r="B289" s="25">
        <v>53</v>
      </c>
      <c r="C289" s="102" t="s">
        <v>13868</v>
      </c>
      <c r="D289" s="25" t="s">
        <v>13869</v>
      </c>
      <c r="E289" s="25" t="s">
        <v>13892</v>
      </c>
      <c r="F289" s="25" t="s">
        <v>13820</v>
      </c>
      <c r="G289" s="25" t="s">
        <v>13974</v>
      </c>
      <c r="H289" s="41" t="s">
        <v>13793</v>
      </c>
    </row>
    <row r="290" spans="1:8" ht="14.4">
      <c r="A290" s="25">
        <v>289</v>
      </c>
      <c r="B290" s="25">
        <v>54</v>
      </c>
      <c r="C290" s="102" t="s">
        <v>13868</v>
      </c>
      <c r="D290" s="25" t="s">
        <v>13869</v>
      </c>
      <c r="E290" s="25" t="s">
        <v>13892</v>
      </c>
      <c r="F290" s="25" t="s">
        <v>13878</v>
      </c>
      <c r="G290" s="107"/>
      <c r="H290" s="41" t="s">
        <v>13478</v>
      </c>
    </row>
    <row r="291" spans="1:8" ht="14.4">
      <c r="A291" s="25">
        <v>290</v>
      </c>
      <c r="B291" s="25">
        <v>55</v>
      </c>
      <c r="C291" s="102" t="s">
        <v>13868</v>
      </c>
      <c r="D291" s="25" t="s">
        <v>13869</v>
      </c>
      <c r="E291" s="25" t="s">
        <v>13892</v>
      </c>
      <c r="F291" s="25" t="s">
        <v>13879</v>
      </c>
      <c r="G291" s="107"/>
      <c r="H291" s="41" t="s">
        <v>13793</v>
      </c>
    </row>
    <row r="292" spans="1:8" ht="14.4">
      <c r="A292" s="25">
        <v>291</v>
      </c>
      <c r="B292" s="25">
        <v>56</v>
      </c>
      <c r="C292" s="102" t="s">
        <v>13868</v>
      </c>
      <c r="D292" s="25" t="s">
        <v>13869</v>
      </c>
      <c r="E292" s="25" t="s">
        <v>13892</v>
      </c>
      <c r="F292" s="25" t="s">
        <v>14973</v>
      </c>
      <c r="G292" s="107"/>
      <c r="H292" s="41" t="s">
        <v>13793</v>
      </c>
    </row>
    <row r="293" spans="1:8" ht="14.4">
      <c r="A293" s="25">
        <v>292</v>
      </c>
      <c r="B293" s="25">
        <v>57</v>
      </c>
      <c r="C293" s="102" t="s">
        <v>13868</v>
      </c>
      <c r="D293" s="25" t="s">
        <v>13869</v>
      </c>
      <c r="E293" s="25" t="s">
        <v>13892</v>
      </c>
      <c r="F293" s="25" t="s">
        <v>13890</v>
      </c>
      <c r="G293" s="107"/>
      <c r="H293" s="41" t="s">
        <v>13814</v>
      </c>
    </row>
    <row r="294" spans="1:8" ht="14.4">
      <c r="A294" s="25">
        <v>293</v>
      </c>
      <c r="B294" s="25">
        <v>58</v>
      </c>
      <c r="C294" s="102" t="s">
        <v>13868</v>
      </c>
      <c r="D294" s="25" t="s">
        <v>13869</v>
      </c>
      <c r="E294" s="25" t="s">
        <v>13892</v>
      </c>
      <c r="F294" s="25" t="s">
        <v>13880</v>
      </c>
      <c r="G294" s="107"/>
      <c r="H294" s="41" t="s">
        <v>10447</v>
      </c>
    </row>
    <row r="295" spans="1:8" ht="14.4">
      <c r="A295" s="25">
        <v>294</v>
      </c>
      <c r="B295" s="25">
        <v>59</v>
      </c>
      <c r="C295" s="102" t="s">
        <v>13868</v>
      </c>
      <c r="D295" s="25" t="s">
        <v>13869</v>
      </c>
      <c r="E295" s="25" t="s">
        <v>13892</v>
      </c>
      <c r="F295" s="25" t="s">
        <v>13881</v>
      </c>
      <c r="G295" s="108" t="s">
        <v>13975</v>
      </c>
      <c r="H295" s="41" t="s">
        <v>13793</v>
      </c>
    </row>
    <row r="296" spans="1:8" ht="14.4">
      <c r="A296" s="25">
        <v>295</v>
      </c>
      <c r="B296" s="25">
        <v>60</v>
      </c>
      <c r="C296" s="102" t="s">
        <v>13868</v>
      </c>
      <c r="D296" s="25" t="s">
        <v>13869</v>
      </c>
      <c r="E296" s="25" t="s">
        <v>13892</v>
      </c>
      <c r="F296" s="25" t="s">
        <v>13882</v>
      </c>
      <c r="G296" s="108" t="s">
        <v>13976</v>
      </c>
      <c r="H296" s="41" t="s">
        <v>10447</v>
      </c>
    </row>
    <row r="297" spans="1:8">
      <c r="A297" s="25">
        <v>296</v>
      </c>
      <c r="B297" s="25">
        <v>61</v>
      </c>
      <c r="C297" s="102" t="s">
        <v>13868</v>
      </c>
      <c r="D297" s="25" t="s">
        <v>13869</v>
      </c>
      <c r="E297" s="25" t="s">
        <v>13892</v>
      </c>
      <c r="F297" s="25" t="s">
        <v>13883</v>
      </c>
      <c r="G297" s="25" t="s">
        <v>13977</v>
      </c>
      <c r="H297" s="41" t="s">
        <v>10447</v>
      </c>
    </row>
    <row r="298" spans="1:8">
      <c r="A298" s="25">
        <v>297</v>
      </c>
      <c r="B298" s="25">
        <v>62</v>
      </c>
      <c r="C298" s="102" t="s">
        <v>13868</v>
      </c>
      <c r="D298" s="25" t="s">
        <v>13869</v>
      </c>
      <c r="E298" s="25" t="s">
        <v>13892</v>
      </c>
      <c r="F298" s="25" t="s">
        <v>13884</v>
      </c>
      <c r="G298" s="25" t="s">
        <v>13978</v>
      </c>
      <c r="H298" s="41" t="s">
        <v>10447</v>
      </c>
    </row>
    <row r="299" spans="1:8">
      <c r="A299" s="25">
        <v>298</v>
      </c>
      <c r="B299" s="25">
        <v>63</v>
      </c>
      <c r="C299" s="102" t="s">
        <v>13868</v>
      </c>
      <c r="D299" s="25" t="s">
        <v>13869</v>
      </c>
      <c r="E299" s="25" t="s">
        <v>13892</v>
      </c>
      <c r="F299" s="25" t="s">
        <v>13885</v>
      </c>
      <c r="G299" s="25" t="s">
        <v>13979</v>
      </c>
      <c r="H299" s="41" t="s">
        <v>10447</v>
      </c>
    </row>
    <row r="300" spans="1:8">
      <c r="A300" s="25">
        <v>299</v>
      </c>
      <c r="B300" s="25">
        <v>64</v>
      </c>
      <c r="C300" s="102" t="s">
        <v>13868</v>
      </c>
      <c r="D300" s="25" t="s">
        <v>13869</v>
      </c>
      <c r="E300" s="25" t="s">
        <v>13892</v>
      </c>
      <c r="F300" s="25" t="s">
        <v>13450</v>
      </c>
      <c r="G300" s="102" t="s">
        <v>13980</v>
      </c>
      <c r="H300" s="41" t="s">
        <v>13452</v>
      </c>
    </row>
    <row r="301" spans="1:8">
      <c r="A301" s="25">
        <v>300</v>
      </c>
      <c r="B301" s="25">
        <v>65</v>
      </c>
      <c r="C301" s="102" t="s">
        <v>13868</v>
      </c>
      <c r="D301" s="25" t="s">
        <v>13869</v>
      </c>
      <c r="E301" s="25" t="s">
        <v>13892</v>
      </c>
      <c r="F301" s="25" t="s">
        <v>13453</v>
      </c>
      <c r="G301" s="102" t="s">
        <v>13981</v>
      </c>
      <c r="H301" s="41" t="s">
        <v>13452</v>
      </c>
    </row>
    <row r="302" spans="1:8">
      <c r="A302" s="25">
        <v>301</v>
      </c>
      <c r="B302" s="25">
        <v>66</v>
      </c>
      <c r="C302" s="102" t="s">
        <v>13868</v>
      </c>
      <c r="D302" s="25" t="s">
        <v>13869</v>
      </c>
      <c r="E302" s="25" t="s">
        <v>13894</v>
      </c>
      <c r="F302" s="25" t="s">
        <v>8927</v>
      </c>
      <c r="G302" s="25" t="s">
        <v>13966</v>
      </c>
      <c r="H302" s="41" t="s">
        <v>13793</v>
      </c>
    </row>
    <row r="303" spans="1:8">
      <c r="A303" s="25">
        <v>302</v>
      </c>
      <c r="B303" s="25">
        <v>67</v>
      </c>
      <c r="C303" s="102" t="s">
        <v>13868</v>
      </c>
      <c r="D303" s="25" t="s">
        <v>13869</v>
      </c>
      <c r="E303" s="25" t="s">
        <v>13894</v>
      </c>
      <c r="F303" s="25" t="s">
        <v>13529</v>
      </c>
      <c r="G303" s="25" t="s">
        <v>13984</v>
      </c>
      <c r="H303" s="41" t="s">
        <v>13893</v>
      </c>
    </row>
    <row r="304" spans="1:8">
      <c r="A304" s="25">
        <v>303</v>
      </c>
      <c r="B304" s="25">
        <v>68</v>
      </c>
      <c r="C304" s="102" t="s">
        <v>13868</v>
      </c>
      <c r="D304" s="25" t="s">
        <v>13869</v>
      </c>
      <c r="E304" s="25" t="s">
        <v>13894</v>
      </c>
      <c r="F304" s="25" t="s">
        <v>13797</v>
      </c>
      <c r="G304" s="25" t="s">
        <v>13968</v>
      </c>
      <c r="H304" s="41" t="s">
        <v>13793</v>
      </c>
    </row>
    <row r="305" spans="1:8">
      <c r="A305" s="25">
        <v>304</v>
      </c>
      <c r="B305" s="25">
        <v>69</v>
      </c>
      <c r="C305" s="102" t="s">
        <v>13868</v>
      </c>
      <c r="D305" s="25" t="s">
        <v>13869</v>
      </c>
      <c r="E305" s="25" t="s">
        <v>13894</v>
      </c>
      <c r="F305" s="25" t="s">
        <v>13872</v>
      </c>
      <c r="G305" s="25" t="s">
        <v>13969</v>
      </c>
      <c r="H305" s="41" t="s">
        <v>13478</v>
      </c>
    </row>
    <row r="306" spans="1:8">
      <c r="A306" s="25">
        <v>305</v>
      </c>
      <c r="B306" s="25">
        <v>70</v>
      </c>
      <c r="C306" s="102" t="s">
        <v>13868</v>
      </c>
      <c r="D306" s="25" t="s">
        <v>13869</v>
      </c>
      <c r="E306" s="25" t="s">
        <v>13894</v>
      </c>
      <c r="F306" s="25" t="s">
        <v>13873</v>
      </c>
      <c r="G306" s="25" t="s">
        <v>13970</v>
      </c>
      <c r="H306" s="41" t="s">
        <v>13478</v>
      </c>
    </row>
    <row r="307" spans="1:8">
      <c r="A307" s="25">
        <v>306</v>
      </c>
      <c r="B307" s="25">
        <v>71</v>
      </c>
      <c r="C307" s="102" t="s">
        <v>13868</v>
      </c>
      <c r="D307" s="25" t="s">
        <v>13869</v>
      </c>
      <c r="E307" s="25" t="s">
        <v>13894</v>
      </c>
      <c r="F307" s="25" t="s">
        <v>13874</v>
      </c>
      <c r="G307" s="25" t="s">
        <v>13971</v>
      </c>
      <c r="H307" s="41" t="s">
        <v>13793</v>
      </c>
    </row>
    <row r="308" spans="1:8">
      <c r="A308" s="25">
        <v>307</v>
      </c>
      <c r="B308" s="25">
        <v>72</v>
      </c>
      <c r="C308" s="102" t="s">
        <v>13868</v>
      </c>
      <c r="D308" s="25" t="s">
        <v>13869</v>
      </c>
      <c r="E308" s="25" t="s">
        <v>13894</v>
      </c>
      <c r="F308" s="25" t="s">
        <v>13875</v>
      </c>
      <c r="G308" s="25" t="s">
        <v>13985</v>
      </c>
      <c r="H308" s="41" t="s">
        <v>13478</v>
      </c>
    </row>
    <row r="309" spans="1:8">
      <c r="A309" s="25">
        <v>308</v>
      </c>
      <c r="B309" s="25">
        <v>73</v>
      </c>
      <c r="C309" s="102" t="s">
        <v>13868</v>
      </c>
      <c r="D309" s="25" t="s">
        <v>13869</v>
      </c>
      <c r="E309" s="25" t="s">
        <v>13894</v>
      </c>
      <c r="F309" s="25" t="s">
        <v>13820</v>
      </c>
      <c r="G309" s="25" t="s">
        <v>13974</v>
      </c>
      <c r="H309" s="41" t="s">
        <v>13793</v>
      </c>
    </row>
    <row r="310" spans="1:8">
      <c r="A310" s="25">
        <v>309</v>
      </c>
      <c r="B310" s="25">
        <v>74</v>
      </c>
      <c r="C310" s="102" t="s">
        <v>13868</v>
      </c>
      <c r="D310" s="25" t="s">
        <v>13869</v>
      </c>
      <c r="E310" s="25" t="s">
        <v>13894</v>
      </c>
      <c r="F310" s="25" t="s">
        <v>13877</v>
      </c>
      <c r="G310" s="25" t="s">
        <v>13377</v>
      </c>
      <c r="H310" s="41" t="s">
        <v>13793</v>
      </c>
    </row>
    <row r="311" spans="1:8">
      <c r="A311" s="25">
        <v>310</v>
      </c>
      <c r="B311" s="25">
        <v>75</v>
      </c>
      <c r="C311" s="102" t="s">
        <v>13868</v>
      </c>
      <c r="D311" s="25" t="s">
        <v>13869</v>
      </c>
      <c r="E311" s="25" t="s">
        <v>13894</v>
      </c>
      <c r="F311" s="25" t="s">
        <v>13895</v>
      </c>
      <c r="G311" s="25" t="s">
        <v>13986</v>
      </c>
      <c r="H311" s="41" t="s">
        <v>13793</v>
      </c>
    </row>
    <row r="312" spans="1:8">
      <c r="A312" s="25">
        <v>311</v>
      </c>
      <c r="B312" s="25">
        <v>76</v>
      </c>
      <c r="C312" s="102" t="s">
        <v>13868</v>
      </c>
      <c r="D312" s="25" t="s">
        <v>13869</v>
      </c>
      <c r="E312" s="25" t="s">
        <v>13894</v>
      </c>
      <c r="F312" s="25" t="s">
        <v>13896</v>
      </c>
      <c r="G312" s="25" t="s">
        <v>13987</v>
      </c>
      <c r="H312" s="41" t="s">
        <v>13814</v>
      </c>
    </row>
    <row r="313" spans="1:8" ht="14.4">
      <c r="A313" s="25">
        <v>312</v>
      </c>
      <c r="B313" s="25">
        <v>77</v>
      </c>
      <c r="C313" s="102" t="s">
        <v>13868</v>
      </c>
      <c r="D313" s="25" t="s">
        <v>13869</v>
      </c>
      <c r="E313" s="25" t="s">
        <v>13894</v>
      </c>
      <c r="F313" s="25" t="s">
        <v>13878</v>
      </c>
      <c r="G313" s="107"/>
      <c r="H313" s="41" t="s">
        <v>13478</v>
      </c>
    </row>
    <row r="314" spans="1:8" ht="14.4">
      <c r="A314" s="25">
        <v>313</v>
      </c>
      <c r="B314" s="25">
        <v>78</v>
      </c>
      <c r="C314" s="102" t="s">
        <v>13868</v>
      </c>
      <c r="D314" s="25" t="s">
        <v>13869</v>
      </c>
      <c r="E314" s="25" t="s">
        <v>13894</v>
      </c>
      <c r="F314" s="25" t="s">
        <v>13887</v>
      </c>
      <c r="G314" s="107"/>
      <c r="H314" s="41" t="s">
        <v>13478</v>
      </c>
    </row>
    <row r="315" spans="1:8" ht="14.4">
      <c r="A315" s="25">
        <v>314</v>
      </c>
      <c r="B315" s="25">
        <v>79</v>
      </c>
      <c r="C315" s="102" t="s">
        <v>13868</v>
      </c>
      <c r="D315" s="25" t="s">
        <v>13869</v>
      </c>
      <c r="E315" s="25" t="s">
        <v>13894</v>
      </c>
      <c r="F315" s="25" t="s">
        <v>13888</v>
      </c>
      <c r="G315" s="107"/>
      <c r="H315" s="41" t="s">
        <v>13814</v>
      </c>
    </row>
    <row r="316" spans="1:8" ht="14.4">
      <c r="A316" s="25">
        <v>315</v>
      </c>
      <c r="B316" s="25">
        <v>80</v>
      </c>
      <c r="C316" s="102" t="s">
        <v>13868</v>
      </c>
      <c r="D316" s="25" t="s">
        <v>13869</v>
      </c>
      <c r="E316" s="25" t="s">
        <v>13894</v>
      </c>
      <c r="F316" s="25" t="s">
        <v>13889</v>
      </c>
      <c r="G316" s="108" t="s">
        <v>13982</v>
      </c>
      <c r="H316" s="41" t="s">
        <v>13814</v>
      </c>
    </row>
    <row r="317" spans="1:8" ht="14.4">
      <c r="A317" s="25">
        <v>316</v>
      </c>
      <c r="B317" s="25">
        <v>81</v>
      </c>
      <c r="C317" s="102" t="s">
        <v>13868</v>
      </c>
      <c r="D317" s="25" t="s">
        <v>13869</v>
      </c>
      <c r="E317" s="25" t="s">
        <v>13894</v>
      </c>
      <c r="F317" s="25" t="s">
        <v>13890</v>
      </c>
      <c r="G317" s="107"/>
      <c r="H317" s="41" t="s">
        <v>13814</v>
      </c>
    </row>
    <row r="318" spans="1:8">
      <c r="A318" s="25">
        <v>317</v>
      </c>
      <c r="B318" s="25">
        <v>82</v>
      </c>
      <c r="C318" s="102" t="s">
        <v>13868</v>
      </c>
      <c r="D318" s="25" t="s">
        <v>13869</v>
      </c>
      <c r="E318" s="25" t="s">
        <v>13894</v>
      </c>
      <c r="F318" s="25" t="s">
        <v>13891</v>
      </c>
      <c r="G318" s="25" t="s">
        <v>13983</v>
      </c>
      <c r="H318" s="41" t="s">
        <v>13478</v>
      </c>
    </row>
    <row r="319" spans="1:8" ht="14.4">
      <c r="A319" s="25">
        <v>318</v>
      </c>
      <c r="B319" s="25">
        <v>83</v>
      </c>
      <c r="C319" s="102" t="s">
        <v>13868</v>
      </c>
      <c r="D319" s="25" t="s">
        <v>13869</v>
      </c>
      <c r="E319" s="25" t="s">
        <v>13894</v>
      </c>
      <c r="F319" s="25" t="s">
        <v>13880</v>
      </c>
      <c r="G319" s="107"/>
      <c r="H319" s="41" t="s">
        <v>10447</v>
      </c>
    </row>
    <row r="320" spans="1:8" ht="14.4">
      <c r="A320" s="25">
        <v>319</v>
      </c>
      <c r="B320" s="25">
        <v>84</v>
      </c>
      <c r="C320" s="102" t="s">
        <v>13868</v>
      </c>
      <c r="D320" s="25" t="s">
        <v>13869</v>
      </c>
      <c r="E320" s="25" t="s">
        <v>13894</v>
      </c>
      <c r="F320" s="25" t="s">
        <v>13881</v>
      </c>
      <c r="G320" s="108" t="s">
        <v>13975</v>
      </c>
      <c r="H320" s="41" t="s">
        <v>13793</v>
      </c>
    </row>
    <row r="321" spans="1:8" ht="14.4">
      <c r="A321" s="25">
        <v>320</v>
      </c>
      <c r="B321" s="25">
        <v>85</v>
      </c>
      <c r="C321" s="102" t="s">
        <v>13868</v>
      </c>
      <c r="D321" s="25" t="s">
        <v>13869</v>
      </c>
      <c r="E321" s="25" t="s">
        <v>13894</v>
      </c>
      <c r="F321" s="25" t="s">
        <v>13882</v>
      </c>
      <c r="G321" s="108" t="s">
        <v>13976</v>
      </c>
      <c r="H321" s="41" t="s">
        <v>10447</v>
      </c>
    </row>
    <row r="322" spans="1:8">
      <c r="A322" s="25">
        <v>321</v>
      </c>
      <c r="B322" s="25">
        <v>86</v>
      </c>
      <c r="C322" s="102" t="s">
        <v>13868</v>
      </c>
      <c r="D322" s="25" t="s">
        <v>13869</v>
      </c>
      <c r="E322" s="25" t="s">
        <v>13894</v>
      </c>
      <c r="F322" s="25" t="s">
        <v>13883</v>
      </c>
      <c r="G322" s="25" t="s">
        <v>13977</v>
      </c>
      <c r="H322" s="41" t="s">
        <v>10447</v>
      </c>
    </row>
    <row r="323" spans="1:8">
      <c r="A323" s="25">
        <v>322</v>
      </c>
      <c r="B323" s="25">
        <v>87</v>
      </c>
      <c r="C323" s="102" t="s">
        <v>13868</v>
      </c>
      <c r="D323" s="25" t="s">
        <v>13869</v>
      </c>
      <c r="E323" s="25" t="s">
        <v>13894</v>
      </c>
      <c r="F323" s="25" t="s">
        <v>13884</v>
      </c>
      <c r="G323" s="25" t="s">
        <v>13978</v>
      </c>
      <c r="H323" s="41" t="s">
        <v>10447</v>
      </c>
    </row>
    <row r="324" spans="1:8">
      <c r="A324" s="25">
        <v>323</v>
      </c>
      <c r="B324" s="25">
        <v>88</v>
      </c>
      <c r="C324" s="102" t="s">
        <v>13868</v>
      </c>
      <c r="D324" s="25" t="s">
        <v>13869</v>
      </c>
      <c r="E324" s="25" t="s">
        <v>13894</v>
      </c>
      <c r="F324" s="25" t="s">
        <v>13885</v>
      </c>
      <c r="G324" s="25" t="s">
        <v>13979</v>
      </c>
      <c r="H324" s="41" t="s">
        <v>10447</v>
      </c>
    </row>
    <row r="325" spans="1:8">
      <c r="A325" s="25">
        <v>324</v>
      </c>
      <c r="B325" s="25">
        <v>89</v>
      </c>
      <c r="C325" s="102" t="s">
        <v>13868</v>
      </c>
      <c r="D325" s="25" t="s">
        <v>13869</v>
      </c>
      <c r="E325" s="25" t="s">
        <v>13894</v>
      </c>
      <c r="F325" s="25" t="s">
        <v>13450</v>
      </c>
      <c r="G325" s="102" t="s">
        <v>13980</v>
      </c>
      <c r="H325" s="41" t="s">
        <v>13452</v>
      </c>
    </row>
    <row r="326" spans="1:8">
      <c r="A326" s="25">
        <v>325</v>
      </c>
      <c r="B326" s="25">
        <v>90</v>
      </c>
      <c r="C326" s="102" t="s">
        <v>13868</v>
      </c>
      <c r="D326" s="25" t="s">
        <v>13869</v>
      </c>
      <c r="E326" s="25" t="s">
        <v>13894</v>
      </c>
      <c r="F326" s="25" t="s">
        <v>13453</v>
      </c>
      <c r="G326" s="102" t="s">
        <v>13981</v>
      </c>
      <c r="H326" s="41" t="s">
        <v>13452</v>
      </c>
    </row>
    <row r="327" spans="1:8">
      <c r="A327" s="25">
        <v>326</v>
      </c>
      <c r="B327" s="25">
        <v>91</v>
      </c>
      <c r="C327" s="102" t="s">
        <v>13868</v>
      </c>
      <c r="D327" s="25" t="s">
        <v>13869</v>
      </c>
      <c r="E327" s="25" t="s">
        <v>13897</v>
      </c>
      <c r="F327" s="25" t="s">
        <v>8927</v>
      </c>
      <c r="G327" s="25" t="s">
        <v>13988</v>
      </c>
      <c r="H327" s="41" t="s">
        <v>13793</v>
      </c>
    </row>
    <row r="328" spans="1:8">
      <c r="A328" s="25">
        <v>327</v>
      </c>
      <c r="B328" s="25">
        <v>92</v>
      </c>
      <c r="C328" s="102" t="s">
        <v>13868</v>
      </c>
      <c r="D328" s="25" t="s">
        <v>13869</v>
      </c>
      <c r="E328" s="25" t="s">
        <v>13897</v>
      </c>
      <c r="F328" s="25" t="s">
        <v>13529</v>
      </c>
      <c r="G328" s="25" t="s">
        <v>13989</v>
      </c>
      <c r="H328" s="41" t="s">
        <v>13871</v>
      </c>
    </row>
    <row r="329" spans="1:8">
      <c r="A329" s="25">
        <v>328</v>
      </c>
      <c r="B329" s="25">
        <v>93</v>
      </c>
      <c r="C329" s="102" t="s">
        <v>13868</v>
      </c>
      <c r="D329" s="25" t="s">
        <v>13869</v>
      </c>
      <c r="E329" s="25" t="s">
        <v>13897</v>
      </c>
      <c r="F329" s="25" t="s">
        <v>13797</v>
      </c>
      <c r="G329" s="25" t="s">
        <v>13968</v>
      </c>
      <c r="H329" s="41" t="s">
        <v>13793</v>
      </c>
    </row>
    <row r="330" spans="1:8">
      <c r="A330" s="25">
        <v>329</v>
      </c>
      <c r="B330" s="25">
        <v>94</v>
      </c>
      <c r="C330" s="102" t="s">
        <v>13868</v>
      </c>
      <c r="D330" s="25" t="s">
        <v>13869</v>
      </c>
      <c r="E330" s="25" t="s">
        <v>13897</v>
      </c>
      <c r="F330" s="25" t="s">
        <v>13873</v>
      </c>
      <c r="G330" s="25" t="s">
        <v>13970</v>
      </c>
      <c r="H330" s="41" t="s">
        <v>13478</v>
      </c>
    </row>
    <row r="331" spans="1:8">
      <c r="A331" s="25">
        <v>330</v>
      </c>
      <c r="B331" s="25">
        <v>95</v>
      </c>
      <c r="C331" s="102" t="s">
        <v>13868</v>
      </c>
      <c r="D331" s="25" t="s">
        <v>13869</v>
      </c>
      <c r="E331" s="25" t="s">
        <v>13897</v>
      </c>
      <c r="F331" s="25" t="s">
        <v>13875</v>
      </c>
      <c r="G331" s="25" t="s">
        <v>13972</v>
      </c>
      <c r="H331" s="41" t="s">
        <v>13478</v>
      </c>
    </row>
    <row r="332" spans="1:8">
      <c r="A332" s="25">
        <v>331</v>
      </c>
      <c r="B332" s="25">
        <v>96</v>
      </c>
      <c r="C332" s="102" t="s">
        <v>13868</v>
      </c>
      <c r="D332" s="25" t="s">
        <v>13869</v>
      </c>
      <c r="E332" s="25" t="s">
        <v>13897</v>
      </c>
      <c r="F332" s="25" t="s">
        <v>13876</v>
      </c>
      <c r="G332" s="25" t="s">
        <v>13973</v>
      </c>
      <c r="H332" s="41" t="s">
        <v>13793</v>
      </c>
    </row>
    <row r="333" spans="1:8">
      <c r="A333" s="25">
        <v>332</v>
      </c>
      <c r="B333" s="25">
        <v>97</v>
      </c>
      <c r="C333" s="102" t="s">
        <v>13868</v>
      </c>
      <c r="D333" s="25" t="s">
        <v>13869</v>
      </c>
      <c r="E333" s="25" t="s">
        <v>13897</v>
      </c>
      <c r="F333" s="25" t="s">
        <v>13820</v>
      </c>
      <c r="G333" s="25" t="s">
        <v>13974</v>
      </c>
      <c r="H333" s="41" t="s">
        <v>13793</v>
      </c>
    </row>
    <row r="334" spans="1:8">
      <c r="A334" s="25">
        <v>333</v>
      </c>
      <c r="B334" s="25">
        <v>98</v>
      </c>
      <c r="C334" s="102" t="s">
        <v>13868</v>
      </c>
      <c r="D334" s="25" t="s">
        <v>13869</v>
      </c>
      <c r="E334" s="25" t="s">
        <v>13897</v>
      </c>
      <c r="F334" s="25" t="s">
        <v>13877</v>
      </c>
      <c r="G334" s="25" t="s">
        <v>13377</v>
      </c>
      <c r="H334" s="41" t="s">
        <v>13793</v>
      </c>
    </row>
    <row r="335" spans="1:8" ht="14.4">
      <c r="A335" s="25">
        <v>334</v>
      </c>
      <c r="B335" s="25">
        <v>99</v>
      </c>
      <c r="C335" s="102" t="s">
        <v>13868</v>
      </c>
      <c r="D335" s="25" t="s">
        <v>13869</v>
      </c>
      <c r="E335" s="25" t="s">
        <v>13897</v>
      </c>
      <c r="F335" s="25" t="s">
        <v>13878</v>
      </c>
      <c r="G335" s="107"/>
      <c r="H335" s="41" t="s">
        <v>13478</v>
      </c>
    </row>
    <row r="336" spans="1:8" ht="14.4">
      <c r="A336" s="25">
        <v>335</v>
      </c>
      <c r="B336" s="25">
        <v>100</v>
      </c>
      <c r="C336" s="102" t="s">
        <v>13868</v>
      </c>
      <c r="D336" s="25" t="s">
        <v>13869</v>
      </c>
      <c r="E336" s="25" t="s">
        <v>13897</v>
      </c>
      <c r="F336" s="25" t="s">
        <v>13880</v>
      </c>
      <c r="G336" s="107"/>
      <c r="H336" s="41" t="s">
        <v>10447</v>
      </c>
    </row>
    <row r="337" spans="1:8" ht="14.4">
      <c r="A337" s="25">
        <v>336</v>
      </c>
      <c r="B337" s="25">
        <v>101</v>
      </c>
      <c r="C337" s="102" t="s">
        <v>13868</v>
      </c>
      <c r="D337" s="25" t="s">
        <v>13869</v>
      </c>
      <c r="E337" s="25" t="s">
        <v>13897</v>
      </c>
      <c r="F337" s="25" t="s">
        <v>13881</v>
      </c>
      <c r="G337" s="108" t="s">
        <v>13990</v>
      </c>
      <c r="H337" s="41" t="s">
        <v>13793</v>
      </c>
    </row>
    <row r="338" spans="1:8" ht="14.4">
      <c r="A338" s="25">
        <v>337</v>
      </c>
      <c r="B338" s="25">
        <v>102</v>
      </c>
      <c r="C338" s="102" t="s">
        <v>13868</v>
      </c>
      <c r="D338" s="25" t="s">
        <v>13869</v>
      </c>
      <c r="E338" s="25" t="s">
        <v>13897</v>
      </c>
      <c r="F338" s="25" t="s">
        <v>13882</v>
      </c>
      <c r="G338" s="108" t="s">
        <v>13976</v>
      </c>
      <c r="H338" s="41" t="s">
        <v>10447</v>
      </c>
    </row>
    <row r="339" spans="1:8">
      <c r="A339" s="25">
        <v>338</v>
      </c>
      <c r="B339" s="25">
        <v>103</v>
      </c>
      <c r="C339" s="102" t="s">
        <v>13868</v>
      </c>
      <c r="D339" s="25" t="s">
        <v>13869</v>
      </c>
      <c r="E339" s="25" t="s">
        <v>13897</v>
      </c>
      <c r="F339" s="25" t="s">
        <v>13885</v>
      </c>
      <c r="G339" s="25" t="s">
        <v>13979</v>
      </c>
      <c r="H339" s="41" t="s">
        <v>10447</v>
      </c>
    </row>
    <row r="340" spans="1:8">
      <c r="A340" s="25">
        <v>339</v>
      </c>
      <c r="B340" s="25">
        <v>104</v>
      </c>
      <c r="C340" s="102" t="s">
        <v>13868</v>
      </c>
      <c r="D340" s="25" t="s">
        <v>13869</v>
      </c>
      <c r="E340" s="25" t="s">
        <v>13897</v>
      </c>
      <c r="F340" s="25" t="s">
        <v>13450</v>
      </c>
      <c r="G340" s="102" t="s">
        <v>13991</v>
      </c>
      <c r="H340" s="41" t="s">
        <v>13452</v>
      </c>
    </row>
    <row r="341" spans="1:8">
      <c r="A341" s="25">
        <v>340</v>
      </c>
      <c r="B341" s="25">
        <v>105</v>
      </c>
      <c r="C341" s="102" t="s">
        <v>13868</v>
      </c>
      <c r="D341" s="25" t="s">
        <v>13869</v>
      </c>
      <c r="E341" s="25" t="s">
        <v>13897</v>
      </c>
      <c r="F341" s="25" t="s">
        <v>13453</v>
      </c>
      <c r="G341" s="102" t="s">
        <v>13992</v>
      </c>
      <c r="H341" s="41" t="s">
        <v>13452</v>
      </c>
    </row>
    <row r="342" spans="1:8">
      <c r="A342" s="25">
        <v>341</v>
      </c>
      <c r="B342" s="25">
        <v>106</v>
      </c>
      <c r="C342" s="102" t="s">
        <v>13868</v>
      </c>
      <c r="D342" s="25" t="s">
        <v>13869</v>
      </c>
      <c r="E342" s="25" t="s">
        <v>13898</v>
      </c>
      <c r="F342" s="25" t="s">
        <v>8927</v>
      </c>
      <c r="G342" s="25" t="s">
        <v>13988</v>
      </c>
      <c r="H342" s="41" t="s">
        <v>13793</v>
      </c>
    </row>
    <row r="343" spans="1:8">
      <c r="A343" s="25">
        <v>342</v>
      </c>
      <c r="B343" s="25">
        <v>107</v>
      </c>
      <c r="C343" s="102" t="s">
        <v>13868</v>
      </c>
      <c r="D343" s="25" t="s">
        <v>13869</v>
      </c>
      <c r="E343" s="25" t="s">
        <v>13898</v>
      </c>
      <c r="F343" s="25" t="s">
        <v>13529</v>
      </c>
      <c r="G343" s="25" t="s">
        <v>13989</v>
      </c>
      <c r="H343" s="41" t="s">
        <v>13871</v>
      </c>
    </row>
    <row r="344" spans="1:8">
      <c r="A344" s="25">
        <v>343</v>
      </c>
      <c r="B344" s="25">
        <v>108</v>
      </c>
      <c r="C344" s="102" t="s">
        <v>13868</v>
      </c>
      <c r="D344" s="25" t="s">
        <v>13869</v>
      </c>
      <c r="E344" s="25" t="s">
        <v>13898</v>
      </c>
      <c r="F344" s="25" t="s">
        <v>13797</v>
      </c>
      <c r="G344" s="25" t="s">
        <v>13968</v>
      </c>
      <c r="H344" s="41" t="s">
        <v>13793</v>
      </c>
    </row>
    <row r="345" spans="1:8">
      <c r="A345" s="25">
        <v>344</v>
      </c>
      <c r="B345" s="25">
        <v>109</v>
      </c>
      <c r="C345" s="102" t="s">
        <v>13868</v>
      </c>
      <c r="D345" s="25" t="s">
        <v>13869</v>
      </c>
      <c r="E345" s="25" t="s">
        <v>13898</v>
      </c>
      <c r="F345" s="25" t="s">
        <v>13873</v>
      </c>
      <c r="G345" s="25" t="s">
        <v>13970</v>
      </c>
      <c r="H345" s="41" t="s">
        <v>13478</v>
      </c>
    </row>
    <row r="346" spans="1:8">
      <c r="A346" s="25">
        <v>345</v>
      </c>
      <c r="B346" s="25">
        <v>110</v>
      </c>
      <c r="C346" s="102" t="s">
        <v>13868</v>
      </c>
      <c r="D346" s="25" t="s">
        <v>13869</v>
      </c>
      <c r="E346" s="25" t="s">
        <v>13898</v>
      </c>
      <c r="F346" s="25" t="s">
        <v>13875</v>
      </c>
      <c r="G346" s="25" t="s">
        <v>13972</v>
      </c>
      <c r="H346" s="41" t="s">
        <v>13478</v>
      </c>
    </row>
    <row r="347" spans="1:8">
      <c r="A347" s="25">
        <v>346</v>
      </c>
      <c r="B347" s="25">
        <v>111</v>
      </c>
      <c r="C347" s="102" t="s">
        <v>13868</v>
      </c>
      <c r="D347" s="25" t="s">
        <v>13869</v>
      </c>
      <c r="E347" s="25" t="s">
        <v>13898</v>
      </c>
      <c r="F347" s="25" t="s">
        <v>13876</v>
      </c>
      <c r="G347" s="25" t="s">
        <v>13973</v>
      </c>
      <c r="H347" s="41" t="s">
        <v>13793</v>
      </c>
    </row>
    <row r="348" spans="1:8">
      <c r="A348" s="25">
        <v>347</v>
      </c>
      <c r="B348" s="25">
        <v>112</v>
      </c>
      <c r="C348" s="102" t="s">
        <v>13868</v>
      </c>
      <c r="D348" s="25" t="s">
        <v>13869</v>
      </c>
      <c r="E348" s="25" t="s">
        <v>13898</v>
      </c>
      <c r="F348" s="25" t="s">
        <v>13820</v>
      </c>
      <c r="G348" s="25" t="s">
        <v>13974</v>
      </c>
      <c r="H348" s="41" t="s">
        <v>13793</v>
      </c>
    </row>
    <row r="349" spans="1:8">
      <c r="A349" s="25">
        <v>348</v>
      </c>
      <c r="B349" s="25">
        <v>113</v>
      </c>
      <c r="C349" s="102" t="s">
        <v>13868</v>
      </c>
      <c r="D349" s="25" t="s">
        <v>13869</v>
      </c>
      <c r="E349" s="25" t="s">
        <v>13898</v>
      </c>
      <c r="F349" s="25" t="s">
        <v>13877</v>
      </c>
      <c r="G349" s="25" t="s">
        <v>13377</v>
      </c>
      <c r="H349" s="41" t="s">
        <v>13793</v>
      </c>
    </row>
    <row r="350" spans="1:8" ht="14.4">
      <c r="A350" s="25">
        <v>349</v>
      </c>
      <c r="B350" s="25">
        <v>114</v>
      </c>
      <c r="C350" s="102" t="s">
        <v>13868</v>
      </c>
      <c r="D350" s="25" t="s">
        <v>13869</v>
      </c>
      <c r="E350" s="25" t="s">
        <v>13898</v>
      </c>
      <c r="F350" s="25" t="s">
        <v>13878</v>
      </c>
      <c r="G350" s="107"/>
      <c r="H350" s="41" t="s">
        <v>13478</v>
      </c>
    </row>
    <row r="351" spans="1:8" ht="14.4">
      <c r="A351" s="25">
        <v>350</v>
      </c>
      <c r="B351" s="25">
        <v>115</v>
      </c>
      <c r="C351" s="102" t="s">
        <v>13868</v>
      </c>
      <c r="D351" s="25" t="s">
        <v>13869</v>
      </c>
      <c r="E351" s="25" t="s">
        <v>13898</v>
      </c>
      <c r="F351" s="25" t="s">
        <v>13880</v>
      </c>
      <c r="G351" s="107"/>
      <c r="H351" s="41" t="s">
        <v>10447</v>
      </c>
    </row>
    <row r="352" spans="1:8" ht="14.4">
      <c r="A352" s="25">
        <v>351</v>
      </c>
      <c r="B352" s="25">
        <v>116</v>
      </c>
      <c r="C352" s="102" t="s">
        <v>13868</v>
      </c>
      <c r="D352" s="25" t="s">
        <v>13869</v>
      </c>
      <c r="E352" s="25" t="s">
        <v>13898</v>
      </c>
      <c r="F352" s="25" t="s">
        <v>13881</v>
      </c>
      <c r="G352" s="108" t="s">
        <v>13990</v>
      </c>
      <c r="H352" s="41" t="s">
        <v>13793</v>
      </c>
    </row>
    <row r="353" spans="1:8" ht="14.4">
      <c r="A353" s="25">
        <v>352</v>
      </c>
      <c r="B353" s="25">
        <v>117</v>
      </c>
      <c r="C353" s="102" t="s">
        <v>13868</v>
      </c>
      <c r="D353" s="25" t="s">
        <v>13869</v>
      </c>
      <c r="E353" s="25" t="s">
        <v>13898</v>
      </c>
      <c r="F353" s="25" t="s">
        <v>13882</v>
      </c>
      <c r="G353" s="108" t="s">
        <v>13976</v>
      </c>
      <c r="H353" s="41" t="s">
        <v>10447</v>
      </c>
    </row>
    <row r="354" spans="1:8">
      <c r="A354" s="25">
        <v>353</v>
      </c>
      <c r="B354" s="25">
        <v>118</v>
      </c>
      <c r="C354" s="102" t="s">
        <v>13868</v>
      </c>
      <c r="D354" s="25" t="s">
        <v>13869</v>
      </c>
      <c r="E354" s="25" t="s">
        <v>13898</v>
      </c>
      <c r="F354" s="25" t="s">
        <v>13885</v>
      </c>
      <c r="G354" s="25" t="s">
        <v>13979</v>
      </c>
      <c r="H354" s="41" t="s">
        <v>10447</v>
      </c>
    </row>
    <row r="355" spans="1:8">
      <c r="A355" s="25">
        <v>354</v>
      </c>
      <c r="B355" s="25">
        <v>119</v>
      </c>
      <c r="C355" s="102" t="s">
        <v>13868</v>
      </c>
      <c r="D355" s="25" t="s">
        <v>13869</v>
      </c>
      <c r="E355" s="25" t="s">
        <v>13898</v>
      </c>
      <c r="F355" s="25" t="s">
        <v>13891</v>
      </c>
      <c r="G355" s="25" t="s">
        <v>13983</v>
      </c>
      <c r="H355" s="41" t="s">
        <v>13478</v>
      </c>
    </row>
    <row r="356" spans="1:8">
      <c r="A356" s="25">
        <v>355</v>
      </c>
      <c r="B356" s="25">
        <v>120</v>
      </c>
      <c r="C356" s="102" t="s">
        <v>13868</v>
      </c>
      <c r="D356" s="25" t="s">
        <v>13869</v>
      </c>
      <c r="E356" s="25" t="s">
        <v>13898</v>
      </c>
      <c r="F356" s="25" t="s">
        <v>13450</v>
      </c>
      <c r="G356" s="102" t="s">
        <v>13991</v>
      </c>
      <c r="H356" s="41" t="s">
        <v>13452</v>
      </c>
    </row>
    <row r="357" spans="1:8">
      <c r="A357" s="25">
        <v>356</v>
      </c>
      <c r="B357" s="25">
        <v>121</v>
      </c>
      <c r="C357" s="102" t="s">
        <v>13868</v>
      </c>
      <c r="D357" s="25" t="s">
        <v>13869</v>
      </c>
      <c r="E357" s="25" t="s">
        <v>13898</v>
      </c>
      <c r="F357" s="25" t="s">
        <v>13453</v>
      </c>
      <c r="G357" s="102" t="s">
        <v>13992</v>
      </c>
      <c r="H357" s="41" t="s">
        <v>13452</v>
      </c>
    </row>
    <row r="358" spans="1:8">
      <c r="A358" s="25">
        <v>357</v>
      </c>
      <c r="B358" s="25">
        <v>122</v>
      </c>
      <c r="C358" s="102" t="s">
        <v>13868</v>
      </c>
      <c r="D358" s="25" t="s">
        <v>13869</v>
      </c>
      <c r="E358" s="25" t="s">
        <v>13899</v>
      </c>
      <c r="F358" s="25" t="s">
        <v>8927</v>
      </c>
      <c r="G358" s="25" t="s">
        <v>13988</v>
      </c>
      <c r="H358" s="41" t="s">
        <v>13793</v>
      </c>
    </row>
    <row r="359" spans="1:8">
      <c r="A359" s="25">
        <v>358</v>
      </c>
      <c r="B359" s="25">
        <v>123</v>
      </c>
      <c r="C359" s="102" t="s">
        <v>13868</v>
      </c>
      <c r="D359" s="25" t="s">
        <v>13869</v>
      </c>
      <c r="E359" s="25" t="s">
        <v>13899</v>
      </c>
      <c r="F359" s="25" t="s">
        <v>13529</v>
      </c>
      <c r="G359" s="25" t="s">
        <v>13993</v>
      </c>
      <c r="H359" s="41" t="s">
        <v>13893</v>
      </c>
    </row>
    <row r="360" spans="1:8">
      <c r="A360" s="25">
        <v>359</v>
      </c>
      <c r="B360" s="25">
        <v>124</v>
      </c>
      <c r="C360" s="102" t="s">
        <v>13868</v>
      </c>
      <c r="D360" s="25" t="s">
        <v>13869</v>
      </c>
      <c r="E360" s="25" t="s">
        <v>13899</v>
      </c>
      <c r="F360" s="25" t="s">
        <v>13797</v>
      </c>
      <c r="G360" s="25" t="s">
        <v>13968</v>
      </c>
      <c r="H360" s="41" t="s">
        <v>13793</v>
      </c>
    </row>
    <row r="361" spans="1:8">
      <c r="A361" s="25">
        <v>360</v>
      </c>
      <c r="B361" s="25">
        <v>125</v>
      </c>
      <c r="C361" s="102" t="s">
        <v>13868</v>
      </c>
      <c r="D361" s="25" t="s">
        <v>13869</v>
      </c>
      <c r="E361" s="25" t="s">
        <v>13899</v>
      </c>
      <c r="F361" s="25" t="s">
        <v>13873</v>
      </c>
      <c r="G361" s="25" t="s">
        <v>13970</v>
      </c>
      <c r="H361" s="41" t="s">
        <v>13478</v>
      </c>
    </row>
    <row r="362" spans="1:8" ht="14.4">
      <c r="A362" s="25">
        <v>361</v>
      </c>
      <c r="B362" s="25">
        <v>126</v>
      </c>
      <c r="C362" s="102" t="s">
        <v>13868</v>
      </c>
      <c r="D362" s="25" t="s">
        <v>13869</v>
      </c>
      <c r="E362" s="25" t="s">
        <v>13899</v>
      </c>
      <c r="F362" s="25" t="s">
        <v>13900</v>
      </c>
      <c r="G362" s="107"/>
      <c r="H362" s="41" t="s">
        <v>13478</v>
      </c>
    </row>
    <row r="363" spans="1:8">
      <c r="A363" s="25">
        <v>362</v>
      </c>
      <c r="B363" s="25">
        <v>127</v>
      </c>
      <c r="C363" s="102" t="s">
        <v>13868</v>
      </c>
      <c r="D363" s="25" t="s">
        <v>13869</v>
      </c>
      <c r="E363" s="25" t="s">
        <v>13899</v>
      </c>
      <c r="F363" s="25" t="s">
        <v>13875</v>
      </c>
      <c r="G363" s="25" t="s">
        <v>13985</v>
      </c>
      <c r="H363" s="41" t="s">
        <v>13478</v>
      </c>
    </row>
    <row r="364" spans="1:8">
      <c r="A364" s="25">
        <v>363</v>
      </c>
      <c r="B364" s="25">
        <v>128</v>
      </c>
      <c r="C364" s="102" t="s">
        <v>13868</v>
      </c>
      <c r="D364" s="25" t="s">
        <v>13869</v>
      </c>
      <c r="E364" s="25" t="s">
        <v>13899</v>
      </c>
      <c r="F364" s="25" t="s">
        <v>14974</v>
      </c>
      <c r="H364" s="41" t="s">
        <v>13793</v>
      </c>
    </row>
    <row r="365" spans="1:8">
      <c r="A365" s="25">
        <v>364</v>
      </c>
      <c r="B365" s="25">
        <v>129</v>
      </c>
      <c r="C365" s="102" t="s">
        <v>13868</v>
      </c>
      <c r="D365" s="25" t="s">
        <v>13869</v>
      </c>
      <c r="E365" s="25" t="s">
        <v>13899</v>
      </c>
      <c r="F365" s="25" t="s">
        <v>13877</v>
      </c>
      <c r="G365" s="25" t="s">
        <v>13377</v>
      </c>
      <c r="H365" s="41" t="s">
        <v>13793</v>
      </c>
    </row>
    <row r="366" spans="1:8" ht="14.4">
      <c r="A366" s="25">
        <v>365</v>
      </c>
      <c r="B366" s="25">
        <v>130</v>
      </c>
      <c r="C366" s="102" t="s">
        <v>13868</v>
      </c>
      <c r="D366" s="25" t="s">
        <v>13869</v>
      </c>
      <c r="E366" s="25" t="s">
        <v>13899</v>
      </c>
      <c r="F366" s="25" t="s">
        <v>13878</v>
      </c>
      <c r="G366" s="107"/>
      <c r="H366" s="41" t="s">
        <v>13478</v>
      </c>
    </row>
    <row r="367" spans="1:8">
      <c r="A367" s="25">
        <v>366</v>
      </c>
      <c r="B367" s="25">
        <v>131</v>
      </c>
      <c r="C367" s="102" t="s">
        <v>13868</v>
      </c>
      <c r="D367" s="25" t="s">
        <v>13869</v>
      </c>
      <c r="E367" s="25" t="s">
        <v>13899</v>
      </c>
      <c r="F367" s="25" t="s">
        <v>13891</v>
      </c>
      <c r="G367" s="25" t="s">
        <v>13983</v>
      </c>
      <c r="H367" s="41" t="s">
        <v>13478</v>
      </c>
    </row>
    <row r="368" spans="1:8" ht="14.4">
      <c r="A368" s="25">
        <v>367</v>
      </c>
      <c r="B368" s="25">
        <v>132</v>
      </c>
      <c r="C368" s="102" t="s">
        <v>13868</v>
      </c>
      <c r="D368" s="25" t="s">
        <v>13869</v>
      </c>
      <c r="E368" s="25" t="s">
        <v>13899</v>
      </c>
      <c r="F368" s="25" t="s">
        <v>13880</v>
      </c>
      <c r="G368" s="107"/>
      <c r="H368" s="41" t="s">
        <v>10447</v>
      </c>
    </row>
    <row r="369" spans="1:8" ht="14.4">
      <c r="A369" s="25">
        <v>368</v>
      </c>
      <c r="B369" s="25">
        <v>133</v>
      </c>
      <c r="C369" s="102" t="s">
        <v>13868</v>
      </c>
      <c r="D369" s="25" t="s">
        <v>13869</v>
      </c>
      <c r="E369" s="25" t="s">
        <v>13899</v>
      </c>
      <c r="F369" s="25" t="s">
        <v>13881</v>
      </c>
      <c r="G369" s="108" t="s">
        <v>13990</v>
      </c>
      <c r="H369" s="41" t="s">
        <v>13793</v>
      </c>
    </row>
    <row r="370" spans="1:8" ht="14.4">
      <c r="A370" s="25">
        <v>369</v>
      </c>
      <c r="B370" s="25">
        <v>134</v>
      </c>
      <c r="C370" s="102" t="s">
        <v>13868</v>
      </c>
      <c r="D370" s="25" t="s">
        <v>13869</v>
      </c>
      <c r="E370" s="25" t="s">
        <v>13899</v>
      </c>
      <c r="F370" s="25" t="s">
        <v>13882</v>
      </c>
      <c r="G370" s="108" t="s">
        <v>13976</v>
      </c>
      <c r="H370" s="41" t="s">
        <v>10447</v>
      </c>
    </row>
    <row r="371" spans="1:8">
      <c r="A371" s="25">
        <v>370</v>
      </c>
      <c r="B371" s="25">
        <v>135</v>
      </c>
      <c r="C371" s="102" t="s">
        <v>13868</v>
      </c>
      <c r="D371" s="25" t="s">
        <v>13869</v>
      </c>
      <c r="E371" s="25" t="s">
        <v>13899</v>
      </c>
      <c r="F371" s="25" t="s">
        <v>13885</v>
      </c>
      <c r="G371" s="25" t="s">
        <v>13979</v>
      </c>
      <c r="H371" s="41" t="s">
        <v>10447</v>
      </c>
    </row>
    <row r="372" spans="1:8">
      <c r="A372" s="25">
        <v>371</v>
      </c>
      <c r="B372" s="25">
        <v>136</v>
      </c>
      <c r="C372" s="102" t="s">
        <v>13868</v>
      </c>
      <c r="D372" s="25" t="s">
        <v>13869</v>
      </c>
      <c r="E372" s="25" t="s">
        <v>13899</v>
      </c>
      <c r="F372" s="25" t="s">
        <v>13450</v>
      </c>
      <c r="G372" s="102" t="s">
        <v>13991</v>
      </c>
      <c r="H372" s="41" t="s">
        <v>13452</v>
      </c>
    </row>
    <row r="373" spans="1:8">
      <c r="A373" s="25">
        <v>372</v>
      </c>
      <c r="B373" s="25">
        <v>137</v>
      </c>
      <c r="C373" s="102" t="s">
        <v>13868</v>
      </c>
      <c r="D373" s="25" t="s">
        <v>13869</v>
      </c>
      <c r="E373" s="25" t="s">
        <v>13899</v>
      </c>
      <c r="F373" s="25" t="s">
        <v>13453</v>
      </c>
      <c r="G373" s="102" t="s">
        <v>13992</v>
      </c>
      <c r="H373" s="41" t="s">
        <v>13452</v>
      </c>
    </row>
    <row r="374" spans="1:8">
      <c r="A374" s="25">
        <v>373</v>
      </c>
      <c r="B374" s="25">
        <v>138</v>
      </c>
      <c r="C374" s="102" t="s">
        <v>13868</v>
      </c>
      <c r="D374" s="25" t="s">
        <v>13869</v>
      </c>
      <c r="E374" s="25" t="s">
        <v>13901</v>
      </c>
      <c r="F374" s="25" t="s">
        <v>8927</v>
      </c>
      <c r="G374" s="25" t="s">
        <v>13988</v>
      </c>
      <c r="H374" s="41" t="s">
        <v>13793</v>
      </c>
    </row>
    <row r="375" spans="1:8">
      <c r="A375" s="25">
        <v>374</v>
      </c>
      <c r="B375" s="25">
        <v>139</v>
      </c>
      <c r="C375" s="102" t="s">
        <v>13868</v>
      </c>
      <c r="D375" s="25" t="s">
        <v>13869</v>
      </c>
      <c r="E375" s="25" t="s">
        <v>13901</v>
      </c>
      <c r="F375" s="25" t="s">
        <v>13529</v>
      </c>
      <c r="G375" s="25" t="s">
        <v>13993</v>
      </c>
      <c r="H375" s="41" t="s">
        <v>13893</v>
      </c>
    </row>
    <row r="376" spans="1:8">
      <c r="A376" s="25">
        <v>375</v>
      </c>
      <c r="B376" s="25">
        <v>140</v>
      </c>
      <c r="C376" s="102" t="s">
        <v>13868</v>
      </c>
      <c r="D376" s="25" t="s">
        <v>13869</v>
      </c>
      <c r="E376" s="25" t="s">
        <v>13901</v>
      </c>
      <c r="F376" s="25" t="s">
        <v>13797</v>
      </c>
      <c r="G376" s="25" t="s">
        <v>13968</v>
      </c>
      <c r="H376" s="41" t="s">
        <v>13793</v>
      </c>
    </row>
    <row r="377" spans="1:8">
      <c r="A377" s="25">
        <v>376</v>
      </c>
      <c r="B377" s="25">
        <v>141</v>
      </c>
      <c r="C377" s="102" t="s">
        <v>13868</v>
      </c>
      <c r="D377" s="25" t="s">
        <v>13869</v>
      </c>
      <c r="E377" s="25" t="s">
        <v>13901</v>
      </c>
      <c r="F377" s="25" t="s">
        <v>13873</v>
      </c>
      <c r="G377" s="25" t="s">
        <v>13970</v>
      </c>
      <c r="H377" s="41" t="s">
        <v>13478</v>
      </c>
    </row>
    <row r="378" spans="1:8">
      <c r="A378" s="25">
        <v>377</v>
      </c>
      <c r="B378" s="25">
        <v>142</v>
      </c>
      <c r="C378" s="102" t="s">
        <v>13868</v>
      </c>
      <c r="D378" s="25" t="s">
        <v>13869</v>
      </c>
      <c r="E378" s="25" t="s">
        <v>13901</v>
      </c>
      <c r="F378" s="25" t="s">
        <v>13875</v>
      </c>
      <c r="G378" s="25" t="s">
        <v>13985</v>
      </c>
      <c r="H378" s="41" t="s">
        <v>13478</v>
      </c>
    </row>
    <row r="379" spans="1:8">
      <c r="A379" s="25">
        <v>378</v>
      </c>
      <c r="B379" s="25">
        <v>143</v>
      </c>
      <c r="C379" s="102" t="s">
        <v>13868</v>
      </c>
      <c r="D379" s="25" t="s">
        <v>13869</v>
      </c>
      <c r="E379" s="25" t="s">
        <v>13901</v>
      </c>
      <c r="F379" s="25" t="s">
        <v>14974</v>
      </c>
      <c r="H379" s="41" t="s">
        <v>13793</v>
      </c>
    </row>
    <row r="380" spans="1:8">
      <c r="A380" s="25">
        <v>379</v>
      </c>
      <c r="B380" s="25">
        <v>144</v>
      </c>
      <c r="C380" s="102" t="s">
        <v>13868</v>
      </c>
      <c r="D380" s="25" t="s">
        <v>13869</v>
      </c>
      <c r="E380" s="25" t="s">
        <v>13901</v>
      </c>
      <c r="F380" s="25" t="s">
        <v>13877</v>
      </c>
      <c r="G380" s="25" t="s">
        <v>13377</v>
      </c>
      <c r="H380" s="41" t="s">
        <v>13793</v>
      </c>
    </row>
    <row r="381" spans="1:8">
      <c r="A381" s="25">
        <v>380</v>
      </c>
      <c r="B381" s="25">
        <v>145</v>
      </c>
      <c r="C381" s="102" t="s">
        <v>13868</v>
      </c>
      <c r="D381" s="25" t="s">
        <v>13869</v>
      </c>
      <c r="E381" s="25" t="s">
        <v>13901</v>
      </c>
      <c r="F381" s="25" t="s">
        <v>13895</v>
      </c>
      <c r="G381" s="25" t="s">
        <v>13986</v>
      </c>
      <c r="H381" s="41" t="s">
        <v>13793</v>
      </c>
    </row>
    <row r="382" spans="1:8">
      <c r="A382" s="25">
        <v>381</v>
      </c>
      <c r="B382" s="25">
        <v>146</v>
      </c>
      <c r="C382" s="102" t="s">
        <v>13868</v>
      </c>
      <c r="D382" s="25" t="s">
        <v>13869</v>
      </c>
      <c r="E382" s="25" t="s">
        <v>13901</v>
      </c>
      <c r="F382" s="25" t="s">
        <v>13896</v>
      </c>
      <c r="G382" s="25" t="s">
        <v>13987</v>
      </c>
      <c r="H382" s="41" t="s">
        <v>13814</v>
      </c>
    </row>
    <row r="383" spans="1:8" ht="14.4">
      <c r="A383" s="25">
        <v>382</v>
      </c>
      <c r="B383" s="25">
        <v>147</v>
      </c>
      <c r="C383" s="102" t="s">
        <v>13868</v>
      </c>
      <c r="D383" s="25" t="s">
        <v>13869</v>
      </c>
      <c r="E383" s="25" t="s">
        <v>13901</v>
      </c>
      <c r="F383" s="25" t="s">
        <v>13878</v>
      </c>
      <c r="G383" s="107"/>
      <c r="H383" s="41" t="s">
        <v>13478</v>
      </c>
    </row>
    <row r="384" spans="1:8">
      <c r="A384" s="25">
        <v>383</v>
      </c>
      <c r="B384" s="25">
        <v>148</v>
      </c>
      <c r="C384" s="102" t="s">
        <v>13868</v>
      </c>
      <c r="D384" s="25" t="s">
        <v>13869</v>
      </c>
      <c r="E384" s="25" t="s">
        <v>13901</v>
      </c>
      <c r="F384" s="25" t="s">
        <v>13891</v>
      </c>
      <c r="G384" s="25" t="s">
        <v>13983</v>
      </c>
      <c r="H384" s="41" t="s">
        <v>13478</v>
      </c>
    </row>
    <row r="385" spans="1:8" ht="14.4">
      <c r="A385" s="25">
        <v>384</v>
      </c>
      <c r="B385" s="25">
        <v>149</v>
      </c>
      <c r="C385" s="102" t="s">
        <v>13868</v>
      </c>
      <c r="D385" s="25" t="s">
        <v>13869</v>
      </c>
      <c r="E385" s="25" t="s">
        <v>13901</v>
      </c>
      <c r="F385" s="25" t="s">
        <v>13880</v>
      </c>
      <c r="G385" s="107"/>
      <c r="H385" s="41" t="s">
        <v>10447</v>
      </c>
    </row>
    <row r="386" spans="1:8" ht="14.4">
      <c r="A386" s="25">
        <v>385</v>
      </c>
      <c r="B386" s="25">
        <v>150</v>
      </c>
      <c r="C386" s="102" t="s">
        <v>13868</v>
      </c>
      <c r="D386" s="25" t="s">
        <v>13869</v>
      </c>
      <c r="E386" s="25" t="s">
        <v>13901</v>
      </c>
      <c r="F386" s="25" t="s">
        <v>13881</v>
      </c>
      <c r="G386" s="108" t="s">
        <v>13990</v>
      </c>
      <c r="H386" s="41" t="s">
        <v>13793</v>
      </c>
    </row>
    <row r="387" spans="1:8" ht="14.4">
      <c r="A387" s="25">
        <v>386</v>
      </c>
      <c r="B387" s="25">
        <v>151</v>
      </c>
      <c r="C387" s="102" t="s">
        <v>13868</v>
      </c>
      <c r="D387" s="25" t="s">
        <v>13869</v>
      </c>
      <c r="E387" s="25" t="s">
        <v>13901</v>
      </c>
      <c r="F387" s="25" t="s">
        <v>13882</v>
      </c>
      <c r="G387" s="108" t="s">
        <v>13976</v>
      </c>
      <c r="H387" s="41" t="s">
        <v>10447</v>
      </c>
    </row>
    <row r="388" spans="1:8">
      <c r="A388" s="25">
        <v>387</v>
      </c>
      <c r="B388" s="25">
        <v>152</v>
      </c>
      <c r="C388" s="102" t="s">
        <v>13868</v>
      </c>
      <c r="D388" s="25" t="s">
        <v>13869</v>
      </c>
      <c r="E388" s="25" t="s">
        <v>13901</v>
      </c>
      <c r="F388" s="25" t="s">
        <v>13885</v>
      </c>
      <c r="G388" s="25" t="s">
        <v>13979</v>
      </c>
      <c r="H388" s="41" t="s">
        <v>10447</v>
      </c>
    </row>
    <row r="389" spans="1:8">
      <c r="A389" s="25">
        <v>388</v>
      </c>
      <c r="B389" s="25">
        <v>153</v>
      </c>
      <c r="C389" s="102" t="s">
        <v>13868</v>
      </c>
      <c r="D389" s="25" t="s">
        <v>13869</v>
      </c>
      <c r="E389" s="25" t="s">
        <v>13901</v>
      </c>
      <c r="F389" s="25" t="s">
        <v>13450</v>
      </c>
      <c r="G389" s="102" t="s">
        <v>13991</v>
      </c>
      <c r="H389" s="41" t="s">
        <v>13452</v>
      </c>
    </row>
    <row r="390" spans="1:8">
      <c r="A390" s="25">
        <v>389</v>
      </c>
      <c r="B390" s="25">
        <v>154</v>
      </c>
      <c r="C390" s="102" t="s">
        <v>13868</v>
      </c>
      <c r="D390" s="25" t="s">
        <v>13869</v>
      </c>
      <c r="E390" s="25" t="s">
        <v>13901</v>
      </c>
      <c r="F390" s="25" t="s">
        <v>13453</v>
      </c>
      <c r="G390" s="102" t="s">
        <v>13992</v>
      </c>
      <c r="H390" s="41" t="s">
        <v>13452</v>
      </c>
    </row>
    <row r="391" spans="1:8">
      <c r="A391" s="25">
        <v>390</v>
      </c>
      <c r="B391" s="25">
        <v>155</v>
      </c>
      <c r="C391" s="102" t="s">
        <v>13868</v>
      </c>
      <c r="D391" s="25" t="s">
        <v>13869</v>
      </c>
      <c r="E391" s="25" t="s">
        <v>13902</v>
      </c>
      <c r="F391" s="25" t="s">
        <v>8927</v>
      </c>
      <c r="G391" s="25" t="s">
        <v>13966</v>
      </c>
      <c r="H391" s="41" t="s">
        <v>13793</v>
      </c>
    </row>
    <row r="392" spans="1:8">
      <c r="A392" s="25">
        <v>391</v>
      </c>
      <c r="B392" s="25">
        <v>156</v>
      </c>
      <c r="C392" s="102" t="s">
        <v>13868</v>
      </c>
      <c r="D392" s="25" t="s">
        <v>13869</v>
      </c>
      <c r="E392" s="25" t="s">
        <v>13902</v>
      </c>
      <c r="F392" s="25" t="s">
        <v>13529</v>
      </c>
      <c r="G392" s="25" t="s">
        <v>13994</v>
      </c>
      <c r="H392" s="41" t="s">
        <v>13903</v>
      </c>
    </row>
    <row r="393" spans="1:8">
      <c r="A393" s="25">
        <v>392</v>
      </c>
      <c r="B393" s="25">
        <v>157</v>
      </c>
      <c r="C393" s="102" t="s">
        <v>13868</v>
      </c>
      <c r="D393" s="25" t="s">
        <v>13869</v>
      </c>
      <c r="E393" s="25" t="s">
        <v>13902</v>
      </c>
      <c r="F393" s="25" t="s">
        <v>13797</v>
      </c>
      <c r="G393" s="25" t="s">
        <v>13968</v>
      </c>
      <c r="H393" s="41" t="s">
        <v>13793</v>
      </c>
    </row>
    <row r="394" spans="1:8">
      <c r="A394" s="25">
        <v>393</v>
      </c>
      <c r="B394" s="25">
        <v>158</v>
      </c>
      <c r="C394" s="102" t="s">
        <v>13868</v>
      </c>
      <c r="D394" s="25" t="s">
        <v>13869</v>
      </c>
      <c r="E394" s="25" t="s">
        <v>13902</v>
      </c>
      <c r="F394" s="25" t="s">
        <v>13872</v>
      </c>
      <c r="G394" s="25" t="s">
        <v>13969</v>
      </c>
      <c r="H394" s="41" t="s">
        <v>13478</v>
      </c>
    </row>
    <row r="395" spans="1:8" ht="14.4">
      <c r="A395" s="25">
        <v>394</v>
      </c>
      <c r="B395" s="25">
        <v>159</v>
      </c>
      <c r="C395" s="102" t="s">
        <v>13868</v>
      </c>
      <c r="D395" s="25" t="s">
        <v>13869</v>
      </c>
      <c r="E395" s="25" t="s">
        <v>13902</v>
      </c>
      <c r="F395" s="25" t="s">
        <v>13900</v>
      </c>
      <c r="G395" s="107"/>
      <c r="H395" s="41" t="s">
        <v>13478</v>
      </c>
    </row>
    <row r="396" spans="1:8">
      <c r="A396" s="25">
        <v>395</v>
      </c>
      <c r="B396" s="25">
        <v>160</v>
      </c>
      <c r="C396" s="102" t="s">
        <v>13868</v>
      </c>
      <c r="D396" s="25" t="s">
        <v>13869</v>
      </c>
      <c r="E396" s="25" t="s">
        <v>13902</v>
      </c>
      <c r="F396" s="25" t="s">
        <v>13873</v>
      </c>
      <c r="G396" s="25" t="s">
        <v>13970</v>
      </c>
      <c r="H396" s="41" t="s">
        <v>13478</v>
      </c>
    </row>
    <row r="397" spans="1:8">
      <c r="A397" s="25">
        <v>396</v>
      </c>
      <c r="B397" s="25">
        <v>161</v>
      </c>
      <c r="C397" s="102" t="s">
        <v>13868</v>
      </c>
      <c r="D397" s="25" t="s">
        <v>13869</v>
      </c>
      <c r="E397" s="25" t="s">
        <v>13902</v>
      </c>
      <c r="F397" s="25" t="s">
        <v>13874</v>
      </c>
      <c r="G397" s="25" t="s">
        <v>13971</v>
      </c>
      <c r="H397" s="41" t="s">
        <v>13793</v>
      </c>
    </row>
    <row r="398" spans="1:8">
      <c r="A398" s="25">
        <v>397</v>
      </c>
      <c r="B398" s="25">
        <v>162</v>
      </c>
      <c r="C398" s="102" t="s">
        <v>13868</v>
      </c>
      <c r="D398" s="25" t="s">
        <v>13869</v>
      </c>
      <c r="E398" s="25" t="s">
        <v>13902</v>
      </c>
      <c r="F398" s="25" t="s">
        <v>13512</v>
      </c>
      <c r="G398" s="25" t="s">
        <v>13811</v>
      </c>
      <c r="H398" s="41" t="s">
        <v>13814</v>
      </c>
    </row>
    <row r="399" spans="1:8">
      <c r="A399" s="25">
        <v>398</v>
      </c>
      <c r="B399" s="25">
        <v>163</v>
      </c>
      <c r="C399" s="102" t="s">
        <v>13868</v>
      </c>
      <c r="D399" s="25" t="s">
        <v>13869</v>
      </c>
      <c r="E399" s="25" t="s">
        <v>13902</v>
      </c>
      <c r="F399" s="25" t="s">
        <v>13526</v>
      </c>
      <c r="G399" s="25" t="s">
        <v>13995</v>
      </c>
      <c r="H399" s="41" t="s">
        <v>13814</v>
      </c>
    </row>
    <row r="400" spans="1:8">
      <c r="A400" s="25">
        <v>399</v>
      </c>
      <c r="B400" s="25">
        <v>164</v>
      </c>
      <c r="C400" s="102" t="s">
        <v>13868</v>
      </c>
      <c r="D400" s="25" t="s">
        <v>13869</v>
      </c>
      <c r="E400" s="25" t="s">
        <v>13902</v>
      </c>
      <c r="F400" s="25" t="s">
        <v>14979</v>
      </c>
      <c r="G400" s="25" t="s">
        <v>14980</v>
      </c>
      <c r="H400" s="41" t="s">
        <v>13793</v>
      </c>
    </row>
    <row r="401" spans="1:8">
      <c r="A401" s="25">
        <v>400</v>
      </c>
      <c r="B401" s="25">
        <v>165</v>
      </c>
      <c r="C401" s="102" t="s">
        <v>13868</v>
      </c>
      <c r="D401" s="25" t="s">
        <v>13869</v>
      </c>
      <c r="E401" s="25" t="s">
        <v>13902</v>
      </c>
      <c r="F401" s="25" t="s">
        <v>13877</v>
      </c>
      <c r="G401" s="25" t="s">
        <v>13377</v>
      </c>
      <c r="H401" s="41" t="s">
        <v>13793</v>
      </c>
    </row>
    <row r="402" spans="1:8">
      <c r="A402" s="25">
        <v>401</v>
      </c>
      <c r="B402" s="25">
        <v>166</v>
      </c>
      <c r="C402" s="102" t="s">
        <v>13868</v>
      </c>
      <c r="D402" s="25" t="s">
        <v>13869</v>
      </c>
      <c r="E402" s="25" t="s">
        <v>13902</v>
      </c>
      <c r="F402" s="25" t="s">
        <v>13904</v>
      </c>
      <c r="G402" s="25" t="s">
        <v>13996</v>
      </c>
      <c r="H402" s="41" t="s">
        <v>13793</v>
      </c>
    </row>
    <row r="403" spans="1:8" ht="14.4">
      <c r="A403" s="25">
        <v>402</v>
      </c>
      <c r="B403" s="25">
        <v>167</v>
      </c>
      <c r="C403" s="102" t="s">
        <v>13868</v>
      </c>
      <c r="D403" s="25" t="s">
        <v>13869</v>
      </c>
      <c r="E403" s="25" t="s">
        <v>13902</v>
      </c>
      <c r="F403" s="25" t="s">
        <v>13880</v>
      </c>
      <c r="G403" s="107"/>
      <c r="H403" s="41" t="s">
        <v>10447</v>
      </c>
    </row>
    <row r="404" spans="1:8" ht="14.4">
      <c r="A404" s="25">
        <v>403</v>
      </c>
      <c r="B404" s="25">
        <v>168</v>
      </c>
      <c r="C404" s="102" t="s">
        <v>13868</v>
      </c>
      <c r="D404" s="25" t="s">
        <v>13869</v>
      </c>
      <c r="E404" s="25" t="s">
        <v>13902</v>
      </c>
      <c r="F404" s="25" t="s">
        <v>13881</v>
      </c>
      <c r="G404" s="108" t="s">
        <v>13975</v>
      </c>
      <c r="H404" s="41" t="s">
        <v>13793</v>
      </c>
    </row>
    <row r="405" spans="1:8" ht="14.4">
      <c r="A405" s="25">
        <v>404</v>
      </c>
      <c r="B405" s="25">
        <v>169</v>
      </c>
      <c r="C405" s="102" t="s">
        <v>13868</v>
      </c>
      <c r="D405" s="25" t="s">
        <v>13869</v>
      </c>
      <c r="E405" s="25" t="s">
        <v>13902</v>
      </c>
      <c r="F405" s="25" t="s">
        <v>13882</v>
      </c>
      <c r="G405" s="108" t="s">
        <v>13976</v>
      </c>
      <c r="H405" s="41" t="s">
        <v>10447</v>
      </c>
    </row>
    <row r="406" spans="1:8">
      <c r="A406" s="25">
        <v>405</v>
      </c>
      <c r="B406" s="25">
        <v>170</v>
      </c>
      <c r="C406" s="102" t="s">
        <v>13868</v>
      </c>
      <c r="D406" s="25" t="s">
        <v>13869</v>
      </c>
      <c r="E406" s="25" t="s">
        <v>13902</v>
      </c>
      <c r="F406" s="25" t="s">
        <v>13885</v>
      </c>
      <c r="G406" s="25" t="s">
        <v>13979</v>
      </c>
      <c r="H406" s="41" t="s">
        <v>10447</v>
      </c>
    </row>
    <row r="407" spans="1:8">
      <c r="A407" s="25">
        <v>406</v>
      </c>
      <c r="B407" s="25">
        <v>171</v>
      </c>
      <c r="C407" s="102" t="s">
        <v>13868</v>
      </c>
      <c r="D407" s="25" t="s">
        <v>13869</v>
      </c>
      <c r="E407" s="25" t="s">
        <v>13902</v>
      </c>
      <c r="F407" s="25" t="s">
        <v>13450</v>
      </c>
      <c r="G407" s="102" t="s">
        <v>13980</v>
      </c>
      <c r="H407" s="41" t="s">
        <v>13452</v>
      </c>
    </row>
    <row r="408" spans="1:8">
      <c r="A408" s="25">
        <v>407</v>
      </c>
      <c r="B408" s="25">
        <v>172</v>
      </c>
      <c r="C408" s="102" t="s">
        <v>13868</v>
      </c>
      <c r="D408" s="25" t="s">
        <v>13869</v>
      </c>
      <c r="E408" s="25" t="s">
        <v>13902</v>
      </c>
      <c r="F408" s="25" t="s">
        <v>13453</v>
      </c>
      <c r="G408" s="102" t="s">
        <v>13981</v>
      </c>
      <c r="H408" s="41" t="s">
        <v>13452</v>
      </c>
    </row>
    <row r="409" spans="1:8">
      <c r="A409" s="25">
        <v>408</v>
      </c>
      <c r="B409" s="25">
        <v>173</v>
      </c>
      <c r="C409" s="102" t="s">
        <v>13868</v>
      </c>
      <c r="D409" s="25" t="s">
        <v>13869</v>
      </c>
      <c r="E409" s="25" t="s">
        <v>13905</v>
      </c>
      <c r="F409" s="25" t="s">
        <v>8927</v>
      </c>
      <c r="G409" s="25" t="s">
        <v>13966</v>
      </c>
      <c r="H409" s="41" t="s">
        <v>13793</v>
      </c>
    </row>
    <row r="410" spans="1:8">
      <c r="A410" s="25">
        <v>409</v>
      </c>
      <c r="B410" s="25">
        <v>174</v>
      </c>
      <c r="C410" s="102" t="s">
        <v>13868</v>
      </c>
      <c r="D410" s="25" t="s">
        <v>13869</v>
      </c>
      <c r="E410" s="25" t="s">
        <v>13905</v>
      </c>
      <c r="F410" s="25" t="s">
        <v>13529</v>
      </c>
      <c r="G410" s="25" t="s">
        <v>13994</v>
      </c>
      <c r="H410" s="41" t="s">
        <v>13903</v>
      </c>
    </row>
    <row r="411" spans="1:8">
      <c r="A411" s="25">
        <v>410</v>
      </c>
      <c r="B411" s="25">
        <v>175</v>
      </c>
      <c r="C411" s="102" t="s">
        <v>13868</v>
      </c>
      <c r="D411" s="25" t="s">
        <v>13869</v>
      </c>
      <c r="E411" s="25" t="s">
        <v>13905</v>
      </c>
      <c r="F411" s="25" t="s">
        <v>13797</v>
      </c>
      <c r="G411" s="25" t="s">
        <v>13968</v>
      </c>
      <c r="H411" s="41" t="s">
        <v>13793</v>
      </c>
    </row>
    <row r="412" spans="1:8">
      <c r="A412" s="25">
        <v>411</v>
      </c>
      <c r="B412" s="25">
        <v>176</v>
      </c>
      <c r="C412" s="102" t="s">
        <v>13868</v>
      </c>
      <c r="D412" s="25" t="s">
        <v>13869</v>
      </c>
      <c r="E412" s="25" t="s">
        <v>13905</v>
      </c>
      <c r="F412" s="25" t="s">
        <v>13872</v>
      </c>
      <c r="G412" s="25" t="s">
        <v>13969</v>
      </c>
      <c r="H412" s="41" t="s">
        <v>13478</v>
      </c>
    </row>
    <row r="413" spans="1:8">
      <c r="A413" s="25">
        <v>412</v>
      </c>
      <c r="B413" s="25">
        <v>177</v>
      </c>
      <c r="C413" s="102" t="s">
        <v>13868</v>
      </c>
      <c r="D413" s="25" t="s">
        <v>13869</v>
      </c>
      <c r="E413" s="25" t="s">
        <v>13905</v>
      </c>
      <c r="F413" s="25" t="s">
        <v>13873</v>
      </c>
      <c r="G413" s="25" t="s">
        <v>13970</v>
      </c>
      <c r="H413" s="41" t="s">
        <v>13478</v>
      </c>
    </row>
    <row r="414" spans="1:8" ht="14.4">
      <c r="A414" s="25">
        <v>413</v>
      </c>
      <c r="B414" s="25">
        <v>178</v>
      </c>
      <c r="C414" s="102" t="s">
        <v>13868</v>
      </c>
      <c r="D414" s="25" t="s">
        <v>13869</v>
      </c>
      <c r="E414" s="25" t="s">
        <v>13905</v>
      </c>
      <c r="F414" s="25" t="s">
        <v>13900</v>
      </c>
      <c r="G414" s="107"/>
      <c r="H414" s="41" t="s">
        <v>13478</v>
      </c>
    </row>
    <row r="415" spans="1:8">
      <c r="A415" s="25">
        <v>414</v>
      </c>
      <c r="B415" s="25">
        <v>179</v>
      </c>
      <c r="C415" s="102" t="s">
        <v>13868</v>
      </c>
      <c r="D415" s="25" t="s">
        <v>13869</v>
      </c>
      <c r="E415" s="25" t="s">
        <v>13905</v>
      </c>
      <c r="F415" s="25" t="s">
        <v>13874</v>
      </c>
      <c r="G415" s="25" t="s">
        <v>13971</v>
      </c>
      <c r="H415" s="41" t="s">
        <v>13793</v>
      </c>
    </row>
    <row r="416" spans="1:8">
      <c r="A416" s="25">
        <v>415</v>
      </c>
      <c r="B416" s="25">
        <v>180</v>
      </c>
      <c r="C416" s="102" t="s">
        <v>13868</v>
      </c>
      <c r="D416" s="25" t="s">
        <v>13869</v>
      </c>
      <c r="E416" s="25" t="s">
        <v>13905</v>
      </c>
      <c r="F416" s="25" t="s">
        <v>13512</v>
      </c>
      <c r="G416" s="25" t="s">
        <v>13811</v>
      </c>
      <c r="H416" s="41" t="s">
        <v>13814</v>
      </c>
    </row>
    <row r="417" spans="1:8">
      <c r="A417" s="25">
        <v>416</v>
      </c>
      <c r="B417" s="25">
        <v>181</v>
      </c>
      <c r="C417" s="102" t="s">
        <v>13868</v>
      </c>
      <c r="D417" s="25" t="s">
        <v>13869</v>
      </c>
      <c r="E417" s="25" t="s">
        <v>13905</v>
      </c>
      <c r="F417" s="25" t="s">
        <v>13526</v>
      </c>
      <c r="G417" s="25" t="s">
        <v>13995</v>
      </c>
      <c r="H417" s="41" t="s">
        <v>13814</v>
      </c>
    </row>
    <row r="418" spans="1:8">
      <c r="A418" s="25">
        <v>417</v>
      </c>
      <c r="B418" s="25">
        <v>182</v>
      </c>
      <c r="C418" s="102" t="s">
        <v>13868</v>
      </c>
      <c r="D418" s="25" t="s">
        <v>13869</v>
      </c>
      <c r="E418" s="25" t="s">
        <v>13905</v>
      </c>
      <c r="F418" s="25" t="s">
        <v>14979</v>
      </c>
      <c r="G418" s="25" t="s">
        <v>14980</v>
      </c>
      <c r="H418" s="41" t="s">
        <v>13793</v>
      </c>
    </row>
    <row r="419" spans="1:8">
      <c r="A419" s="25">
        <v>418</v>
      </c>
      <c r="B419" s="25">
        <v>183</v>
      </c>
      <c r="C419" s="102" t="s">
        <v>13868</v>
      </c>
      <c r="D419" s="25" t="s">
        <v>13869</v>
      </c>
      <c r="E419" s="25" t="s">
        <v>13905</v>
      </c>
      <c r="F419" s="25" t="s">
        <v>13877</v>
      </c>
      <c r="G419" s="25" t="s">
        <v>13377</v>
      </c>
      <c r="H419" s="41" t="s">
        <v>13793</v>
      </c>
    </row>
    <row r="420" spans="1:8" ht="14.4">
      <c r="A420" s="25">
        <v>419</v>
      </c>
      <c r="B420" s="25">
        <v>184</v>
      </c>
      <c r="C420" s="102" t="s">
        <v>13868</v>
      </c>
      <c r="D420" s="25" t="s">
        <v>13869</v>
      </c>
      <c r="E420" s="25" t="s">
        <v>13905</v>
      </c>
      <c r="F420" s="25" t="s">
        <v>13880</v>
      </c>
      <c r="G420" s="107"/>
      <c r="H420" s="41" t="s">
        <v>10447</v>
      </c>
    </row>
    <row r="421" spans="1:8" ht="14.4">
      <c r="A421" s="25">
        <v>420</v>
      </c>
      <c r="B421" s="25">
        <v>185</v>
      </c>
      <c r="C421" s="102" t="s">
        <v>13868</v>
      </c>
      <c r="D421" s="25" t="s">
        <v>13869</v>
      </c>
      <c r="E421" s="25" t="s">
        <v>13905</v>
      </c>
      <c r="F421" s="25" t="s">
        <v>13881</v>
      </c>
      <c r="G421" s="108" t="s">
        <v>13975</v>
      </c>
      <c r="H421" s="41" t="s">
        <v>13793</v>
      </c>
    </row>
    <row r="422" spans="1:8" ht="14.4">
      <c r="A422" s="25">
        <v>421</v>
      </c>
      <c r="B422" s="25">
        <v>186</v>
      </c>
      <c r="C422" s="102" t="s">
        <v>13868</v>
      </c>
      <c r="D422" s="25" t="s">
        <v>13869</v>
      </c>
      <c r="E422" s="25" t="s">
        <v>13905</v>
      </c>
      <c r="F422" s="25" t="s">
        <v>13882</v>
      </c>
      <c r="G422" s="108" t="s">
        <v>13976</v>
      </c>
      <c r="H422" s="41" t="s">
        <v>10447</v>
      </c>
    </row>
    <row r="423" spans="1:8">
      <c r="A423" s="25">
        <v>422</v>
      </c>
      <c r="B423" s="25">
        <v>187</v>
      </c>
      <c r="C423" s="102" t="s">
        <v>13868</v>
      </c>
      <c r="D423" s="25" t="s">
        <v>13869</v>
      </c>
      <c r="E423" s="25" t="s">
        <v>13905</v>
      </c>
      <c r="F423" s="25" t="s">
        <v>13885</v>
      </c>
      <c r="G423" s="25" t="s">
        <v>13979</v>
      </c>
      <c r="H423" s="41" t="s">
        <v>10447</v>
      </c>
    </row>
    <row r="424" spans="1:8">
      <c r="A424" s="25">
        <v>423</v>
      </c>
      <c r="B424" s="25">
        <v>188</v>
      </c>
      <c r="C424" s="102" t="s">
        <v>13868</v>
      </c>
      <c r="D424" s="25" t="s">
        <v>13869</v>
      </c>
      <c r="E424" s="25" t="s">
        <v>13905</v>
      </c>
      <c r="F424" s="25" t="s">
        <v>13450</v>
      </c>
      <c r="G424" s="102" t="s">
        <v>13980</v>
      </c>
      <c r="H424" s="41" t="s">
        <v>13452</v>
      </c>
    </row>
    <row r="425" spans="1:8">
      <c r="A425" s="25">
        <v>424</v>
      </c>
      <c r="B425" s="25">
        <v>189</v>
      </c>
      <c r="C425" s="102" t="s">
        <v>13868</v>
      </c>
      <c r="D425" s="25" t="s">
        <v>13869</v>
      </c>
      <c r="E425" s="25" t="s">
        <v>13905</v>
      </c>
      <c r="F425" s="25" t="s">
        <v>13453</v>
      </c>
      <c r="G425" s="102" t="s">
        <v>13981</v>
      </c>
      <c r="H425" s="41" t="s">
        <v>13452</v>
      </c>
    </row>
    <row r="426" spans="1:8">
      <c r="A426" s="25">
        <v>425</v>
      </c>
      <c r="B426" s="25">
        <v>190</v>
      </c>
      <c r="C426" s="102" t="s">
        <v>13868</v>
      </c>
      <c r="D426" s="25" t="s">
        <v>13869</v>
      </c>
      <c r="E426" s="25" t="s">
        <v>13906</v>
      </c>
      <c r="F426" s="25" t="s">
        <v>8927</v>
      </c>
      <c r="G426" s="25" t="s">
        <v>13966</v>
      </c>
      <c r="H426" s="41" t="s">
        <v>13793</v>
      </c>
    </row>
    <row r="427" spans="1:8">
      <c r="A427" s="25">
        <v>426</v>
      </c>
      <c r="B427" s="25">
        <v>191</v>
      </c>
      <c r="C427" s="102" t="s">
        <v>13868</v>
      </c>
      <c r="D427" s="25" t="s">
        <v>13869</v>
      </c>
      <c r="E427" s="25" t="s">
        <v>13906</v>
      </c>
      <c r="F427" s="25" t="s">
        <v>13529</v>
      </c>
      <c r="G427" s="25" t="s">
        <v>13994</v>
      </c>
      <c r="H427" s="41" t="s">
        <v>13903</v>
      </c>
    </row>
    <row r="428" spans="1:8">
      <c r="A428" s="25">
        <v>427</v>
      </c>
      <c r="B428" s="25">
        <v>192</v>
      </c>
      <c r="C428" s="102" t="s">
        <v>13868</v>
      </c>
      <c r="D428" s="25" t="s">
        <v>13869</v>
      </c>
      <c r="E428" s="25" t="s">
        <v>13906</v>
      </c>
      <c r="F428" s="25" t="s">
        <v>13797</v>
      </c>
      <c r="G428" s="25" t="s">
        <v>13968</v>
      </c>
      <c r="H428" s="41" t="s">
        <v>13793</v>
      </c>
    </row>
    <row r="429" spans="1:8">
      <c r="A429" s="25">
        <v>428</v>
      </c>
      <c r="B429" s="25">
        <v>193</v>
      </c>
      <c r="C429" s="102" t="s">
        <v>13868</v>
      </c>
      <c r="D429" s="25" t="s">
        <v>13869</v>
      </c>
      <c r="E429" s="25" t="s">
        <v>13906</v>
      </c>
      <c r="F429" s="25" t="s">
        <v>13872</v>
      </c>
      <c r="G429" s="25" t="s">
        <v>13969</v>
      </c>
      <c r="H429" s="41" t="s">
        <v>13478</v>
      </c>
    </row>
    <row r="430" spans="1:8">
      <c r="A430" s="25">
        <v>429</v>
      </c>
      <c r="B430" s="25">
        <v>194</v>
      </c>
      <c r="C430" s="102" t="s">
        <v>13868</v>
      </c>
      <c r="D430" s="25" t="s">
        <v>13869</v>
      </c>
      <c r="E430" s="25" t="s">
        <v>13906</v>
      </c>
      <c r="F430" s="25" t="s">
        <v>13873</v>
      </c>
      <c r="G430" s="25" t="s">
        <v>13970</v>
      </c>
      <c r="H430" s="41" t="s">
        <v>13478</v>
      </c>
    </row>
    <row r="431" spans="1:8" ht="14.4">
      <c r="A431" s="25">
        <v>430</v>
      </c>
      <c r="B431" s="25">
        <v>195</v>
      </c>
      <c r="C431" s="102" t="s">
        <v>13868</v>
      </c>
      <c r="D431" s="25" t="s">
        <v>13869</v>
      </c>
      <c r="E431" s="25" t="s">
        <v>13906</v>
      </c>
      <c r="F431" s="25" t="s">
        <v>13900</v>
      </c>
      <c r="G431" s="107"/>
      <c r="H431" s="41" t="s">
        <v>13478</v>
      </c>
    </row>
    <row r="432" spans="1:8">
      <c r="A432" s="25">
        <v>431</v>
      </c>
      <c r="B432" s="25">
        <v>196</v>
      </c>
      <c r="C432" s="102" t="s">
        <v>13868</v>
      </c>
      <c r="D432" s="25" t="s">
        <v>13869</v>
      </c>
      <c r="E432" s="25" t="s">
        <v>13906</v>
      </c>
      <c r="F432" s="25" t="s">
        <v>13874</v>
      </c>
      <c r="G432" s="25" t="s">
        <v>13971</v>
      </c>
      <c r="H432" s="41" t="s">
        <v>13793</v>
      </c>
    </row>
    <row r="433" spans="1:8">
      <c r="A433" s="25">
        <v>432</v>
      </c>
      <c r="B433" s="25">
        <v>197</v>
      </c>
      <c r="C433" s="102" t="s">
        <v>13868</v>
      </c>
      <c r="D433" s="25" t="s">
        <v>13869</v>
      </c>
      <c r="E433" s="25" t="s">
        <v>13906</v>
      </c>
      <c r="F433" s="25" t="s">
        <v>13512</v>
      </c>
      <c r="G433" s="25" t="s">
        <v>13811</v>
      </c>
      <c r="H433" s="41" t="s">
        <v>13814</v>
      </c>
    </row>
    <row r="434" spans="1:8">
      <c r="A434" s="25">
        <v>433</v>
      </c>
      <c r="B434" s="25">
        <v>198</v>
      </c>
      <c r="C434" s="102" t="s">
        <v>13868</v>
      </c>
      <c r="D434" s="25" t="s">
        <v>13869</v>
      </c>
      <c r="E434" s="25" t="s">
        <v>13906</v>
      </c>
      <c r="F434" s="25" t="s">
        <v>13526</v>
      </c>
      <c r="G434" s="25" t="s">
        <v>13995</v>
      </c>
      <c r="H434" s="41" t="s">
        <v>13814</v>
      </c>
    </row>
    <row r="435" spans="1:8">
      <c r="A435" s="25">
        <v>434</v>
      </c>
      <c r="B435" s="25">
        <v>199</v>
      </c>
      <c r="C435" s="102" t="s">
        <v>13868</v>
      </c>
      <c r="D435" s="25" t="s">
        <v>13869</v>
      </c>
      <c r="E435" s="25" t="s">
        <v>13906</v>
      </c>
      <c r="F435" s="25" t="s">
        <v>14979</v>
      </c>
      <c r="G435" s="25" t="s">
        <v>14980</v>
      </c>
      <c r="H435" s="41" t="s">
        <v>13793</v>
      </c>
    </row>
    <row r="436" spans="1:8">
      <c r="A436" s="25">
        <v>435</v>
      </c>
      <c r="B436" s="25">
        <v>200</v>
      </c>
      <c r="C436" s="102" t="s">
        <v>13868</v>
      </c>
      <c r="D436" s="25" t="s">
        <v>13869</v>
      </c>
      <c r="E436" s="25" t="s">
        <v>13906</v>
      </c>
      <c r="F436" s="25" t="s">
        <v>13877</v>
      </c>
      <c r="G436" s="25" t="s">
        <v>13377</v>
      </c>
      <c r="H436" s="41" t="s">
        <v>13793</v>
      </c>
    </row>
    <row r="437" spans="1:8" ht="14.4">
      <c r="A437" s="25">
        <v>436</v>
      </c>
      <c r="B437" s="25">
        <v>201</v>
      </c>
      <c r="C437" s="102" t="s">
        <v>13868</v>
      </c>
      <c r="D437" s="25" t="s">
        <v>13869</v>
      </c>
      <c r="E437" s="25" t="s">
        <v>13906</v>
      </c>
      <c r="F437" s="25" t="s">
        <v>13828</v>
      </c>
      <c r="G437" s="107"/>
      <c r="H437" s="41" t="s">
        <v>13793</v>
      </c>
    </row>
    <row r="438" spans="1:8" ht="14.4">
      <c r="A438" s="25">
        <v>437</v>
      </c>
      <c r="B438" s="25">
        <v>202</v>
      </c>
      <c r="C438" s="102" t="s">
        <v>13868</v>
      </c>
      <c r="D438" s="25" t="s">
        <v>13869</v>
      </c>
      <c r="E438" s="25" t="s">
        <v>13906</v>
      </c>
      <c r="F438" s="25" t="s">
        <v>13907</v>
      </c>
      <c r="G438" s="107"/>
      <c r="H438" s="41" t="s">
        <v>13793</v>
      </c>
    </row>
    <row r="439" spans="1:8" ht="14.4">
      <c r="A439" s="25">
        <v>438</v>
      </c>
      <c r="B439" s="25">
        <v>203</v>
      </c>
      <c r="C439" s="102" t="s">
        <v>13868</v>
      </c>
      <c r="D439" s="25" t="s">
        <v>13869</v>
      </c>
      <c r="E439" s="25" t="s">
        <v>13906</v>
      </c>
      <c r="F439" s="25" t="s">
        <v>13880</v>
      </c>
      <c r="G439" s="107"/>
      <c r="H439" s="41" t="s">
        <v>10447</v>
      </c>
    </row>
    <row r="440" spans="1:8" ht="14.4">
      <c r="A440" s="25">
        <v>439</v>
      </c>
      <c r="B440" s="25">
        <v>204</v>
      </c>
      <c r="C440" s="102" t="s">
        <v>13868</v>
      </c>
      <c r="D440" s="25" t="s">
        <v>13869</v>
      </c>
      <c r="E440" s="25" t="s">
        <v>13906</v>
      </c>
      <c r="F440" s="25" t="s">
        <v>13881</v>
      </c>
      <c r="G440" s="108" t="s">
        <v>13975</v>
      </c>
      <c r="H440" s="41" t="s">
        <v>13793</v>
      </c>
    </row>
    <row r="441" spans="1:8" ht="14.4">
      <c r="A441" s="25">
        <v>440</v>
      </c>
      <c r="B441" s="25">
        <v>205</v>
      </c>
      <c r="C441" s="102" t="s">
        <v>13868</v>
      </c>
      <c r="D441" s="25" t="s">
        <v>13869</v>
      </c>
      <c r="E441" s="25" t="s">
        <v>13906</v>
      </c>
      <c r="F441" s="25" t="s">
        <v>13882</v>
      </c>
      <c r="G441" s="108" t="s">
        <v>13976</v>
      </c>
      <c r="H441" s="41" t="s">
        <v>10447</v>
      </c>
    </row>
    <row r="442" spans="1:8">
      <c r="A442" s="25">
        <v>441</v>
      </c>
      <c r="B442" s="25">
        <v>206</v>
      </c>
      <c r="C442" s="102" t="s">
        <v>13868</v>
      </c>
      <c r="D442" s="25" t="s">
        <v>13869</v>
      </c>
      <c r="E442" s="25" t="s">
        <v>13906</v>
      </c>
      <c r="F442" s="25" t="s">
        <v>13885</v>
      </c>
      <c r="G442" s="25" t="s">
        <v>13979</v>
      </c>
      <c r="H442" s="41" t="s">
        <v>10447</v>
      </c>
    </row>
    <row r="443" spans="1:8">
      <c r="A443" s="25">
        <v>442</v>
      </c>
      <c r="B443" s="25">
        <v>207</v>
      </c>
      <c r="C443" s="102" t="s">
        <v>13868</v>
      </c>
      <c r="D443" s="25" t="s">
        <v>13869</v>
      </c>
      <c r="E443" s="25" t="s">
        <v>13906</v>
      </c>
      <c r="F443" s="25" t="s">
        <v>13450</v>
      </c>
      <c r="G443" s="102" t="s">
        <v>13980</v>
      </c>
      <c r="H443" s="41" t="s">
        <v>13452</v>
      </c>
    </row>
    <row r="444" spans="1:8">
      <c r="A444" s="25">
        <v>443</v>
      </c>
      <c r="B444" s="25">
        <v>208</v>
      </c>
      <c r="C444" s="102" t="s">
        <v>13868</v>
      </c>
      <c r="D444" s="25" t="s">
        <v>13869</v>
      </c>
      <c r="E444" s="25" t="s">
        <v>13906</v>
      </c>
      <c r="F444" s="25" t="s">
        <v>13453</v>
      </c>
      <c r="G444" s="102" t="s">
        <v>13981</v>
      </c>
      <c r="H444" s="41" t="s">
        <v>13452</v>
      </c>
    </row>
    <row r="445" spans="1:8">
      <c r="A445" s="25">
        <v>444</v>
      </c>
      <c r="B445" s="25">
        <v>209</v>
      </c>
      <c r="C445" s="102" t="s">
        <v>13868</v>
      </c>
      <c r="D445" s="25" t="s">
        <v>13869</v>
      </c>
      <c r="E445" s="25" t="s">
        <v>13908</v>
      </c>
      <c r="F445" s="25" t="s">
        <v>8927</v>
      </c>
      <c r="G445" s="25" t="s">
        <v>13966</v>
      </c>
      <c r="H445" s="41" t="s">
        <v>13793</v>
      </c>
    </row>
    <row r="446" spans="1:8">
      <c r="A446" s="25">
        <v>445</v>
      </c>
      <c r="B446" s="25">
        <v>210</v>
      </c>
      <c r="C446" s="102" t="s">
        <v>13868</v>
      </c>
      <c r="D446" s="25" t="s">
        <v>13869</v>
      </c>
      <c r="E446" s="25" t="s">
        <v>13908</v>
      </c>
      <c r="F446" s="25" t="s">
        <v>13529</v>
      </c>
      <c r="G446" s="25" t="s">
        <v>13994</v>
      </c>
      <c r="H446" s="41" t="s">
        <v>13903</v>
      </c>
    </row>
    <row r="447" spans="1:8">
      <c r="A447" s="25">
        <v>446</v>
      </c>
      <c r="B447" s="25">
        <v>211</v>
      </c>
      <c r="C447" s="102" t="s">
        <v>13868</v>
      </c>
      <c r="D447" s="25" t="s">
        <v>13869</v>
      </c>
      <c r="E447" s="25" t="s">
        <v>13908</v>
      </c>
      <c r="F447" s="25" t="s">
        <v>13797</v>
      </c>
      <c r="G447" s="25" t="s">
        <v>13968</v>
      </c>
      <c r="H447" s="41" t="s">
        <v>13793</v>
      </c>
    </row>
    <row r="448" spans="1:8">
      <c r="A448" s="25">
        <v>447</v>
      </c>
      <c r="B448" s="25">
        <v>212</v>
      </c>
      <c r="C448" s="102" t="s">
        <v>13868</v>
      </c>
      <c r="D448" s="25" t="s">
        <v>13869</v>
      </c>
      <c r="E448" s="25" t="s">
        <v>13908</v>
      </c>
      <c r="F448" s="25" t="s">
        <v>13872</v>
      </c>
      <c r="G448" s="25" t="s">
        <v>13969</v>
      </c>
      <c r="H448" s="41" t="s">
        <v>13478</v>
      </c>
    </row>
    <row r="449" spans="1:8">
      <c r="A449" s="25">
        <v>448</v>
      </c>
      <c r="B449" s="25">
        <v>213</v>
      </c>
      <c r="C449" s="102" t="s">
        <v>13868</v>
      </c>
      <c r="D449" s="25" t="s">
        <v>13869</v>
      </c>
      <c r="E449" s="25" t="s">
        <v>13908</v>
      </c>
      <c r="F449" s="25" t="s">
        <v>13873</v>
      </c>
      <c r="G449" s="25" t="s">
        <v>13970</v>
      </c>
      <c r="H449" s="41" t="s">
        <v>13478</v>
      </c>
    </row>
    <row r="450" spans="1:8">
      <c r="A450" s="25">
        <v>449</v>
      </c>
      <c r="B450" s="25">
        <v>214</v>
      </c>
      <c r="C450" s="102" t="s">
        <v>13868</v>
      </c>
      <c r="D450" s="25" t="s">
        <v>13869</v>
      </c>
      <c r="E450" s="25" t="s">
        <v>13908</v>
      </c>
      <c r="F450" s="25" t="s">
        <v>13874</v>
      </c>
      <c r="G450" s="25" t="s">
        <v>13971</v>
      </c>
      <c r="H450" s="41" t="s">
        <v>13793</v>
      </c>
    </row>
    <row r="451" spans="1:8">
      <c r="A451" s="25">
        <v>450</v>
      </c>
      <c r="B451" s="25">
        <v>215</v>
      </c>
      <c r="C451" s="102" t="s">
        <v>13868</v>
      </c>
      <c r="D451" s="25" t="s">
        <v>13869</v>
      </c>
      <c r="E451" s="25" t="s">
        <v>13908</v>
      </c>
      <c r="F451" s="25" t="s">
        <v>13512</v>
      </c>
      <c r="G451" s="25" t="s">
        <v>13811</v>
      </c>
      <c r="H451" s="41" t="s">
        <v>13814</v>
      </c>
    </row>
    <row r="452" spans="1:8">
      <c r="A452" s="25">
        <v>451</v>
      </c>
      <c r="B452" s="25">
        <v>216</v>
      </c>
      <c r="C452" s="102" t="s">
        <v>13868</v>
      </c>
      <c r="D452" s="25" t="s">
        <v>13869</v>
      </c>
      <c r="E452" s="25" t="s">
        <v>13908</v>
      </c>
      <c r="F452" s="25" t="s">
        <v>13526</v>
      </c>
      <c r="G452" s="25" t="s">
        <v>13995</v>
      </c>
      <c r="H452" s="41" t="s">
        <v>13814</v>
      </c>
    </row>
    <row r="453" spans="1:8">
      <c r="A453" s="25">
        <v>452</v>
      </c>
      <c r="B453" s="25">
        <v>217</v>
      </c>
      <c r="C453" s="102" t="s">
        <v>13868</v>
      </c>
      <c r="D453" s="25" t="s">
        <v>13869</v>
      </c>
      <c r="E453" s="25" t="s">
        <v>13908</v>
      </c>
      <c r="F453" s="25" t="s">
        <v>14979</v>
      </c>
      <c r="G453" s="25" t="s">
        <v>14980</v>
      </c>
      <c r="H453" s="41" t="s">
        <v>13793</v>
      </c>
    </row>
    <row r="454" spans="1:8">
      <c r="A454" s="25">
        <v>453</v>
      </c>
      <c r="B454" s="25">
        <v>218</v>
      </c>
      <c r="C454" s="102" t="s">
        <v>13868</v>
      </c>
      <c r="D454" s="25" t="s">
        <v>13869</v>
      </c>
      <c r="E454" s="25" t="s">
        <v>13908</v>
      </c>
      <c r="F454" s="25" t="s">
        <v>13877</v>
      </c>
      <c r="G454" s="25" t="s">
        <v>13377</v>
      </c>
      <c r="H454" s="41" t="s">
        <v>13793</v>
      </c>
    </row>
    <row r="455" spans="1:8">
      <c r="A455" s="25">
        <v>454</v>
      </c>
      <c r="B455" s="25">
        <v>219</v>
      </c>
      <c r="C455" s="102" t="s">
        <v>13868</v>
      </c>
      <c r="D455" s="25" t="s">
        <v>13869</v>
      </c>
      <c r="E455" s="25" t="s">
        <v>13908</v>
      </c>
      <c r="F455" s="25" t="s">
        <v>13904</v>
      </c>
      <c r="G455" s="25" t="s">
        <v>13996</v>
      </c>
      <c r="H455" s="41" t="s">
        <v>13793</v>
      </c>
    </row>
    <row r="456" spans="1:8" ht="14.4">
      <c r="A456" s="25">
        <v>455</v>
      </c>
      <c r="B456" s="25">
        <v>220</v>
      </c>
      <c r="C456" s="102" t="s">
        <v>13868</v>
      </c>
      <c r="D456" s="25" t="s">
        <v>13869</v>
      </c>
      <c r="E456" s="25" t="s">
        <v>13908</v>
      </c>
      <c r="F456" s="25" t="s">
        <v>14981</v>
      </c>
      <c r="G456" s="107"/>
      <c r="H456" s="41" t="s">
        <v>13793</v>
      </c>
    </row>
    <row r="457" spans="1:8" ht="14.4">
      <c r="A457" s="25">
        <v>456</v>
      </c>
      <c r="B457" s="25">
        <v>221</v>
      </c>
      <c r="C457" s="102" t="s">
        <v>13868</v>
      </c>
      <c r="D457" s="25" t="s">
        <v>13869</v>
      </c>
      <c r="E457" s="25" t="s">
        <v>13908</v>
      </c>
      <c r="F457" s="25" t="s">
        <v>13880</v>
      </c>
      <c r="G457" s="107"/>
      <c r="H457" s="41" t="s">
        <v>10447</v>
      </c>
    </row>
    <row r="458" spans="1:8" ht="14.4">
      <c r="A458" s="25">
        <v>457</v>
      </c>
      <c r="B458" s="25">
        <v>222</v>
      </c>
      <c r="C458" s="102" t="s">
        <v>13868</v>
      </c>
      <c r="D458" s="25" t="s">
        <v>13869</v>
      </c>
      <c r="E458" s="25" t="s">
        <v>13908</v>
      </c>
      <c r="F458" s="25" t="s">
        <v>13881</v>
      </c>
      <c r="G458" s="108" t="s">
        <v>13975</v>
      </c>
      <c r="H458" s="41" t="s">
        <v>13793</v>
      </c>
    </row>
    <row r="459" spans="1:8" ht="14.4">
      <c r="A459" s="25">
        <v>458</v>
      </c>
      <c r="B459" s="25">
        <v>223</v>
      </c>
      <c r="C459" s="102" t="s">
        <v>13868</v>
      </c>
      <c r="D459" s="25" t="s">
        <v>13869</v>
      </c>
      <c r="E459" s="25" t="s">
        <v>13908</v>
      </c>
      <c r="F459" s="25" t="s">
        <v>13882</v>
      </c>
      <c r="G459" s="108" t="s">
        <v>13976</v>
      </c>
      <c r="H459" s="41" t="s">
        <v>10447</v>
      </c>
    </row>
    <row r="460" spans="1:8">
      <c r="A460" s="25">
        <v>459</v>
      </c>
      <c r="B460" s="25">
        <v>224</v>
      </c>
      <c r="C460" s="102" t="s">
        <v>13868</v>
      </c>
      <c r="D460" s="25" t="s">
        <v>13869</v>
      </c>
      <c r="E460" s="25" t="s">
        <v>13908</v>
      </c>
      <c r="F460" s="25" t="s">
        <v>13885</v>
      </c>
      <c r="G460" s="25" t="s">
        <v>13979</v>
      </c>
      <c r="H460" s="41" t="s">
        <v>10447</v>
      </c>
    </row>
    <row r="461" spans="1:8">
      <c r="A461" s="25">
        <v>460</v>
      </c>
      <c r="B461" s="25">
        <v>225</v>
      </c>
      <c r="C461" s="102" t="s">
        <v>13868</v>
      </c>
      <c r="D461" s="25" t="s">
        <v>13869</v>
      </c>
      <c r="E461" s="25" t="s">
        <v>13908</v>
      </c>
      <c r="F461" s="25" t="s">
        <v>13450</v>
      </c>
      <c r="G461" s="102" t="s">
        <v>13980</v>
      </c>
      <c r="H461" s="41" t="s">
        <v>13452</v>
      </c>
    </row>
    <row r="462" spans="1:8">
      <c r="A462" s="25">
        <v>461</v>
      </c>
      <c r="B462" s="25">
        <v>226</v>
      </c>
      <c r="C462" s="102" t="s">
        <v>13868</v>
      </c>
      <c r="D462" s="25" t="s">
        <v>13869</v>
      </c>
      <c r="E462" s="25" t="s">
        <v>13908</v>
      </c>
      <c r="F462" s="25" t="s">
        <v>13453</v>
      </c>
      <c r="G462" s="102" t="s">
        <v>13981</v>
      </c>
      <c r="H462" s="41" t="s">
        <v>13452</v>
      </c>
    </row>
    <row r="463" spans="1:8">
      <c r="A463" s="25">
        <v>462</v>
      </c>
      <c r="B463" s="25">
        <v>227</v>
      </c>
      <c r="C463" s="102" t="s">
        <v>13868</v>
      </c>
      <c r="D463" s="25" t="s">
        <v>13869</v>
      </c>
      <c r="E463" s="25" t="s">
        <v>13909</v>
      </c>
      <c r="F463" s="25" t="s">
        <v>8927</v>
      </c>
      <c r="G463" s="25" t="s">
        <v>13988</v>
      </c>
      <c r="H463" s="41" t="s">
        <v>13793</v>
      </c>
    </row>
    <row r="464" spans="1:8">
      <c r="A464" s="25">
        <v>463</v>
      </c>
      <c r="B464" s="25">
        <v>228</v>
      </c>
      <c r="C464" s="102" t="s">
        <v>13868</v>
      </c>
      <c r="D464" s="25" t="s">
        <v>13869</v>
      </c>
      <c r="E464" s="25" t="s">
        <v>13909</v>
      </c>
      <c r="F464" s="25" t="s">
        <v>13529</v>
      </c>
      <c r="G464" s="25" t="s">
        <v>13997</v>
      </c>
      <c r="H464" s="41" t="s">
        <v>13903</v>
      </c>
    </row>
    <row r="465" spans="1:8">
      <c r="A465" s="25">
        <v>464</v>
      </c>
      <c r="B465" s="25">
        <v>229</v>
      </c>
      <c r="C465" s="102" t="s">
        <v>13868</v>
      </c>
      <c r="D465" s="25" t="s">
        <v>13869</v>
      </c>
      <c r="E465" s="25" t="s">
        <v>13909</v>
      </c>
      <c r="F465" s="25" t="s">
        <v>13797</v>
      </c>
      <c r="G465" s="25" t="s">
        <v>13968</v>
      </c>
      <c r="H465" s="41" t="s">
        <v>13793</v>
      </c>
    </row>
    <row r="466" spans="1:8">
      <c r="A466" s="25">
        <v>465</v>
      </c>
      <c r="B466" s="25">
        <v>230</v>
      </c>
      <c r="C466" s="102" t="s">
        <v>13868</v>
      </c>
      <c r="D466" s="25" t="s">
        <v>13869</v>
      </c>
      <c r="E466" s="25" t="s">
        <v>13909</v>
      </c>
      <c r="F466" s="25" t="s">
        <v>13910</v>
      </c>
      <c r="G466" s="25" t="s">
        <v>13998</v>
      </c>
      <c r="H466" s="41" t="s">
        <v>13478</v>
      </c>
    </row>
    <row r="467" spans="1:8" ht="14.4">
      <c r="A467" s="25">
        <v>466</v>
      </c>
      <c r="B467" s="25">
        <v>231</v>
      </c>
      <c r="C467" s="102" t="s">
        <v>13868</v>
      </c>
      <c r="D467" s="25" t="s">
        <v>13869</v>
      </c>
      <c r="E467" s="25" t="s">
        <v>13909</v>
      </c>
      <c r="F467" s="25" t="s">
        <v>13900</v>
      </c>
      <c r="G467" s="107"/>
      <c r="H467" s="41" t="s">
        <v>13478</v>
      </c>
    </row>
    <row r="468" spans="1:8">
      <c r="A468" s="25">
        <v>467</v>
      </c>
      <c r="B468" s="25">
        <v>232</v>
      </c>
      <c r="C468" s="102" t="s">
        <v>13868</v>
      </c>
      <c r="D468" s="25" t="s">
        <v>13869</v>
      </c>
      <c r="E468" s="25" t="s">
        <v>13909</v>
      </c>
      <c r="F468" s="25" t="s">
        <v>13873</v>
      </c>
      <c r="G468" s="25" t="s">
        <v>13970</v>
      </c>
      <c r="H468" s="41" t="s">
        <v>13478</v>
      </c>
    </row>
    <row r="469" spans="1:8">
      <c r="A469" s="25">
        <v>468</v>
      </c>
      <c r="B469" s="25">
        <v>233</v>
      </c>
      <c r="C469" s="102" t="s">
        <v>13868</v>
      </c>
      <c r="D469" s="25" t="s">
        <v>13869</v>
      </c>
      <c r="E469" s="25" t="s">
        <v>13909</v>
      </c>
      <c r="F469" s="25" t="s">
        <v>13512</v>
      </c>
      <c r="G469" s="25" t="s">
        <v>13811</v>
      </c>
      <c r="H469" s="41" t="s">
        <v>13814</v>
      </c>
    </row>
    <row r="470" spans="1:8">
      <c r="A470" s="25">
        <v>469</v>
      </c>
      <c r="B470" s="25">
        <v>234</v>
      </c>
      <c r="C470" s="102" t="s">
        <v>13868</v>
      </c>
      <c r="D470" s="25" t="s">
        <v>13869</v>
      </c>
      <c r="E470" s="25" t="s">
        <v>13909</v>
      </c>
      <c r="F470" s="25" t="s">
        <v>13526</v>
      </c>
      <c r="G470" s="25" t="s">
        <v>13995</v>
      </c>
      <c r="H470" s="41" t="s">
        <v>13814</v>
      </c>
    </row>
    <row r="471" spans="1:8">
      <c r="A471" s="25">
        <v>470</v>
      </c>
      <c r="B471" s="25">
        <v>235</v>
      </c>
      <c r="C471" s="102" t="s">
        <v>13868</v>
      </c>
      <c r="D471" s="25" t="s">
        <v>13869</v>
      </c>
      <c r="E471" s="25" t="s">
        <v>13909</v>
      </c>
      <c r="F471" s="25" t="s">
        <v>14979</v>
      </c>
      <c r="G471" s="25" t="s">
        <v>14980</v>
      </c>
      <c r="H471" s="41" t="s">
        <v>13793</v>
      </c>
    </row>
    <row r="472" spans="1:8">
      <c r="A472" s="25">
        <v>471</v>
      </c>
      <c r="B472" s="25">
        <v>236</v>
      </c>
      <c r="C472" s="102" t="s">
        <v>13868</v>
      </c>
      <c r="D472" s="25" t="s">
        <v>13869</v>
      </c>
      <c r="E472" s="25" t="s">
        <v>13909</v>
      </c>
      <c r="F472" s="25" t="s">
        <v>13877</v>
      </c>
      <c r="G472" s="25" t="s">
        <v>13377</v>
      </c>
      <c r="H472" s="41" t="s">
        <v>13793</v>
      </c>
    </row>
    <row r="473" spans="1:8">
      <c r="A473" s="25">
        <v>472</v>
      </c>
      <c r="B473" s="25">
        <v>237</v>
      </c>
      <c r="C473" s="102" t="s">
        <v>13868</v>
      </c>
      <c r="D473" s="25" t="s">
        <v>13869</v>
      </c>
      <c r="E473" s="25" t="s">
        <v>13909</v>
      </c>
      <c r="F473" s="25" t="s">
        <v>13904</v>
      </c>
      <c r="G473" s="25" t="s">
        <v>13996</v>
      </c>
      <c r="H473" s="41" t="s">
        <v>13793</v>
      </c>
    </row>
    <row r="474" spans="1:8">
      <c r="A474" s="25">
        <v>473</v>
      </c>
      <c r="B474" s="25">
        <v>238</v>
      </c>
      <c r="C474" s="102" t="s">
        <v>13868</v>
      </c>
      <c r="D474" s="25" t="s">
        <v>13869</v>
      </c>
      <c r="E474" s="25" t="s">
        <v>13909</v>
      </c>
      <c r="F474" s="25" t="s">
        <v>13521</v>
      </c>
      <c r="G474" s="25" t="s">
        <v>13999</v>
      </c>
      <c r="H474" s="41" t="s">
        <v>13793</v>
      </c>
    </row>
    <row r="475" spans="1:8" ht="14.4">
      <c r="A475" s="25">
        <v>474</v>
      </c>
      <c r="B475" s="25">
        <v>239</v>
      </c>
      <c r="C475" s="102" t="s">
        <v>13868</v>
      </c>
      <c r="D475" s="25" t="s">
        <v>13869</v>
      </c>
      <c r="E475" s="25" t="s">
        <v>13909</v>
      </c>
      <c r="F475" s="25" t="s">
        <v>13880</v>
      </c>
      <c r="G475" s="107"/>
      <c r="H475" s="41" t="s">
        <v>10447</v>
      </c>
    </row>
    <row r="476" spans="1:8" ht="14.4">
      <c r="A476" s="25">
        <v>475</v>
      </c>
      <c r="B476" s="25">
        <v>240</v>
      </c>
      <c r="C476" s="102" t="s">
        <v>13868</v>
      </c>
      <c r="D476" s="25" t="s">
        <v>13869</v>
      </c>
      <c r="E476" s="25" t="s">
        <v>13909</v>
      </c>
      <c r="F476" s="25" t="s">
        <v>13881</v>
      </c>
      <c r="G476" s="108" t="s">
        <v>13990</v>
      </c>
      <c r="H476" s="41" t="s">
        <v>13793</v>
      </c>
    </row>
    <row r="477" spans="1:8" ht="14.4">
      <c r="A477" s="25">
        <v>476</v>
      </c>
      <c r="B477" s="25">
        <v>241</v>
      </c>
      <c r="C477" s="102" t="s">
        <v>13868</v>
      </c>
      <c r="D477" s="25" t="s">
        <v>13869</v>
      </c>
      <c r="E477" s="25" t="s">
        <v>13909</v>
      </c>
      <c r="F477" s="25" t="s">
        <v>13882</v>
      </c>
      <c r="G477" s="108" t="s">
        <v>13976</v>
      </c>
      <c r="H477" s="41" t="s">
        <v>10447</v>
      </c>
    </row>
    <row r="478" spans="1:8">
      <c r="A478" s="25">
        <v>477</v>
      </c>
      <c r="B478" s="25">
        <v>242</v>
      </c>
      <c r="C478" s="102" t="s">
        <v>13868</v>
      </c>
      <c r="D478" s="25" t="s">
        <v>13869</v>
      </c>
      <c r="E478" s="25" t="s">
        <v>13909</v>
      </c>
      <c r="F478" s="25" t="s">
        <v>13911</v>
      </c>
      <c r="G478" s="25" t="s">
        <v>14000</v>
      </c>
      <c r="H478" s="41" t="s">
        <v>10447</v>
      </c>
    </row>
    <row r="479" spans="1:8">
      <c r="A479" s="25">
        <v>478</v>
      </c>
      <c r="B479" s="25">
        <v>243</v>
      </c>
      <c r="C479" s="102" t="s">
        <v>13868</v>
      </c>
      <c r="D479" s="25" t="s">
        <v>13869</v>
      </c>
      <c r="E479" s="25" t="s">
        <v>13909</v>
      </c>
      <c r="F479" s="25" t="s">
        <v>13912</v>
      </c>
      <c r="G479" s="25" t="s">
        <v>14001</v>
      </c>
      <c r="H479" s="41" t="s">
        <v>10447</v>
      </c>
    </row>
    <row r="480" spans="1:8">
      <c r="A480" s="25">
        <v>479</v>
      </c>
      <c r="B480" s="25">
        <v>244</v>
      </c>
      <c r="C480" s="102" t="s">
        <v>13868</v>
      </c>
      <c r="D480" s="25" t="s">
        <v>13869</v>
      </c>
      <c r="E480" s="25" t="s">
        <v>13909</v>
      </c>
      <c r="F480" s="25" t="s">
        <v>13885</v>
      </c>
      <c r="G480" s="25" t="s">
        <v>13979</v>
      </c>
      <c r="H480" s="41" t="s">
        <v>10447</v>
      </c>
    </row>
    <row r="481" spans="1:8">
      <c r="A481" s="25">
        <v>480</v>
      </c>
      <c r="B481" s="25">
        <v>245</v>
      </c>
      <c r="C481" s="102" t="s">
        <v>13868</v>
      </c>
      <c r="D481" s="25" t="s">
        <v>13869</v>
      </c>
      <c r="E481" s="25" t="s">
        <v>13909</v>
      </c>
      <c r="F481" s="25" t="s">
        <v>13450</v>
      </c>
      <c r="G481" s="102" t="s">
        <v>13991</v>
      </c>
      <c r="H481" s="41" t="s">
        <v>13452</v>
      </c>
    </row>
    <row r="482" spans="1:8">
      <c r="A482" s="25">
        <v>481</v>
      </c>
      <c r="B482" s="25">
        <v>246</v>
      </c>
      <c r="C482" s="102" t="s">
        <v>13868</v>
      </c>
      <c r="D482" s="25" t="s">
        <v>13869</v>
      </c>
      <c r="E482" s="25" t="s">
        <v>13909</v>
      </c>
      <c r="F482" s="25" t="s">
        <v>13453</v>
      </c>
      <c r="G482" s="102" t="s">
        <v>13992</v>
      </c>
      <c r="H482" s="41" t="s">
        <v>13452</v>
      </c>
    </row>
    <row r="483" spans="1:8">
      <c r="A483" s="25">
        <v>482</v>
      </c>
      <c r="B483" s="25">
        <v>247</v>
      </c>
      <c r="C483" s="102" t="s">
        <v>13868</v>
      </c>
      <c r="D483" s="25" t="s">
        <v>13869</v>
      </c>
      <c r="E483" s="25" t="s">
        <v>13913</v>
      </c>
      <c r="F483" s="25" t="s">
        <v>8927</v>
      </c>
      <c r="G483" s="25" t="s">
        <v>13988</v>
      </c>
      <c r="H483" s="41" t="s">
        <v>13793</v>
      </c>
    </row>
    <row r="484" spans="1:8">
      <c r="A484" s="25">
        <v>483</v>
      </c>
      <c r="B484" s="25">
        <v>248</v>
      </c>
      <c r="C484" s="102" t="s">
        <v>13868</v>
      </c>
      <c r="D484" s="25" t="s">
        <v>13869</v>
      </c>
      <c r="E484" s="25" t="s">
        <v>13913</v>
      </c>
      <c r="F484" s="25" t="s">
        <v>13529</v>
      </c>
      <c r="G484" s="25" t="s">
        <v>13997</v>
      </c>
      <c r="H484" s="41" t="s">
        <v>13903</v>
      </c>
    </row>
    <row r="485" spans="1:8">
      <c r="A485" s="25">
        <v>484</v>
      </c>
      <c r="B485" s="25">
        <v>249</v>
      </c>
      <c r="C485" s="102" t="s">
        <v>13868</v>
      </c>
      <c r="D485" s="25" t="s">
        <v>13869</v>
      </c>
      <c r="E485" s="25" t="s">
        <v>13913</v>
      </c>
      <c r="F485" s="25" t="s">
        <v>13797</v>
      </c>
      <c r="G485" s="25" t="s">
        <v>13968</v>
      </c>
      <c r="H485" s="41" t="s">
        <v>13793</v>
      </c>
    </row>
    <row r="486" spans="1:8">
      <c r="A486" s="25">
        <v>485</v>
      </c>
      <c r="B486" s="25">
        <v>250</v>
      </c>
      <c r="C486" s="102" t="s">
        <v>13868</v>
      </c>
      <c r="D486" s="25" t="s">
        <v>13869</v>
      </c>
      <c r="E486" s="25" t="s">
        <v>13913</v>
      </c>
      <c r="F486" s="25" t="s">
        <v>13910</v>
      </c>
      <c r="G486" s="25" t="s">
        <v>13998</v>
      </c>
      <c r="H486" s="41" t="s">
        <v>13478</v>
      </c>
    </row>
    <row r="487" spans="1:8" ht="14.4">
      <c r="A487" s="25">
        <v>486</v>
      </c>
      <c r="B487" s="25">
        <v>251</v>
      </c>
      <c r="C487" s="102" t="s">
        <v>13868</v>
      </c>
      <c r="D487" s="25" t="s">
        <v>13869</v>
      </c>
      <c r="E487" s="25" t="s">
        <v>13913</v>
      </c>
      <c r="F487" s="25" t="s">
        <v>13900</v>
      </c>
      <c r="G487" s="107"/>
      <c r="H487" s="41" t="s">
        <v>13478</v>
      </c>
    </row>
    <row r="488" spans="1:8">
      <c r="A488" s="25">
        <v>487</v>
      </c>
      <c r="B488" s="25">
        <v>252</v>
      </c>
      <c r="C488" s="102" t="s">
        <v>13868</v>
      </c>
      <c r="D488" s="25" t="s">
        <v>13869</v>
      </c>
      <c r="E488" s="25" t="s">
        <v>13913</v>
      </c>
      <c r="F488" s="25" t="s">
        <v>13873</v>
      </c>
      <c r="G488" s="25" t="s">
        <v>13970</v>
      </c>
      <c r="H488" s="41" t="s">
        <v>13478</v>
      </c>
    </row>
    <row r="489" spans="1:8">
      <c r="A489" s="25">
        <v>488</v>
      </c>
      <c r="B489" s="25">
        <v>253</v>
      </c>
      <c r="C489" s="102" t="s">
        <v>13868</v>
      </c>
      <c r="D489" s="25" t="s">
        <v>13869</v>
      </c>
      <c r="E489" s="25" t="s">
        <v>13913</v>
      </c>
      <c r="F489" s="25" t="s">
        <v>13512</v>
      </c>
      <c r="G489" s="25" t="s">
        <v>13811</v>
      </c>
      <c r="H489" s="41" t="s">
        <v>13814</v>
      </c>
    </row>
    <row r="490" spans="1:8">
      <c r="A490" s="25">
        <v>489</v>
      </c>
      <c r="B490" s="25">
        <v>254</v>
      </c>
      <c r="C490" s="102" t="s">
        <v>13868</v>
      </c>
      <c r="D490" s="25" t="s">
        <v>13869</v>
      </c>
      <c r="E490" s="25" t="s">
        <v>13913</v>
      </c>
      <c r="F490" s="25" t="s">
        <v>13526</v>
      </c>
      <c r="G490" s="25" t="s">
        <v>13995</v>
      </c>
      <c r="H490" s="41" t="s">
        <v>13814</v>
      </c>
    </row>
    <row r="491" spans="1:8">
      <c r="A491" s="25">
        <v>490</v>
      </c>
      <c r="B491" s="25">
        <v>255</v>
      </c>
      <c r="C491" s="102" t="s">
        <v>13868</v>
      </c>
      <c r="D491" s="25" t="s">
        <v>13869</v>
      </c>
      <c r="E491" s="25" t="s">
        <v>13913</v>
      </c>
      <c r="F491" s="25" t="s">
        <v>14979</v>
      </c>
      <c r="G491" s="25" t="s">
        <v>14980</v>
      </c>
      <c r="H491" s="41" t="s">
        <v>13793</v>
      </c>
    </row>
    <row r="492" spans="1:8">
      <c r="A492" s="25">
        <v>491</v>
      </c>
      <c r="B492" s="25">
        <v>256</v>
      </c>
      <c r="C492" s="102" t="s">
        <v>13868</v>
      </c>
      <c r="D492" s="25" t="s">
        <v>13869</v>
      </c>
      <c r="E492" s="25" t="s">
        <v>13913</v>
      </c>
      <c r="F492" s="25" t="s">
        <v>13877</v>
      </c>
      <c r="G492" s="25" t="s">
        <v>13377</v>
      </c>
      <c r="H492" s="41" t="s">
        <v>13793</v>
      </c>
    </row>
    <row r="493" spans="1:8" ht="14.4">
      <c r="A493" s="25">
        <v>492</v>
      </c>
      <c r="B493" s="25">
        <v>257</v>
      </c>
      <c r="C493" s="102" t="s">
        <v>13868</v>
      </c>
      <c r="D493" s="25" t="s">
        <v>13869</v>
      </c>
      <c r="E493" s="25" t="s">
        <v>13913</v>
      </c>
      <c r="F493" s="25" t="s">
        <v>13880</v>
      </c>
      <c r="G493" s="107"/>
      <c r="H493" s="41" t="s">
        <v>10447</v>
      </c>
    </row>
    <row r="494" spans="1:8" ht="14.4">
      <c r="A494" s="25">
        <v>493</v>
      </c>
      <c r="B494" s="25">
        <v>258</v>
      </c>
      <c r="C494" s="102" t="s">
        <v>13868</v>
      </c>
      <c r="D494" s="25" t="s">
        <v>13869</v>
      </c>
      <c r="E494" s="25" t="s">
        <v>13913</v>
      </c>
      <c r="F494" s="25" t="s">
        <v>13881</v>
      </c>
      <c r="G494" s="108" t="s">
        <v>13990</v>
      </c>
      <c r="H494" s="41" t="s">
        <v>13793</v>
      </c>
    </row>
    <row r="495" spans="1:8" ht="14.4">
      <c r="A495" s="25">
        <v>494</v>
      </c>
      <c r="B495" s="25">
        <v>259</v>
      </c>
      <c r="C495" s="102" t="s">
        <v>13868</v>
      </c>
      <c r="D495" s="25" t="s">
        <v>13869</v>
      </c>
      <c r="E495" s="25" t="s">
        <v>13913</v>
      </c>
      <c r="F495" s="25" t="s">
        <v>13882</v>
      </c>
      <c r="G495" s="108" t="s">
        <v>13976</v>
      </c>
      <c r="H495" s="41" t="s">
        <v>10447</v>
      </c>
    </row>
    <row r="496" spans="1:8">
      <c r="A496" s="25">
        <v>495</v>
      </c>
      <c r="B496" s="25">
        <v>260</v>
      </c>
      <c r="C496" s="102" t="s">
        <v>13868</v>
      </c>
      <c r="D496" s="25" t="s">
        <v>13869</v>
      </c>
      <c r="E496" s="25" t="s">
        <v>13913</v>
      </c>
      <c r="F496" s="25" t="s">
        <v>13911</v>
      </c>
      <c r="G496" s="25" t="s">
        <v>14000</v>
      </c>
      <c r="H496" s="41" t="s">
        <v>10447</v>
      </c>
    </row>
    <row r="497" spans="1:8">
      <c r="A497" s="25">
        <v>496</v>
      </c>
      <c r="B497" s="25">
        <v>261</v>
      </c>
      <c r="C497" s="102" t="s">
        <v>13868</v>
      </c>
      <c r="D497" s="25" t="s">
        <v>13869</v>
      </c>
      <c r="E497" s="25" t="s">
        <v>13913</v>
      </c>
      <c r="F497" s="25" t="s">
        <v>13912</v>
      </c>
      <c r="G497" s="25" t="s">
        <v>14001</v>
      </c>
      <c r="H497" s="41" t="s">
        <v>10447</v>
      </c>
    </row>
    <row r="498" spans="1:8">
      <c r="A498" s="25">
        <v>497</v>
      </c>
      <c r="B498" s="25">
        <v>262</v>
      </c>
      <c r="C498" s="102" t="s">
        <v>13868</v>
      </c>
      <c r="D498" s="25" t="s">
        <v>13869</v>
      </c>
      <c r="E498" s="25" t="s">
        <v>13913</v>
      </c>
      <c r="F498" s="25" t="s">
        <v>13885</v>
      </c>
      <c r="G498" s="25" t="s">
        <v>13979</v>
      </c>
      <c r="H498" s="41" t="s">
        <v>10447</v>
      </c>
    </row>
    <row r="499" spans="1:8">
      <c r="A499" s="25">
        <v>498</v>
      </c>
      <c r="B499" s="25">
        <v>263</v>
      </c>
      <c r="C499" s="102" t="s">
        <v>13868</v>
      </c>
      <c r="D499" s="25" t="s">
        <v>13869</v>
      </c>
      <c r="E499" s="25" t="s">
        <v>13913</v>
      </c>
      <c r="F499" s="25" t="s">
        <v>13450</v>
      </c>
      <c r="G499" s="102" t="s">
        <v>13991</v>
      </c>
      <c r="H499" s="41" t="s">
        <v>13452</v>
      </c>
    </row>
    <row r="500" spans="1:8">
      <c r="A500" s="25">
        <v>499</v>
      </c>
      <c r="B500" s="25">
        <v>264</v>
      </c>
      <c r="C500" s="102" t="s">
        <v>13868</v>
      </c>
      <c r="D500" s="25" t="s">
        <v>13869</v>
      </c>
      <c r="E500" s="25" t="s">
        <v>13913</v>
      </c>
      <c r="F500" s="25" t="s">
        <v>13453</v>
      </c>
      <c r="G500" s="102" t="s">
        <v>13992</v>
      </c>
      <c r="H500" s="41" t="s">
        <v>13452</v>
      </c>
    </row>
    <row r="501" spans="1:8">
      <c r="A501" s="25">
        <v>500</v>
      </c>
      <c r="B501" s="25">
        <v>265</v>
      </c>
      <c r="C501" s="102" t="s">
        <v>13868</v>
      </c>
      <c r="D501" s="25" t="s">
        <v>13869</v>
      </c>
      <c r="E501" s="25" t="s">
        <v>13914</v>
      </c>
      <c r="F501" s="25" t="s">
        <v>8927</v>
      </c>
      <c r="G501" s="25" t="s">
        <v>13988</v>
      </c>
      <c r="H501" s="41" t="s">
        <v>13793</v>
      </c>
    </row>
    <row r="502" spans="1:8">
      <c r="A502" s="25">
        <v>501</v>
      </c>
      <c r="B502" s="25">
        <v>266</v>
      </c>
      <c r="C502" s="102" t="s">
        <v>13868</v>
      </c>
      <c r="D502" s="25" t="s">
        <v>13869</v>
      </c>
      <c r="E502" s="25" t="s">
        <v>13914</v>
      </c>
      <c r="F502" s="25" t="s">
        <v>13529</v>
      </c>
      <c r="G502" s="25" t="s">
        <v>13997</v>
      </c>
      <c r="H502" s="41" t="s">
        <v>13903</v>
      </c>
    </row>
    <row r="503" spans="1:8">
      <c r="A503" s="25">
        <v>502</v>
      </c>
      <c r="B503" s="25">
        <v>267</v>
      </c>
      <c r="C503" s="102" t="s">
        <v>13868</v>
      </c>
      <c r="D503" s="25" t="s">
        <v>13869</v>
      </c>
      <c r="E503" s="25" t="s">
        <v>13914</v>
      </c>
      <c r="F503" s="25" t="s">
        <v>13797</v>
      </c>
      <c r="G503" s="25" t="s">
        <v>13968</v>
      </c>
      <c r="H503" s="41" t="s">
        <v>13793</v>
      </c>
    </row>
    <row r="504" spans="1:8">
      <c r="A504" s="25">
        <v>503</v>
      </c>
      <c r="B504" s="25">
        <v>268</v>
      </c>
      <c r="C504" s="102" t="s">
        <v>13868</v>
      </c>
      <c r="D504" s="25" t="s">
        <v>13869</v>
      </c>
      <c r="E504" s="25" t="s">
        <v>13914</v>
      </c>
      <c r="F504" s="25" t="s">
        <v>13910</v>
      </c>
      <c r="G504" s="25" t="s">
        <v>13998</v>
      </c>
      <c r="H504" s="41" t="s">
        <v>13478</v>
      </c>
    </row>
    <row r="505" spans="1:8">
      <c r="A505" s="25">
        <v>504</v>
      </c>
      <c r="B505" s="25">
        <v>269</v>
      </c>
      <c r="C505" s="102" t="s">
        <v>13868</v>
      </c>
      <c r="D505" s="25" t="s">
        <v>13869</v>
      </c>
      <c r="E505" s="25" t="s">
        <v>13914</v>
      </c>
      <c r="F505" s="25" t="s">
        <v>13873</v>
      </c>
      <c r="G505" s="25" t="s">
        <v>13970</v>
      </c>
      <c r="H505" s="41" t="s">
        <v>13478</v>
      </c>
    </row>
    <row r="506" spans="1:8" ht="14.4">
      <c r="A506" s="25">
        <v>505</v>
      </c>
      <c r="B506" s="25">
        <v>270</v>
      </c>
      <c r="C506" s="102" t="s">
        <v>13868</v>
      </c>
      <c r="D506" s="25" t="s">
        <v>13869</v>
      </c>
      <c r="E506" s="25" t="s">
        <v>13914</v>
      </c>
      <c r="F506" s="25" t="s">
        <v>13900</v>
      </c>
      <c r="G506" s="107"/>
      <c r="H506" s="41" t="s">
        <v>13478</v>
      </c>
    </row>
    <row r="507" spans="1:8">
      <c r="A507" s="25">
        <v>506</v>
      </c>
      <c r="B507" s="25">
        <v>271</v>
      </c>
      <c r="C507" s="102" t="s">
        <v>13868</v>
      </c>
      <c r="D507" s="25" t="s">
        <v>13869</v>
      </c>
      <c r="E507" s="25" t="s">
        <v>13914</v>
      </c>
      <c r="F507" s="25" t="s">
        <v>13512</v>
      </c>
      <c r="G507" s="25" t="s">
        <v>13811</v>
      </c>
      <c r="H507" s="41" t="s">
        <v>13814</v>
      </c>
    </row>
    <row r="508" spans="1:8">
      <c r="A508" s="25">
        <v>507</v>
      </c>
      <c r="B508" s="25">
        <v>272</v>
      </c>
      <c r="C508" s="102" t="s">
        <v>13868</v>
      </c>
      <c r="D508" s="25" t="s">
        <v>13869</v>
      </c>
      <c r="E508" s="25" t="s">
        <v>13914</v>
      </c>
      <c r="F508" s="25" t="s">
        <v>13526</v>
      </c>
      <c r="G508" s="25" t="s">
        <v>13995</v>
      </c>
      <c r="H508" s="41" t="s">
        <v>13814</v>
      </c>
    </row>
    <row r="509" spans="1:8">
      <c r="A509" s="25">
        <v>508</v>
      </c>
      <c r="B509" s="25">
        <v>273</v>
      </c>
      <c r="C509" s="102" t="s">
        <v>13868</v>
      </c>
      <c r="D509" s="25" t="s">
        <v>13869</v>
      </c>
      <c r="E509" s="25" t="s">
        <v>13914</v>
      </c>
      <c r="F509" s="25" t="s">
        <v>14979</v>
      </c>
      <c r="G509" s="25" t="s">
        <v>14980</v>
      </c>
      <c r="H509" s="41" t="s">
        <v>13793</v>
      </c>
    </row>
    <row r="510" spans="1:8">
      <c r="A510" s="25">
        <v>509</v>
      </c>
      <c r="B510" s="25">
        <v>274</v>
      </c>
      <c r="C510" s="102" t="s">
        <v>13868</v>
      </c>
      <c r="D510" s="25" t="s">
        <v>13869</v>
      </c>
      <c r="E510" s="25" t="s">
        <v>13914</v>
      </c>
      <c r="F510" s="25" t="s">
        <v>13877</v>
      </c>
      <c r="G510" s="25" t="s">
        <v>13377</v>
      </c>
      <c r="H510" s="41" t="s">
        <v>13793</v>
      </c>
    </row>
    <row r="511" spans="1:8" ht="14.4">
      <c r="A511" s="25">
        <v>510</v>
      </c>
      <c r="B511" s="25">
        <v>275</v>
      </c>
      <c r="C511" s="102" t="s">
        <v>13868</v>
      </c>
      <c r="D511" s="25" t="s">
        <v>13869</v>
      </c>
      <c r="E511" s="25" t="s">
        <v>13914</v>
      </c>
      <c r="F511" s="25" t="s">
        <v>13828</v>
      </c>
      <c r="G511" s="107"/>
      <c r="H511" s="41" t="s">
        <v>13793</v>
      </c>
    </row>
    <row r="512" spans="1:8" ht="14.4">
      <c r="A512" s="25">
        <v>511</v>
      </c>
      <c r="B512" s="25">
        <v>276</v>
      </c>
      <c r="C512" s="102" t="s">
        <v>13868</v>
      </c>
      <c r="D512" s="25" t="s">
        <v>13869</v>
      </c>
      <c r="E512" s="25" t="s">
        <v>13914</v>
      </c>
      <c r="F512" s="25" t="s">
        <v>13907</v>
      </c>
      <c r="G512" s="107"/>
      <c r="H512" s="41" t="s">
        <v>13793</v>
      </c>
    </row>
    <row r="513" spans="1:8" ht="14.4">
      <c r="A513" s="25">
        <v>512</v>
      </c>
      <c r="B513" s="25">
        <v>277</v>
      </c>
      <c r="C513" s="102" t="s">
        <v>13868</v>
      </c>
      <c r="D513" s="25" t="s">
        <v>13869</v>
      </c>
      <c r="E513" s="25" t="s">
        <v>13914</v>
      </c>
      <c r="F513" s="25" t="s">
        <v>13880</v>
      </c>
      <c r="G513" s="107"/>
      <c r="H513" s="41" t="s">
        <v>10447</v>
      </c>
    </row>
    <row r="514" spans="1:8" ht="14.4">
      <c r="A514" s="25">
        <v>513</v>
      </c>
      <c r="B514" s="25">
        <v>278</v>
      </c>
      <c r="C514" s="102" t="s">
        <v>13868</v>
      </c>
      <c r="D514" s="25" t="s">
        <v>13869</v>
      </c>
      <c r="E514" s="25" t="s">
        <v>13914</v>
      </c>
      <c r="F514" s="25" t="s">
        <v>13881</v>
      </c>
      <c r="G514" s="108" t="s">
        <v>13990</v>
      </c>
      <c r="H514" s="41" t="s">
        <v>13793</v>
      </c>
    </row>
    <row r="515" spans="1:8" ht="14.4">
      <c r="A515" s="25">
        <v>514</v>
      </c>
      <c r="B515" s="25">
        <v>279</v>
      </c>
      <c r="C515" s="102" t="s">
        <v>13868</v>
      </c>
      <c r="D515" s="25" t="s">
        <v>13869</v>
      </c>
      <c r="E515" s="25" t="s">
        <v>13914</v>
      </c>
      <c r="F515" s="25" t="s">
        <v>13882</v>
      </c>
      <c r="G515" s="108" t="s">
        <v>13976</v>
      </c>
      <c r="H515" s="41" t="s">
        <v>10447</v>
      </c>
    </row>
    <row r="516" spans="1:8">
      <c r="A516" s="25">
        <v>515</v>
      </c>
      <c r="B516" s="25">
        <v>280</v>
      </c>
      <c r="C516" s="102" t="s">
        <v>13868</v>
      </c>
      <c r="D516" s="25" t="s">
        <v>13869</v>
      </c>
      <c r="E516" s="25" t="s">
        <v>13914</v>
      </c>
      <c r="F516" s="25" t="s">
        <v>13911</v>
      </c>
      <c r="G516" s="25" t="s">
        <v>14000</v>
      </c>
      <c r="H516" s="41" t="s">
        <v>10447</v>
      </c>
    </row>
    <row r="517" spans="1:8">
      <c r="A517" s="25">
        <v>516</v>
      </c>
      <c r="B517" s="25">
        <v>281</v>
      </c>
      <c r="C517" s="102" t="s">
        <v>13868</v>
      </c>
      <c r="D517" s="25" t="s">
        <v>13869</v>
      </c>
      <c r="E517" s="25" t="s">
        <v>13914</v>
      </c>
      <c r="F517" s="25" t="s">
        <v>13912</v>
      </c>
      <c r="G517" s="25" t="s">
        <v>14001</v>
      </c>
      <c r="H517" s="41" t="s">
        <v>10447</v>
      </c>
    </row>
    <row r="518" spans="1:8">
      <c r="A518" s="25">
        <v>517</v>
      </c>
      <c r="B518" s="25">
        <v>282</v>
      </c>
      <c r="C518" s="102" t="s">
        <v>13868</v>
      </c>
      <c r="D518" s="25" t="s">
        <v>13869</v>
      </c>
      <c r="E518" s="25" t="s">
        <v>13914</v>
      </c>
      <c r="F518" s="25" t="s">
        <v>13885</v>
      </c>
      <c r="G518" s="25" t="s">
        <v>13979</v>
      </c>
      <c r="H518" s="41" t="s">
        <v>10447</v>
      </c>
    </row>
    <row r="519" spans="1:8">
      <c r="A519" s="25">
        <v>518</v>
      </c>
      <c r="B519" s="25">
        <v>283</v>
      </c>
      <c r="C519" s="102" t="s">
        <v>13868</v>
      </c>
      <c r="D519" s="25" t="s">
        <v>13869</v>
      </c>
      <c r="E519" s="25" t="s">
        <v>13914</v>
      </c>
      <c r="F519" s="25" t="s">
        <v>13450</v>
      </c>
      <c r="G519" s="102" t="s">
        <v>13991</v>
      </c>
      <c r="H519" s="41" t="s">
        <v>13452</v>
      </c>
    </row>
    <row r="520" spans="1:8">
      <c r="A520" s="25">
        <v>519</v>
      </c>
      <c r="B520" s="25">
        <v>284</v>
      </c>
      <c r="C520" s="102" t="s">
        <v>13868</v>
      </c>
      <c r="D520" s="25" t="s">
        <v>13869</v>
      </c>
      <c r="E520" s="25" t="s">
        <v>13914</v>
      </c>
      <c r="F520" s="25" t="s">
        <v>13453</v>
      </c>
      <c r="G520" s="102" t="s">
        <v>13992</v>
      </c>
      <c r="H520" s="41" t="s">
        <v>13452</v>
      </c>
    </row>
    <row r="521" spans="1:8">
      <c r="A521" s="25">
        <v>520</v>
      </c>
      <c r="B521" s="25">
        <v>285</v>
      </c>
      <c r="C521" s="102" t="s">
        <v>13868</v>
      </c>
      <c r="D521" s="25" t="s">
        <v>13869</v>
      </c>
      <c r="E521" s="25" t="s">
        <v>13915</v>
      </c>
      <c r="F521" s="25" t="s">
        <v>8927</v>
      </c>
      <c r="G521" s="25" t="s">
        <v>13988</v>
      </c>
      <c r="H521" s="41" t="s">
        <v>13793</v>
      </c>
    </row>
    <row r="522" spans="1:8">
      <c r="A522" s="25">
        <v>521</v>
      </c>
      <c r="B522" s="25">
        <v>286</v>
      </c>
      <c r="C522" s="102" t="s">
        <v>13868</v>
      </c>
      <c r="D522" s="25" t="s">
        <v>13869</v>
      </c>
      <c r="E522" s="25" t="s">
        <v>13915</v>
      </c>
      <c r="F522" s="25" t="s">
        <v>13529</v>
      </c>
      <c r="G522" s="25" t="s">
        <v>13997</v>
      </c>
      <c r="H522" s="41" t="s">
        <v>13903</v>
      </c>
    </row>
    <row r="523" spans="1:8">
      <c r="A523" s="25">
        <v>522</v>
      </c>
      <c r="B523" s="25">
        <v>287</v>
      </c>
      <c r="C523" s="102" t="s">
        <v>13868</v>
      </c>
      <c r="D523" s="25" t="s">
        <v>13869</v>
      </c>
      <c r="E523" s="25" t="s">
        <v>13915</v>
      </c>
      <c r="F523" s="25" t="s">
        <v>13797</v>
      </c>
      <c r="G523" s="25" t="s">
        <v>13968</v>
      </c>
      <c r="H523" s="41" t="s">
        <v>13793</v>
      </c>
    </row>
    <row r="524" spans="1:8">
      <c r="A524" s="25">
        <v>523</v>
      </c>
      <c r="B524" s="25">
        <v>288</v>
      </c>
      <c r="C524" s="102" t="s">
        <v>13868</v>
      </c>
      <c r="D524" s="25" t="s">
        <v>13869</v>
      </c>
      <c r="E524" s="25" t="s">
        <v>13915</v>
      </c>
      <c r="F524" s="25" t="s">
        <v>13910</v>
      </c>
      <c r="G524" s="25" t="s">
        <v>13998</v>
      </c>
      <c r="H524" s="41" t="s">
        <v>13478</v>
      </c>
    </row>
    <row r="525" spans="1:8">
      <c r="A525" s="25">
        <v>524</v>
      </c>
      <c r="B525" s="25">
        <v>289</v>
      </c>
      <c r="C525" s="102" t="s">
        <v>13868</v>
      </c>
      <c r="D525" s="25" t="s">
        <v>13869</v>
      </c>
      <c r="E525" s="25" t="s">
        <v>13915</v>
      </c>
      <c r="F525" s="25" t="s">
        <v>13873</v>
      </c>
      <c r="G525" s="25" t="s">
        <v>13970</v>
      </c>
      <c r="H525" s="41" t="s">
        <v>13478</v>
      </c>
    </row>
    <row r="526" spans="1:8">
      <c r="A526" s="25">
        <v>525</v>
      </c>
      <c r="B526" s="25">
        <v>290</v>
      </c>
      <c r="C526" s="102" t="s">
        <v>13868</v>
      </c>
      <c r="D526" s="25" t="s">
        <v>13869</v>
      </c>
      <c r="E526" s="25" t="s">
        <v>13915</v>
      </c>
      <c r="F526" s="25" t="s">
        <v>13512</v>
      </c>
      <c r="G526" s="25" t="s">
        <v>13811</v>
      </c>
      <c r="H526" s="41" t="s">
        <v>13814</v>
      </c>
    </row>
    <row r="527" spans="1:8">
      <c r="A527" s="25">
        <v>526</v>
      </c>
      <c r="B527" s="25">
        <v>291</v>
      </c>
      <c r="C527" s="102" t="s">
        <v>13868</v>
      </c>
      <c r="D527" s="25" t="s">
        <v>13869</v>
      </c>
      <c r="E527" s="25" t="s">
        <v>13915</v>
      </c>
      <c r="F527" s="25" t="s">
        <v>13526</v>
      </c>
      <c r="G527" s="25" t="s">
        <v>13995</v>
      </c>
      <c r="H527" s="41" t="s">
        <v>13814</v>
      </c>
    </row>
    <row r="528" spans="1:8">
      <c r="A528" s="25">
        <v>527</v>
      </c>
      <c r="B528" s="25">
        <v>292</v>
      </c>
      <c r="C528" s="102" t="s">
        <v>13868</v>
      </c>
      <c r="D528" s="25" t="s">
        <v>13869</v>
      </c>
      <c r="E528" s="25" t="s">
        <v>13915</v>
      </c>
      <c r="F528" s="25" t="s">
        <v>14979</v>
      </c>
      <c r="G528" s="25" t="s">
        <v>14980</v>
      </c>
      <c r="H528" s="41" t="s">
        <v>13793</v>
      </c>
    </row>
    <row r="529" spans="1:8">
      <c r="A529" s="25">
        <v>528</v>
      </c>
      <c r="B529" s="25">
        <v>293</v>
      </c>
      <c r="C529" s="102" t="s">
        <v>13868</v>
      </c>
      <c r="D529" s="25" t="s">
        <v>13869</v>
      </c>
      <c r="E529" s="25" t="s">
        <v>13915</v>
      </c>
      <c r="F529" s="25" t="s">
        <v>13877</v>
      </c>
      <c r="G529" s="25" t="s">
        <v>13377</v>
      </c>
      <c r="H529" s="41" t="s">
        <v>13793</v>
      </c>
    </row>
    <row r="530" spans="1:8">
      <c r="A530" s="25">
        <v>529</v>
      </c>
      <c r="B530" s="25">
        <v>294</v>
      </c>
      <c r="C530" s="102" t="s">
        <v>13868</v>
      </c>
      <c r="D530" s="25" t="s">
        <v>13869</v>
      </c>
      <c r="E530" s="25" t="s">
        <v>13915</v>
      </c>
      <c r="F530" s="25" t="s">
        <v>13904</v>
      </c>
      <c r="G530" s="25" t="s">
        <v>13996</v>
      </c>
      <c r="H530" s="41" t="s">
        <v>13793</v>
      </c>
    </row>
    <row r="531" spans="1:8" ht="14.4">
      <c r="A531" s="25">
        <v>530</v>
      </c>
      <c r="B531" s="25">
        <v>295</v>
      </c>
      <c r="C531" s="102" t="s">
        <v>13868</v>
      </c>
      <c r="D531" s="25" t="s">
        <v>13869</v>
      </c>
      <c r="E531" s="25" t="s">
        <v>13915</v>
      </c>
      <c r="F531" s="25" t="s">
        <v>13880</v>
      </c>
      <c r="G531" s="107"/>
      <c r="H531" s="41" t="s">
        <v>10447</v>
      </c>
    </row>
    <row r="532" spans="1:8" ht="14.4">
      <c r="A532" s="25">
        <v>531</v>
      </c>
      <c r="B532" s="25">
        <v>296</v>
      </c>
      <c r="C532" s="102" t="s">
        <v>13868</v>
      </c>
      <c r="D532" s="25" t="s">
        <v>13869</v>
      </c>
      <c r="E532" s="25" t="s">
        <v>13915</v>
      </c>
      <c r="F532" s="25" t="s">
        <v>13881</v>
      </c>
      <c r="G532" s="108" t="s">
        <v>13990</v>
      </c>
      <c r="H532" s="41" t="s">
        <v>13793</v>
      </c>
    </row>
    <row r="533" spans="1:8" ht="14.4">
      <c r="A533" s="25">
        <v>532</v>
      </c>
      <c r="B533" s="25">
        <v>297</v>
      </c>
      <c r="C533" s="102" t="s">
        <v>13868</v>
      </c>
      <c r="D533" s="25" t="s">
        <v>13869</v>
      </c>
      <c r="E533" s="25" t="s">
        <v>13915</v>
      </c>
      <c r="F533" s="25" t="s">
        <v>13882</v>
      </c>
      <c r="G533" s="108" t="s">
        <v>13976</v>
      </c>
      <c r="H533" s="41" t="s">
        <v>10447</v>
      </c>
    </row>
    <row r="534" spans="1:8">
      <c r="A534" s="25">
        <v>533</v>
      </c>
      <c r="B534" s="25">
        <v>298</v>
      </c>
      <c r="C534" s="102" t="s">
        <v>13868</v>
      </c>
      <c r="D534" s="25" t="s">
        <v>13869</v>
      </c>
      <c r="E534" s="25" t="s">
        <v>13915</v>
      </c>
      <c r="F534" s="25" t="s">
        <v>13911</v>
      </c>
      <c r="G534" s="25" t="s">
        <v>14000</v>
      </c>
      <c r="H534" s="41" t="s">
        <v>10447</v>
      </c>
    </row>
    <row r="535" spans="1:8">
      <c r="A535" s="25">
        <v>534</v>
      </c>
      <c r="B535" s="25">
        <v>299</v>
      </c>
      <c r="C535" s="102" t="s">
        <v>13868</v>
      </c>
      <c r="D535" s="25" t="s">
        <v>13869</v>
      </c>
      <c r="E535" s="25" t="s">
        <v>13915</v>
      </c>
      <c r="F535" s="25" t="s">
        <v>13912</v>
      </c>
      <c r="G535" s="25" t="s">
        <v>14001</v>
      </c>
      <c r="H535" s="41" t="s">
        <v>10447</v>
      </c>
    </row>
    <row r="536" spans="1:8">
      <c r="A536" s="25">
        <v>535</v>
      </c>
      <c r="B536" s="25">
        <v>300</v>
      </c>
      <c r="C536" s="102" t="s">
        <v>13868</v>
      </c>
      <c r="D536" s="25" t="s">
        <v>13869</v>
      </c>
      <c r="E536" s="25" t="s">
        <v>13915</v>
      </c>
      <c r="F536" s="25" t="s">
        <v>13885</v>
      </c>
      <c r="G536" s="25" t="s">
        <v>13979</v>
      </c>
      <c r="H536" s="41" t="s">
        <v>10447</v>
      </c>
    </row>
    <row r="537" spans="1:8">
      <c r="A537" s="25">
        <v>536</v>
      </c>
      <c r="B537" s="25">
        <v>301</v>
      </c>
      <c r="C537" s="102" t="s">
        <v>13868</v>
      </c>
      <c r="D537" s="25" t="s">
        <v>13869</v>
      </c>
      <c r="E537" s="25" t="s">
        <v>13915</v>
      </c>
      <c r="F537" s="25" t="s">
        <v>13450</v>
      </c>
      <c r="G537" s="102" t="s">
        <v>13991</v>
      </c>
      <c r="H537" s="41" t="s">
        <v>13452</v>
      </c>
    </row>
    <row r="538" spans="1:8">
      <c r="A538" s="25">
        <v>537</v>
      </c>
      <c r="B538" s="25">
        <v>302</v>
      </c>
      <c r="C538" s="102" t="s">
        <v>13868</v>
      </c>
      <c r="D538" s="25" t="s">
        <v>13869</v>
      </c>
      <c r="E538" s="25" t="s">
        <v>13915</v>
      </c>
      <c r="F538" s="25" t="s">
        <v>13453</v>
      </c>
      <c r="G538" s="102" t="s">
        <v>13992</v>
      </c>
      <c r="H538" s="41" t="s">
        <v>13452</v>
      </c>
    </row>
    <row r="539" spans="1:8">
      <c r="A539" s="25">
        <v>538</v>
      </c>
      <c r="B539" s="25">
        <v>303</v>
      </c>
      <c r="C539" s="102" t="s">
        <v>13868</v>
      </c>
      <c r="D539" s="25" t="s">
        <v>13869</v>
      </c>
      <c r="E539" s="25" t="s">
        <v>13916</v>
      </c>
      <c r="F539" s="25" t="s">
        <v>8927</v>
      </c>
      <c r="G539" s="25" t="s">
        <v>13966</v>
      </c>
      <c r="H539" s="41" t="s">
        <v>13793</v>
      </c>
    </row>
    <row r="540" spans="1:8">
      <c r="A540" s="25">
        <v>539</v>
      </c>
      <c r="B540" s="25">
        <v>304</v>
      </c>
      <c r="C540" s="102" t="s">
        <v>13868</v>
      </c>
      <c r="D540" s="25" t="s">
        <v>13869</v>
      </c>
      <c r="E540" s="25" t="s">
        <v>13916</v>
      </c>
      <c r="F540" s="25" t="s">
        <v>13529</v>
      </c>
      <c r="G540" s="25" t="s">
        <v>13994</v>
      </c>
      <c r="H540" s="41" t="s">
        <v>13903</v>
      </c>
    </row>
    <row r="541" spans="1:8">
      <c r="A541" s="25">
        <v>540</v>
      </c>
      <c r="B541" s="25">
        <v>305</v>
      </c>
      <c r="C541" s="102" t="s">
        <v>13868</v>
      </c>
      <c r="D541" s="25" t="s">
        <v>13869</v>
      </c>
      <c r="E541" s="25" t="s">
        <v>13916</v>
      </c>
      <c r="F541" s="25" t="s">
        <v>13797</v>
      </c>
      <c r="G541" s="25" t="s">
        <v>13968</v>
      </c>
      <c r="H541" s="41" t="s">
        <v>13793</v>
      </c>
    </row>
    <row r="542" spans="1:8">
      <c r="A542" s="25">
        <v>541</v>
      </c>
      <c r="B542" s="25">
        <v>306</v>
      </c>
      <c r="C542" s="102" t="s">
        <v>13868</v>
      </c>
      <c r="D542" s="25" t="s">
        <v>13869</v>
      </c>
      <c r="E542" s="25" t="s">
        <v>13916</v>
      </c>
      <c r="F542" s="25" t="s">
        <v>13872</v>
      </c>
      <c r="G542" s="25" t="s">
        <v>13969</v>
      </c>
      <c r="H542" s="41" t="s">
        <v>13478</v>
      </c>
    </row>
    <row r="543" spans="1:8">
      <c r="A543" s="25">
        <v>542</v>
      </c>
      <c r="B543" s="25">
        <v>307</v>
      </c>
      <c r="C543" s="102" t="s">
        <v>13868</v>
      </c>
      <c r="D543" s="25" t="s">
        <v>13869</v>
      </c>
      <c r="E543" s="25" t="s">
        <v>13916</v>
      </c>
      <c r="F543" s="25" t="s">
        <v>13873</v>
      </c>
      <c r="G543" s="25" t="s">
        <v>13970</v>
      </c>
      <c r="H543" s="41" t="s">
        <v>13478</v>
      </c>
    </row>
    <row r="544" spans="1:8">
      <c r="A544" s="25">
        <v>543</v>
      </c>
      <c r="B544" s="25">
        <v>308</v>
      </c>
      <c r="C544" s="102" t="s">
        <v>13868</v>
      </c>
      <c r="D544" s="25" t="s">
        <v>13869</v>
      </c>
      <c r="E544" s="25" t="s">
        <v>13916</v>
      </c>
      <c r="F544" s="25" t="s">
        <v>13874</v>
      </c>
      <c r="G544" s="25" t="s">
        <v>13971</v>
      </c>
      <c r="H544" s="41" t="s">
        <v>13793</v>
      </c>
    </row>
    <row r="545" spans="1:8">
      <c r="A545" s="25">
        <v>544</v>
      </c>
      <c r="B545" s="25">
        <v>309</v>
      </c>
      <c r="C545" s="102" t="s">
        <v>13868</v>
      </c>
      <c r="D545" s="25" t="s">
        <v>13869</v>
      </c>
      <c r="E545" s="25" t="s">
        <v>13916</v>
      </c>
      <c r="F545" s="25" t="s">
        <v>13512</v>
      </c>
      <c r="G545" s="25" t="s">
        <v>13811</v>
      </c>
      <c r="H545" s="41" t="s">
        <v>13814</v>
      </c>
    </row>
    <row r="546" spans="1:8">
      <c r="A546" s="25">
        <v>545</v>
      </c>
      <c r="B546" s="25">
        <v>310</v>
      </c>
      <c r="C546" s="102" t="s">
        <v>13868</v>
      </c>
      <c r="D546" s="25" t="s">
        <v>13869</v>
      </c>
      <c r="E546" s="25" t="s">
        <v>13916</v>
      </c>
      <c r="F546" s="25" t="s">
        <v>13526</v>
      </c>
      <c r="G546" s="25" t="s">
        <v>13995</v>
      </c>
      <c r="H546" s="41" t="s">
        <v>13814</v>
      </c>
    </row>
    <row r="547" spans="1:8">
      <c r="A547" s="25">
        <v>546</v>
      </c>
      <c r="B547" s="25">
        <v>311</v>
      </c>
      <c r="C547" s="102" t="s">
        <v>13868</v>
      </c>
      <c r="D547" s="25" t="s">
        <v>13869</v>
      </c>
      <c r="E547" s="25" t="s">
        <v>13916</v>
      </c>
      <c r="F547" s="25" t="s">
        <v>14979</v>
      </c>
      <c r="G547" s="25" t="s">
        <v>14980</v>
      </c>
      <c r="H547" s="41" t="s">
        <v>13793</v>
      </c>
    </row>
    <row r="548" spans="1:8">
      <c r="A548" s="25">
        <v>547</v>
      </c>
      <c r="B548" s="25">
        <v>312</v>
      </c>
      <c r="C548" s="102" t="s">
        <v>13868</v>
      </c>
      <c r="D548" s="25" t="s">
        <v>13869</v>
      </c>
      <c r="E548" s="25" t="s">
        <v>13916</v>
      </c>
      <c r="F548" s="25" t="s">
        <v>13877</v>
      </c>
      <c r="G548" s="25" t="s">
        <v>13377</v>
      </c>
      <c r="H548" s="41" t="s">
        <v>13793</v>
      </c>
    </row>
    <row r="549" spans="1:8" ht="14.4">
      <c r="A549" s="25">
        <v>548</v>
      </c>
      <c r="B549" s="25">
        <v>313</v>
      </c>
      <c r="C549" s="102" t="s">
        <v>13868</v>
      </c>
      <c r="D549" s="25" t="s">
        <v>13869</v>
      </c>
      <c r="E549" s="25" t="s">
        <v>13916</v>
      </c>
      <c r="F549" s="25" t="s">
        <v>13880</v>
      </c>
      <c r="G549" s="107"/>
      <c r="H549" s="41" t="s">
        <v>10447</v>
      </c>
    </row>
    <row r="550" spans="1:8" ht="14.4">
      <c r="A550" s="25">
        <v>549</v>
      </c>
      <c r="B550" s="25">
        <v>314</v>
      </c>
      <c r="C550" s="102" t="s">
        <v>13868</v>
      </c>
      <c r="D550" s="25" t="s">
        <v>13869</v>
      </c>
      <c r="E550" s="25" t="s">
        <v>13916</v>
      </c>
      <c r="F550" s="25" t="s">
        <v>13881</v>
      </c>
      <c r="G550" s="108" t="s">
        <v>13975</v>
      </c>
      <c r="H550" s="41" t="s">
        <v>13793</v>
      </c>
    </row>
    <row r="551" spans="1:8" ht="14.4">
      <c r="A551" s="25">
        <v>550</v>
      </c>
      <c r="B551" s="25">
        <v>315</v>
      </c>
      <c r="C551" s="102" t="s">
        <v>13868</v>
      </c>
      <c r="D551" s="25" t="s">
        <v>13869</v>
      </c>
      <c r="E551" s="25" t="s">
        <v>13916</v>
      </c>
      <c r="F551" s="25" t="s">
        <v>13882</v>
      </c>
      <c r="G551" s="108" t="s">
        <v>13976</v>
      </c>
      <c r="H551" s="41" t="s">
        <v>10447</v>
      </c>
    </row>
    <row r="552" spans="1:8">
      <c r="A552" s="25">
        <v>551</v>
      </c>
      <c r="B552" s="25">
        <v>316</v>
      </c>
      <c r="C552" s="102" t="s">
        <v>13868</v>
      </c>
      <c r="D552" s="25" t="s">
        <v>13869</v>
      </c>
      <c r="E552" s="25" t="s">
        <v>13916</v>
      </c>
      <c r="F552" s="25" t="s">
        <v>13883</v>
      </c>
      <c r="G552" s="25" t="s">
        <v>13977</v>
      </c>
      <c r="H552" s="41" t="s">
        <v>10447</v>
      </c>
    </row>
    <row r="553" spans="1:8">
      <c r="A553" s="25">
        <v>552</v>
      </c>
      <c r="B553" s="25">
        <v>317</v>
      </c>
      <c r="C553" s="102" t="s">
        <v>13868</v>
      </c>
      <c r="D553" s="25" t="s">
        <v>13869</v>
      </c>
      <c r="E553" s="25" t="s">
        <v>13916</v>
      </c>
      <c r="F553" s="25" t="s">
        <v>13884</v>
      </c>
      <c r="G553" s="25" t="s">
        <v>13978</v>
      </c>
      <c r="H553" s="41" t="s">
        <v>10447</v>
      </c>
    </row>
    <row r="554" spans="1:8">
      <c r="A554" s="25">
        <v>553</v>
      </c>
      <c r="B554" s="25">
        <v>318</v>
      </c>
      <c r="C554" s="102" t="s">
        <v>13868</v>
      </c>
      <c r="D554" s="25" t="s">
        <v>13869</v>
      </c>
      <c r="E554" s="25" t="s">
        <v>13916</v>
      </c>
      <c r="F554" s="25" t="s">
        <v>13885</v>
      </c>
      <c r="G554" s="25" t="s">
        <v>13979</v>
      </c>
      <c r="H554" s="41" t="s">
        <v>10447</v>
      </c>
    </row>
    <row r="555" spans="1:8">
      <c r="A555" s="25">
        <v>554</v>
      </c>
      <c r="B555" s="25">
        <v>319</v>
      </c>
      <c r="C555" s="102" t="s">
        <v>13868</v>
      </c>
      <c r="D555" s="25" t="s">
        <v>13869</v>
      </c>
      <c r="E555" s="25" t="s">
        <v>13916</v>
      </c>
      <c r="F555" s="25" t="s">
        <v>13450</v>
      </c>
      <c r="G555" s="102" t="s">
        <v>13980</v>
      </c>
      <c r="H555" s="41" t="s">
        <v>13452</v>
      </c>
    </row>
    <row r="556" spans="1:8">
      <c r="A556" s="25">
        <v>555</v>
      </c>
      <c r="B556" s="25">
        <v>320</v>
      </c>
      <c r="C556" s="102" t="s">
        <v>13868</v>
      </c>
      <c r="D556" s="25" t="s">
        <v>13869</v>
      </c>
      <c r="E556" s="25" t="s">
        <v>13916</v>
      </c>
      <c r="F556" s="25" t="s">
        <v>13453</v>
      </c>
      <c r="G556" s="102" t="s">
        <v>13981</v>
      </c>
      <c r="H556" s="41" t="s">
        <v>13452</v>
      </c>
    </row>
    <row r="557" spans="1:8">
      <c r="A557" s="25">
        <v>556</v>
      </c>
      <c r="B557" s="25">
        <v>321</v>
      </c>
      <c r="C557" s="102" t="s">
        <v>13868</v>
      </c>
      <c r="D557" s="25" t="s">
        <v>13869</v>
      </c>
      <c r="E557" s="25" t="s">
        <v>13917</v>
      </c>
      <c r="F557" s="25" t="s">
        <v>8927</v>
      </c>
      <c r="G557" s="25" t="s">
        <v>13966</v>
      </c>
      <c r="H557" s="41" t="s">
        <v>13793</v>
      </c>
    </row>
    <row r="558" spans="1:8">
      <c r="A558" s="25">
        <v>557</v>
      </c>
      <c r="B558" s="25">
        <v>322</v>
      </c>
      <c r="C558" s="102" t="s">
        <v>13868</v>
      </c>
      <c r="D558" s="25" t="s">
        <v>13869</v>
      </c>
      <c r="E558" s="25" t="s">
        <v>13917</v>
      </c>
      <c r="F558" s="25" t="s">
        <v>13529</v>
      </c>
      <c r="G558" s="25" t="s">
        <v>13994</v>
      </c>
      <c r="H558" s="41" t="s">
        <v>13903</v>
      </c>
    </row>
    <row r="559" spans="1:8">
      <c r="A559" s="25">
        <v>558</v>
      </c>
      <c r="B559" s="25">
        <v>323</v>
      </c>
      <c r="C559" s="102" t="s">
        <v>13868</v>
      </c>
      <c r="D559" s="25" t="s">
        <v>13869</v>
      </c>
      <c r="E559" s="25" t="s">
        <v>13917</v>
      </c>
      <c r="F559" s="25" t="s">
        <v>13797</v>
      </c>
      <c r="G559" s="25" t="s">
        <v>13968</v>
      </c>
      <c r="H559" s="41" t="s">
        <v>13793</v>
      </c>
    </row>
    <row r="560" spans="1:8">
      <c r="A560" s="25">
        <v>559</v>
      </c>
      <c r="B560" s="25">
        <v>324</v>
      </c>
      <c r="C560" s="102" t="s">
        <v>13868</v>
      </c>
      <c r="D560" s="25" t="s">
        <v>13869</v>
      </c>
      <c r="E560" s="25" t="s">
        <v>13917</v>
      </c>
      <c r="F560" s="25" t="s">
        <v>13872</v>
      </c>
      <c r="G560" s="25" t="s">
        <v>13969</v>
      </c>
      <c r="H560" s="41" t="s">
        <v>13478</v>
      </c>
    </row>
    <row r="561" spans="1:8">
      <c r="A561" s="25">
        <v>560</v>
      </c>
      <c r="B561" s="25">
        <v>325</v>
      </c>
      <c r="C561" s="102" t="s">
        <v>13868</v>
      </c>
      <c r="D561" s="25" t="s">
        <v>13869</v>
      </c>
      <c r="E561" s="25" t="s">
        <v>13917</v>
      </c>
      <c r="F561" s="25" t="s">
        <v>13873</v>
      </c>
      <c r="G561" s="25" t="s">
        <v>13970</v>
      </c>
      <c r="H561" s="41" t="s">
        <v>13478</v>
      </c>
    </row>
    <row r="562" spans="1:8">
      <c r="A562" s="25">
        <v>561</v>
      </c>
      <c r="B562" s="25">
        <v>326</v>
      </c>
      <c r="C562" s="102" t="s">
        <v>13868</v>
      </c>
      <c r="D562" s="25" t="s">
        <v>13869</v>
      </c>
      <c r="E562" s="25" t="s">
        <v>13917</v>
      </c>
      <c r="F562" s="25" t="s">
        <v>13874</v>
      </c>
      <c r="G562" s="25" t="s">
        <v>13971</v>
      </c>
      <c r="H562" s="41" t="s">
        <v>13793</v>
      </c>
    </row>
    <row r="563" spans="1:8">
      <c r="A563" s="25">
        <v>562</v>
      </c>
      <c r="B563" s="25">
        <v>327</v>
      </c>
      <c r="C563" s="102" t="s">
        <v>13868</v>
      </c>
      <c r="D563" s="25" t="s">
        <v>13869</v>
      </c>
      <c r="E563" s="25" t="s">
        <v>13917</v>
      </c>
      <c r="F563" s="25" t="s">
        <v>13512</v>
      </c>
      <c r="G563" s="25" t="s">
        <v>13811</v>
      </c>
      <c r="H563" s="41" t="s">
        <v>13814</v>
      </c>
    </row>
    <row r="564" spans="1:8">
      <c r="A564" s="25">
        <v>563</v>
      </c>
      <c r="B564" s="25">
        <v>328</v>
      </c>
      <c r="C564" s="102" t="s">
        <v>13868</v>
      </c>
      <c r="D564" s="25" t="s">
        <v>13869</v>
      </c>
      <c r="E564" s="25" t="s">
        <v>13917</v>
      </c>
      <c r="F564" s="25" t="s">
        <v>13526</v>
      </c>
      <c r="G564" s="25" t="s">
        <v>13995</v>
      </c>
      <c r="H564" s="41" t="s">
        <v>13814</v>
      </c>
    </row>
    <row r="565" spans="1:8">
      <c r="A565" s="25">
        <v>564</v>
      </c>
      <c r="B565" s="25">
        <v>329</v>
      </c>
      <c r="C565" s="102" t="s">
        <v>13868</v>
      </c>
      <c r="D565" s="25" t="s">
        <v>13869</v>
      </c>
      <c r="E565" s="25" t="s">
        <v>13917</v>
      </c>
      <c r="F565" s="25" t="s">
        <v>13515</v>
      </c>
      <c r="G565" s="25" t="s">
        <v>13815</v>
      </c>
      <c r="H565" s="41" t="s">
        <v>13793</v>
      </c>
    </row>
    <row r="566" spans="1:8">
      <c r="A566" s="25">
        <v>565</v>
      </c>
      <c r="B566" s="25">
        <v>330</v>
      </c>
      <c r="C566" s="102" t="s">
        <v>13868</v>
      </c>
      <c r="D566" s="25" t="s">
        <v>13869</v>
      </c>
      <c r="E566" s="25" t="s">
        <v>13917</v>
      </c>
      <c r="F566" s="25" t="s">
        <v>13816</v>
      </c>
      <c r="G566" s="25" t="s">
        <v>13817</v>
      </c>
      <c r="H566" s="41" t="s">
        <v>13793</v>
      </c>
    </row>
    <row r="567" spans="1:8">
      <c r="A567" s="25">
        <v>566</v>
      </c>
      <c r="B567" s="25">
        <v>331</v>
      </c>
      <c r="C567" s="102" t="s">
        <v>13868</v>
      </c>
      <c r="D567" s="25" t="s">
        <v>13869</v>
      </c>
      <c r="E567" s="25" t="s">
        <v>13917</v>
      </c>
      <c r="F567" s="25" t="s">
        <v>13818</v>
      </c>
      <c r="G567" s="25" t="s">
        <v>14002</v>
      </c>
      <c r="H567" s="41" t="s">
        <v>13793</v>
      </c>
    </row>
    <row r="568" spans="1:8">
      <c r="A568" s="25">
        <v>567</v>
      </c>
      <c r="B568" s="25">
        <v>332</v>
      </c>
      <c r="C568" s="102" t="s">
        <v>13868</v>
      </c>
      <c r="D568" s="25" t="s">
        <v>13869</v>
      </c>
      <c r="E568" s="25" t="s">
        <v>13917</v>
      </c>
      <c r="F568" s="25" t="s">
        <v>13918</v>
      </c>
      <c r="G568" s="25" t="s">
        <v>14003</v>
      </c>
      <c r="H568" s="41" t="s">
        <v>13793</v>
      </c>
    </row>
    <row r="569" spans="1:8">
      <c r="A569" s="25">
        <v>568</v>
      </c>
      <c r="B569" s="25">
        <v>333</v>
      </c>
      <c r="C569" s="102" t="s">
        <v>13868</v>
      </c>
      <c r="D569" s="25" t="s">
        <v>13869</v>
      </c>
      <c r="E569" s="25" t="s">
        <v>13917</v>
      </c>
      <c r="F569" s="25" t="s">
        <v>13820</v>
      </c>
      <c r="G569" s="25" t="s">
        <v>13821</v>
      </c>
      <c r="H569" s="41" t="s">
        <v>13793</v>
      </c>
    </row>
    <row r="570" spans="1:8">
      <c r="A570" s="25">
        <v>569</v>
      </c>
      <c r="B570" s="25">
        <v>334</v>
      </c>
      <c r="C570" s="102" t="s">
        <v>13868</v>
      </c>
      <c r="D570" s="25" t="s">
        <v>13869</v>
      </c>
      <c r="E570" s="25" t="s">
        <v>13917</v>
      </c>
      <c r="F570" s="25" t="s">
        <v>13520</v>
      </c>
      <c r="G570" s="25" t="s">
        <v>13823</v>
      </c>
      <c r="H570" s="41" t="s">
        <v>13793</v>
      </c>
    </row>
    <row r="571" spans="1:8">
      <c r="A571" s="25">
        <v>570</v>
      </c>
      <c r="B571" s="25">
        <v>335</v>
      </c>
      <c r="C571" s="102" t="s">
        <v>13868</v>
      </c>
      <c r="D571" s="25" t="s">
        <v>13869</v>
      </c>
      <c r="E571" s="25" t="s">
        <v>13917</v>
      </c>
      <c r="F571" s="25" t="s">
        <v>14979</v>
      </c>
      <c r="G571" s="25" t="s">
        <v>14980</v>
      </c>
      <c r="H571" s="41" t="s">
        <v>13793</v>
      </c>
    </row>
    <row r="572" spans="1:8">
      <c r="A572" s="25">
        <v>571</v>
      </c>
      <c r="B572" s="25">
        <v>336</v>
      </c>
      <c r="C572" s="102" t="s">
        <v>13868</v>
      </c>
      <c r="D572" s="25" t="s">
        <v>13869</v>
      </c>
      <c r="E572" s="25" t="s">
        <v>13917</v>
      </c>
      <c r="F572" s="25" t="s">
        <v>13877</v>
      </c>
      <c r="G572" s="25" t="s">
        <v>13377</v>
      </c>
      <c r="H572" s="41" t="s">
        <v>13793</v>
      </c>
    </row>
    <row r="573" spans="1:8">
      <c r="A573" s="25">
        <v>572</v>
      </c>
      <c r="B573" s="25">
        <v>337</v>
      </c>
      <c r="C573" s="102" t="s">
        <v>13868</v>
      </c>
      <c r="D573" s="25" t="s">
        <v>13869</v>
      </c>
      <c r="E573" s="25" t="s">
        <v>13917</v>
      </c>
      <c r="F573" s="25" t="s">
        <v>13919</v>
      </c>
      <c r="G573" s="25" t="s">
        <v>14004</v>
      </c>
      <c r="H573" s="41" t="s">
        <v>13793</v>
      </c>
    </row>
    <row r="574" spans="1:8">
      <c r="A574" s="25">
        <v>573</v>
      </c>
      <c r="B574" s="25">
        <v>338</v>
      </c>
      <c r="C574" s="102" t="s">
        <v>13868</v>
      </c>
      <c r="D574" s="25" t="s">
        <v>13869</v>
      </c>
      <c r="E574" s="25" t="s">
        <v>13917</v>
      </c>
      <c r="F574" s="25" t="s">
        <v>13920</v>
      </c>
      <c r="G574" s="25" t="s">
        <v>14005</v>
      </c>
      <c r="H574" s="41" t="s">
        <v>13478</v>
      </c>
    </row>
    <row r="575" spans="1:8" ht="14.4">
      <c r="A575" s="25">
        <v>574</v>
      </c>
      <c r="B575" s="25">
        <v>339</v>
      </c>
      <c r="C575" s="102" t="s">
        <v>13868</v>
      </c>
      <c r="D575" s="25" t="s">
        <v>13869</v>
      </c>
      <c r="E575" s="25" t="s">
        <v>13917</v>
      </c>
      <c r="F575" s="25" t="s">
        <v>13880</v>
      </c>
      <c r="G575" s="107"/>
      <c r="H575" s="41" t="s">
        <v>10447</v>
      </c>
    </row>
    <row r="576" spans="1:8" ht="14.4">
      <c r="A576" s="25">
        <v>575</v>
      </c>
      <c r="B576" s="25">
        <v>340</v>
      </c>
      <c r="C576" s="102" t="s">
        <v>13868</v>
      </c>
      <c r="D576" s="25" t="s">
        <v>13869</v>
      </c>
      <c r="E576" s="25" t="s">
        <v>13917</v>
      </c>
      <c r="F576" s="25" t="s">
        <v>13878</v>
      </c>
      <c r="G576" s="107"/>
      <c r="H576" s="41" t="s">
        <v>13478</v>
      </c>
    </row>
    <row r="577" spans="1:8" ht="14.4">
      <c r="A577" s="25">
        <v>576</v>
      </c>
      <c r="B577" s="25">
        <v>341</v>
      </c>
      <c r="C577" s="102" t="s">
        <v>13868</v>
      </c>
      <c r="D577" s="25" t="s">
        <v>13869</v>
      </c>
      <c r="E577" s="25" t="s">
        <v>13917</v>
      </c>
      <c r="F577" s="25" t="s">
        <v>13881</v>
      </c>
      <c r="G577" s="108" t="s">
        <v>13975</v>
      </c>
      <c r="H577" s="41" t="s">
        <v>13793</v>
      </c>
    </row>
    <row r="578" spans="1:8" ht="14.4">
      <c r="A578" s="25">
        <v>577</v>
      </c>
      <c r="B578" s="25">
        <v>342</v>
      </c>
      <c r="C578" s="102" t="s">
        <v>13868</v>
      </c>
      <c r="D578" s="25" t="s">
        <v>13869</v>
      </c>
      <c r="E578" s="25" t="s">
        <v>13917</v>
      </c>
      <c r="F578" s="25" t="s">
        <v>13882</v>
      </c>
      <c r="G578" s="108" t="s">
        <v>13976</v>
      </c>
      <c r="H578" s="41" t="s">
        <v>10447</v>
      </c>
    </row>
    <row r="579" spans="1:8">
      <c r="A579" s="25">
        <v>578</v>
      </c>
      <c r="B579" s="25">
        <v>343</v>
      </c>
      <c r="C579" s="102" t="s">
        <v>13868</v>
      </c>
      <c r="D579" s="25" t="s">
        <v>13869</v>
      </c>
      <c r="E579" s="25" t="s">
        <v>13917</v>
      </c>
      <c r="F579" s="25" t="s">
        <v>13883</v>
      </c>
      <c r="G579" s="25" t="s">
        <v>13977</v>
      </c>
      <c r="H579" s="41" t="s">
        <v>10447</v>
      </c>
    </row>
    <row r="580" spans="1:8">
      <c r="A580" s="25">
        <v>579</v>
      </c>
      <c r="B580" s="25">
        <v>344</v>
      </c>
      <c r="C580" s="102" t="s">
        <v>13868</v>
      </c>
      <c r="D580" s="25" t="s">
        <v>13869</v>
      </c>
      <c r="E580" s="25" t="s">
        <v>13917</v>
      </c>
      <c r="F580" s="25" t="s">
        <v>13884</v>
      </c>
      <c r="G580" s="25" t="s">
        <v>13978</v>
      </c>
      <c r="H580" s="41" t="s">
        <v>10447</v>
      </c>
    </row>
    <row r="581" spans="1:8">
      <c r="A581" s="25">
        <v>580</v>
      </c>
      <c r="B581" s="25">
        <v>345</v>
      </c>
      <c r="C581" s="102" t="s">
        <v>13868</v>
      </c>
      <c r="D581" s="25" t="s">
        <v>13869</v>
      </c>
      <c r="E581" s="25" t="s">
        <v>13917</v>
      </c>
      <c r="F581" s="25" t="s">
        <v>13885</v>
      </c>
      <c r="G581" s="25" t="s">
        <v>13979</v>
      </c>
      <c r="H581" s="41" t="s">
        <v>10447</v>
      </c>
    </row>
    <row r="582" spans="1:8">
      <c r="A582" s="25">
        <v>581</v>
      </c>
      <c r="B582" s="25">
        <v>346</v>
      </c>
      <c r="C582" s="102" t="s">
        <v>13868</v>
      </c>
      <c r="D582" s="25" t="s">
        <v>13869</v>
      </c>
      <c r="E582" s="25" t="s">
        <v>13917</v>
      </c>
      <c r="F582" s="25" t="s">
        <v>13450</v>
      </c>
      <c r="G582" s="102" t="s">
        <v>13980</v>
      </c>
      <c r="H582" s="41" t="s">
        <v>13452</v>
      </c>
    </row>
    <row r="583" spans="1:8">
      <c r="A583" s="25">
        <v>582</v>
      </c>
      <c r="B583" s="25">
        <v>347</v>
      </c>
      <c r="C583" s="102" t="s">
        <v>13868</v>
      </c>
      <c r="D583" s="25" t="s">
        <v>13869</v>
      </c>
      <c r="E583" s="25" t="s">
        <v>13917</v>
      </c>
      <c r="F583" s="25" t="s">
        <v>13453</v>
      </c>
      <c r="G583" s="102" t="s">
        <v>13981</v>
      </c>
      <c r="H583" s="41" t="s">
        <v>13452</v>
      </c>
    </row>
    <row r="584" spans="1:8">
      <c r="A584" s="25">
        <v>583</v>
      </c>
      <c r="B584" s="25">
        <v>348</v>
      </c>
      <c r="C584" s="102" t="s">
        <v>13868</v>
      </c>
      <c r="D584" s="25" t="s">
        <v>13869</v>
      </c>
      <c r="E584" s="25" t="s">
        <v>13921</v>
      </c>
      <c r="F584" s="25" t="s">
        <v>8927</v>
      </c>
      <c r="G584" s="25" t="s">
        <v>13988</v>
      </c>
      <c r="H584" s="41" t="s">
        <v>13793</v>
      </c>
    </row>
    <row r="585" spans="1:8">
      <c r="A585" s="25">
        <v>584</v>
      </c>
      <c r="B585" s="25">
        <v>349</v>
      </c>
      <c r="C585" s="102" t="s">
        <v>13868</v>
      </c>
      <c r="D585" s="25" t="s">
        <v>13869</v>
      </c>
      <c r="E585" s="25" t="s">
        <v>13921</v>
      </c>
      <c r="F585" s="25" t="s">
        <v>13529</v>
      </c>
      <c r="G585" s="25" t="s">
        <v>13997</v>
      </c>
      <c r="H585" s="41" t="s">
        <v>13903</v>
      </c>
    </row>
    <row r="586" spans="1:8">
      <c r="A586" s="25">
        <v>585</v>
      </c>
      <c r="B586" s="25">
        <v>350</v>
      </c>
      <c r="C586" s="102" t="s">
        <v>13868</v>
      </c>
      <c r="D586" s="25" t="s">
        <v>13869</v>
      </c>
      <c r="E586" s="25" t="s">
        <v>13921</v>
      </c>
      <c r="F586" s="25" t="s">
        <v>13797</v>
      </c>
      <c r="G586" s="25" t="s">
        <v>13968</v>
      </c>
      <c r="H586" s="41" t="s">
        <v>13793</v>
      </c>
    </row>
    <row r="587" spans="1:8">
      <c r="A587" s="25">
        <v>586</v>
      </c>
      <c r="B587" s="25">
        <v>351</v>
      </c>
      <c r="C587" s="102" t="s">
        <v>13868</v>
      </c>
      <c r="D587" s="25" t="s">
        <v>13869</v>
      </c>
      <c r="E587" s="25" t="s">
        <v>13921</v>
      </c>
      <c r="F587" s="25" t="s">
        <v>13910</v>
      </c>
      <c r="G587" s="25" t="s">
        <v>13998</v>
      </c>
      <c r="H587" s="41" t="s">
        <v>13478</v>
      </c>
    </row>
    <row r="588" spans="1:8">
      <c r="A588" s="25">
        <v>587</v>
      </c>
      <c r="B588" s="25">
        <v>352</v>
      </c>
      <c r="C588" s="102" t="s">
        <v>13868</v>
      </c>
      <c r="D588" s="25" t="s">
        <v>13869</v>
      </c>
      <c r="E588" s="25" t="s">
        <v>13921</v>
      </c>
      <c r="F588" s="25" t="s">
        <v>13873</v>
      </c>
      <c r="G588" s="25" t="s">
        <v>13970</v>
      </c>
      <c r="H588" s="41" t="s">
        <v>13478</v>
      </c>
    </row>
    <row r="589" spans="1:8">
      <c r="A589" s="25">
        <v>588</v>
      </c>
      <c r="B589" s="25">
        <v>353</v>
      </c>
      <c r="C589" s="102" t="s">
        <v>13868</v>
      </c>
      <c r="D589" s="25" t="s">
        <v>13869</v>
      </c>
      <c r="E589" s="25" t="s">
        <v>13921</v>
      </c>
      <c r="F589" s="25" t="s">
        <v>13512</v>
      </c>
      <c r="G589" s="25" t="s">
        <v>13811</v>
      </c>
      <c r="H589" s="41" t="s">
        <v>13814</v>
      </c>
    </row>
    <row r="590" spans="1:8">
      <c r="A590" s="25">
        <v>589</v>
      </c>
      <c r="B590" s="25">
        <v>354</v>
      </c>
      <c r="C590" s="102" t="s">
        <v>13868</v>
      </c>
      <c r="D590" s="25" t="s">
        <v>13869</v>
      </c>
      <c r="E590" s="25" t="s">
        <v>13921</v>
      </c>
      <c r="F590" s="25" t="s">
        <v>13526</v>
      </c>
      <c r="G590" s="25" t="s">
        <v>13995</v>
      </c>
      <c r="H590" s="41" t="s">
        <v>13814</v>
      </c>
    </row>
    <row r="591" spans="1:8">
      <c r="A591" s="25">
        <v>590</v>
      </c>
      <c r="B591" s="25">
        <v>355</v>
      </c>
      <c r="C591" s="102" t="s">
        <v>13868</v>
      </c>
      <c r="D591" s="25" t="s">
        <v>13869</v>
      </c>
      <c r="E591" s="25" t="s">
        <v>13921</v>
      </c>
      <c r="F591" s="25" t="s">
        <v>13515</v>
      </c>
      <c r="G591" s="25" t="s">
        <v>13815</v>
      </c>
      <c r="H591" s="41" t="s">
        <v>13793</v>
      </c>
    </row>
    <row r="592" spans="1:8">
      <c r="A592" s="25">
        <v>591</v>
      </c>
      <c r="B592" s="25">
        <v>356</v>
      </c>
      <c r="C592" s="102" t="s">
        <v>13868</v>
      </c>
      <c r="D592" s="25" t="s">
        <v>13869</v>
      </c>
      <c r="E592" s="25" t="s">
        <v>13921</v>
      </c>
      <c r="F592" s="25" t="s">
        <v>13818</v>
      </c>
      <c r="G592" s="25" t="s">
        <v>14002</v>
      </c>
      <c r="H592" s="41" t="s">
        <v>13793</v>
      </c>
    </row>
    <row r="593" spans="1:8">
      <c r="A593" s="25">
        <v>592</v>
      </c>
      <c r="B593" s="25">
        <v>357</v>
      </c>
      <c r="C593" s="102" t="s">
        <v>13868</v>
      </c>
      <c r="D593" s="25" t="s">
        <v>13869</v>
      </c>
      <c r="E593" s="25" t="s">
        <v>13921</v>
      </c>
      <c r="F593" s="25" t="s">
        <v>13820</v>
      </c>
      <c r="G593" s="25" t="s">
        <v>13821</v>
      </c>
      <c r="H593" s="41" t="s">
        <v>13793</v>
      </c>
    </row>
    <row r="594" spans="1:8">
      <c r="A594" s="25">
        <v>593</v>
      </c>
      <c r="B594" s="25">
        <v>358</v>
      </c>
      <c r="C594" s="102" t="s">
        <v>13868</v>
      </c>
      <c r="D594" s="25" t="s">
        <v>13869</v>
      </c>
      <c r="E594" s="25" t="s">
        <v>13921</v>
      </c>
      <c r="F594" s="25" t="s">
        <v>13520</v>
      </c>
      <c r="G594" s="25" t="s">
        <v>13823</v>
      </c>
      <c r="H594" s="41" t="s">
        <v>13793</v>
      </c>
    </row>
    <row r="595" spans="1:8">
      <c r="A595" s="25">
        <v>594</v>
      </c>
      <c r="B595" s="25">
        <v>359</v>
      </c>
      <c r="C595" s="102" t="s">
        <v>13868</v>
      </c>
      <c r="D595" s="25" t="s">
        <v>13869</v>
      </c>
      <c r="E595" s="25" t="s">
        <v>13921</v>
      </c>
      <c r="F595" s="25" t="s">
        <v>14979</v>
      </c>
      <c r="G595" s="25" t="s">
        <v>14980</v>
      </c>
      <c r="H595" s="41" t="s">
        <v>13793</v>
      </c>
    </row>
    <row r="596" spans="1:8">
      <c r="A596" s="25">
        <v>595</v>
      </c>
      <c r="B596" s="25">
        <v>360</v>
      </c>
      <c r="C596" s="102" t="s">
        <v>13868</v>
      </c>
      <c r="D596" s="25" t="s">
        <v>13869</v>
      </c>
      <c r="E596" s="25" t="s">
        <v>13921</v>
      </c>
      <c r="F596" s="25" t="s">
        <v>13877</v>
      </c>
      <c r="G596" s="25" t="s">
        <v>13377</v>
      </c>
      <c r="H596" s="41" t="s">
        <v>13793</v>
      </c>
    </row>
    <row r="597" spans="1:8">
      <c r="A597" s="25">
        <v>596</v>
      </c>
      <c r="B597" s="25">
        <v>361</v>
      </c>
      <c r="C597" s="102" t="s">
        <v>13868</v>
      </c>
      <c r="D597" s="25" t="s">
        <v>13869</v>
      </c>
      <c r="E597" s="25" t="s">
        <v>13921</v>
      </c>
      <c r="F597" s="25" t="s">
        <v>13521</v>
      </c>
      <c r="G597" s="25" t="s">
        <v>13999</v>
      </c>
      <c r="H597" s="41" t="s">
        <v>13793</v>
      </c>
    </row>
    <row r="598" spans="1:8">
      <c r="A598" s="25">
        <v>597</v>
      </c>
      <c r="B598" s="25">
        <v>362</v>
      </c>
      <c r="C598" s="102" t="s">
        <v>13868</v>
      </c>
      <c r="D598" s="25" t="s">
        <v>13869</v>
      </c>
      <c r="E598" s="25" t="s">
        <v>13921</v>
      </c>
      <c r="F598" s="25" t="s">
        <v>13560</v>
      </c>
      <c r="G598" s="25" t="s">
        <v>14006</v>
      </c>
      <c r="H598" s="41" t="s">
        <v>13814</v>
      </c>
    </row>
    <row r="599" spans="1:8">
      <c r="A599" s="25">
        <v>598</v>
      </c>
      <c r="B599" s="25">
        <v>363</v>
      </c>
      <c r="C599" s="102" t="s">
        <v>13868</v>
      </c>
      <c r="D599" s="25" t="s">
        <v>13869</v>
      </c>
      <c r="E599" s="25" t="s">
        <v>13921</v>
      </c>
      <c r="F599" s="25" t="s">
        <v>13922</v>
      </c>
      <c r="G599" s="25" t="s">
        <v>14007</v>
      </c>
      <c r="H599" s="41" t="s">
        <v>13793</v>
      </c>
    </row>
    <row r="600" spans="1:8">
      <c r="A600" s="25">
        <v>599</v>
      </c>
      <c r="B600" s="25">
        <v>364</v>
      </c>
      <c r="C600" s="102" t="s">
        <v>13868</v>
      </c>
      <c r="D600" s="25" t="s">
        <v>13869</v>
      </c>
      <c r="E600" s="25" t="s">
        <v>13921</v>
      </c>
      <c r="F600" s="25" t="s">
        <v>13561</v>
      </c>
      <c r="G600" s="25" t="s">
        <v>14008</v>
      </c>
      <c r="H600" s="41" t="s">
        <v>13814</v>
      </c>
    </row>
    <row r="601" spans="1:8">
      <c r="A601" s="25">
        <v>600</v>
      </c>
      <c r="B601" s="25">
        <v>365</v>
      </c>
      <c r="C601" s="102" t="s">
        <v>13868</v>
      </c>
      <c r="D601" s="25" t="s">
        <v>13869</v>
      </c>
      <c r="E601" s="25" t="s">
        <v>13921</v>
      </c>
      <c r="F601" s="25" t="s">
        <v>13923</v>
      </c>
      <c r="G601" s="25" t="s">
        <v>14009</v>
      </c>
      <c r="H601" s="41" t="s">
        <v>13793</v>
      </c>
    </row>
    <row r="602" spans="1:8">
      <c r="A602" s="25">
        <v>601</v>
      </c>
      <c r="B602" s="25">
        <v>366</v>
      </c>
      <c r="C602" s="102" t="s">
        <v>13868</v>
      </c>
      <c r="D602" s="25" t="s">
        <v>13869</v>
      </c>
      <c r="E602" s="25" t="s">
        <v>13921</v>
      </c>
      <c r="F602" s="25" t="s">
        <v>13924</v>
      </c>
      <c r="G602" s="25" t="s">
        <v>14010</v>
      </c>
      <c r="H602" s="41" t="s">
        <v>13814</v>
      </c>
    </row>
    <row r="603" spans="1:8">
      <c r="A603" s="25">
        <v>602</v>
      </c>
      <c r="B603" s="25">
        <v>367</v>
      </c>
      <c r="C603" s="102" t="s">
        <v>13868</v>
      </c>
      <c r="D603" s="25" t="s">
        <v>13869</v>
      </c>
      <c r="E603" s="25" t="s">
        <v>13921</v>
      </c>
      <c r="F603" s="25" t="s">
        <v>13558</v>
      </c>
      <c r="G603" s="25" t="s">
        <v>14011</v>
      </c>
      <c r="H603" s="41" t="s">
        <v>13793</v>
      </c>
    </row>
    <row r="604" spans="1:8">
      <c r="A604" s="25">
        <v>603</v>
      </c>
      <c r="B604" s="25">
        <v>368</v>
      </c>
      <c r="C604" s="102" t="s">
        <v>13868</v>
      </c>
      <c r="D604" s="25" t="s">
        <v>13869</v>
      </c>
      <c r="E604" s="25" t="s">
        <v>13921</v>
      </c>
      <c r="F604" s="25" t="s">
        <v>13925</v>
      </c>
      <c r="G604" s="25" t="s">
        <v>14012</v>
      </c>
      <c r="H604" s="41" t="s">
        <v>13793</v>
      </c>
    </row>
    <row r="605" spans="1:8">
      <c r="A605" s="25">
        <v>604</v>
      </c>
      <c r="B605" s="25">
        <v>369</v>
      </c>
      <c r="C605" s="102" t="s">
        <v>13868</v>
      </c>
      <c r="D605" s="25" t="s">
        <v>13869</v>
      </c>
      <c r="E605" s="25" t="s">
        <v>13921</v>
      </c>
      <c r="F605" s="25" t="s">
        <v>13926</v>
      </c>
      <c r="G605" s="25" t="s">
        <v>14013</v>
      </c>
      <c r="H605" s="41" t="s">
        <v>13793</v>
      </c>
    </row>
    <row r="606" spans="1:8">
      <c r="A606" s="25">
        <v>605</v>
      </c>
      <c r="B606" s="25">
        <v>370</v>
      </c>
      <c r="C606" s="102" t="s">
        <v>13868</v>
      </c>
      <c r="D606" s="25" t="s">
        <v>13869</v>
      </c>
      <c r="E606" s="25" t="s">
        <v>13921</v>
      </c>
      <c r="F606" s="25" t="s">
        <v>13927</v>
      </c>
      <c r="G606" s="25" t="s">
        <v>14014</v>
      </c>
      <c r="H606" s="41" t="s">
        <v>13793</v>
      </c>
    </row>
    <row r="607" spans="1:8">
      <c r="A607" s="25">
        <v>606</v>
      </c>
      <c r="B607" s="25">
        <v>371</v>
      </c>
      <c r="C607" s="102" t="s">
        <v>13868</v>
      </c>
      <c r="D607" s="25" t="s">
        <v>13869</v>
      </c>
      <c r="E607" s="25" t="s">
        <v>13921</v>
      </c>
      <c r="F607" s="25" t="s">
        <v>13928</v>
      </c>
      <c r="G607" s="25" t="s">
        <v>14015</v>
      </c>
      <c r="H607" s="41" t="s">
        <v>13814</v>
      </c>
    </row>
    <row r="608" spans="1:8" ht="14.4">
      <c r="A608" s="25">
        <v>607</v>
      </c>
      <c r="B608" s="25">
        <v>372</v>
      </c>
      <c r="C608" s="102" t="s">
        <v>13868</v>
      </c>
      <c r="D608" s="25" t="s">
        <v>13869</v>
      </c>
      <c r="E608" s="25" t="s">
        <v>13921</v>
      </c>
      <c r="F608" s="25" t="s">
        <v>13880</v>
      </c>
      <c r="G608" s="107"/>
      <c r="H608" s="41" t="s">
        <v>10447</v>
      </c>
    </row>
    <row r="609" spans="1:8" ht="14.4">
      <c r="A609" s="25">
        <v>608</v>
      </c>
      <c r="B609" s="25">
        <v>373</v>
      </c>
      <c r="C609" s="102" t="s">
        <v>13868</v>
      </c>
      <c r="D609" s="25" t="s">
        <v>13869</v>
      </c>
      <c r="E609" s="25" t="s">
        <v>13921</v>
      </c>
      <c r="F609" s="25" t="s">
        <v>13881</v>
      </c>
      <c r="G609" s="108" t="s">
        <v>13990</v>
      </c>
      <c r="H609" s="41" t="s">
        <v>13793</v>
      </c>
    </row>
    <row r="610" spans="1:8" ht="14.4">
      <c r="A610" s="25">
        <v>609</v>
      </c>
      <c r="B610" s="25">
        <v>374</v>
      </c>
      <c r="C610" s="102" t="s">
        <v>13868</v>
      </c>
      <c r="D610" s="25" t="s">
        <v>13869</v>
      </c>
      <c r="E610" s="25" t="s">
        <v>13921</v>
      </c>
      <c r="F610" s="25" t="s">
        <v>13882</v>
      </c>
      <c r="G610" s="108" t="s">
        <v>13976</v>
      </c>
      <c r="H610" s="41" t="s">
        <v>10447</v>
      </c>
    </row>
    <row r="611" spans="1:8">
      <c r="A611" s="25">
        <v>610</v>
      </c>
      <c r="B611" s="25">
        <v>375</v>
      </c>
      <c r="C611" s="102" t="s">
        <v>13868</v>
      </c>
      <c r="D611" s="25" t="s">
        <v>13869</v>
      </c>
      <c r="E611" s="25" t="s">
        <v>13921</v>
      </c>
      <c r="F611" s="25" t="s">
        <v>13911</v>
      </c>
      <c r="G611" s="25" t="s">
        <v>14000</v>
      </c>
      <c r="H611" s="41" t="s">
        <v>10447</v>
      </c>
    </row>
    <row r="612" spans="1:8">
      <c r="A612" s="25">
        <v>611</v>
      </c>
      <c r="B612" s="25">
        <v>376</v>
      </c>
      <c r="C612" s="102" t="s">
        <v>13868</v>
      </c>
      <c r="D612" s="25" t="s">
        <v>13869</v>
      </c>
      <c r="E612" s="25" t="s">
        <v>13921</v>
      </c>
      <c r="F612" s="25" t="s">
        <v>13912</v>
      </c>
      <c r="G612" s="25" t="s">
        <v>14001</v>
      </c>
      <c r="H612" s="41" t="s">
        <v>10447</v>
      </c>
    </row>
    <row r="613" spans="1:8">
      <c r="A613" s="25">
        <v>612</v>
      </c>
      <c r="B613" s="25">
        <v>377</v>
      </c>
      <c r="C613" s="102" t="s">
        <v>13868</v>
      </c>
      <c r="D613" s="25" t="s">
        <v>13869</v>
      </c>
      <c r="E613" s="25" t="s">
        <v>13921</v>
      </c>
      <c r="F613" s="25" t="s">
        <v>13885</v>
      </c>
      <c r="G613" s="25" t="s">
        <v>13979</v>
      </c>
      <c r="H613" s="41" t="s">
        <v>10447</v>
      </c>
    </row>
    <row r="614" spans="1:8">
      <c r="A614" s="25">
        <v>613</v>
      </c>
      <c r="B614" s="25">
        <v>378</v>
      </c>
      <c r="C614" s="102" t="s">
        <v>13868</v>
      </c>
      <c r="D614" s="25" t="s">
        <v>13869</v>
      </c>
      <c r="E614" s="25" t="s">
        <v>13921</v>
      </c>
      <c r="F614" s="25" t="s">
        <v>13450</v>
      </c>
      <c r="G614" s="102" t="s">
        <v>13991</v>
      </c>
      <c r="H614" s="41" t="s">
        <v>13452</v>
      </c>
    </row>
    <row r="615" spans="1:8">
      <c r="A615" s="25">
        <v>614</v>
      </c>
      <c r="B615" s="25">
        <v>379</v>
      </c>
      <c r="C615" s="102" t="s">
        <v>13868</v>
      </c>
      <c r="D615" s="25" t="s">
        <v>13869</v>
      </c>
      <c r="E615" s="25" t="s">
        <v>13921</v>
      </c>
      <c r="F615" s="25" t="s">
        <v>13453</v>
      </c>
      <c r="G615" s="102" t="s">
        <v>13992</v>
      </c>
      <c r="H615" s="41" t="s">
        <v>13452</v>
      </c>
    </row>
    <row r="616" spans="1:8">
      <c r="A616" s="25">
        <v>615</v>
      </c>
      <c r="B616" s="25">
        <v>380</v>
      </c>
      <c r="C616" s="102" t="s">
        <v>13868</v>
      </c>
      <c r="D616" s="25" t="s">
        <v>13869</v>
      </c>
      <c r="E616" s="25" t="s">
        <v>13929</v>
      </c>
      <c r="F616" s="25" t="s">
        <v>8927</v>
      </c>
      <c r="G616" s="25" t="s">
        <v>13988</v>
      </c>
      <c r="H616" s="41" t="s">
        <v>13793</v>
      </c>
    </row>
    <row r="617" spans="1:8">
      <c r="A617" s="25">
        <v>616</v>
      </c>
      <c r="B617" s="25">
        <v>381</v>
      </c>
      <c r="C617" s="102" t="s">
        <v>13868</v>
      </c>
      <c r="D617" s="25" t="s">
        <v>13869</v>
      </c>
      <c r="E617" s="25" t="s">
        <v>13929</v>
      </c>
      <c r="F617" s="25" t="s">
        <v>13529</v>
      </c>
      <c r="G617" s="25" t="s">
        <v>13997</v>
      </c>
      <c r="H617" s="41" t="s">
        <v>13903</v>
      </c>
    </row>
    <row r="618" spans="1:8">
      <c r="A618" s="25">
        <v>617</v>
      </c>
      <c r="B618" s="25">
        <v>382</v>
      </c>
      <c r="C618" s="102" t="s">
        <v>13868</v>
      </c>
      <c r="D618" s="25" t="s">
        <v>13869</v>
      </c>
      <c r="E618" s="25" t="s">
        <v>13929</v>
      </c>
      <c r="F618" s="25" t="s">
        <v>13797</v>
      </c>
      <c r="G618" s="25" t="s">
        <v>13968</v>
      </c>
      <c r="H618" s="41" t="s">
        <v>13793</v>
      </c>
    </row>
    <row r="619" spans="1:8">
      <c r="A619" s="25">
        <v>618</v>
      </c>
      <c r="B619" s="25">
        <v>383</v>
      </c>
      <c r="C619" s="102" t="s">
        <v>13868</v>
      </c>
      <c r="D619" s="25" t="s">
        <v>13869</v>
      </c>
      <c r="E619" s="25" t="s">
        <v>13929</v>
      </c>
      <c r="F619" s="25" t="s">
        <v>13910</v>
      </c>
      <c r="G619" s="25" t="s">
        <v>13998</v>
      </c>
      <c r="H619" s="41" t="s">
        <v>13478</v>
      </c>
    </row>
    <row r="620" spans="1:8">
      <c r="A620" s="25">
        <v>619</v>
      </c>
      <c r="B620" s="25">
        <v>384</v>
      </c>
      <c r="C620" s="102" t="s">
        <v>13868</v>
      </c>
      <c r="D620" s="25" t="s">
        <v>13869</v>
      </c>
      <c r="E620" s="25" t="s">
        <v>13929</v>
      </c>
      <c r="F620" s="25" t="s">
        <v>13873</v>
      </c>
      <c r="G620" s="25" t="s">
        <v>13970</v>
      </c>
      <c r="H620" s="41" t="s">
        <v>13478</v>
      </c>
    </row>
    <row r="621" spans="1:8">
      <c r="A621" s="25">
        <v>620</v>
      </c>
      <c r="B621" s="25">
        <v>385</v>
      </c>
      <c r="C621" s="102" t="s">
        <v>13868</v>
      </c>
      <c r="D621" s="25" t="s">
        <v>13869</v>
      </c>
      <c r="E621" s="25" t="s">
        <v>13929</v>
      </c>
      <c r="F621" s="25" t="s">
        <v>13512</v>
      </c>
      <c r="G621" s="25" t="s">
        <v>13811</v>
      </c>
      <c r="H621" s="41" t="s">
        <v>13814</v>
      </c>
    </row>
    <row r="622" spans="1:8">
      <c r="A622" s="25">
        <v>621</v>
      </c>
      <c r="B622" s="25">
        <v>386</v>
      </c>
      <c r="C622" s="102" t="s">
        <v>13868</v>
      </c>
      <c r="D622" s="25" t="s">
        <v>13869</v>
      </c>
      <c r="E622" s="25" t="s">
        <v>13929</v>
      </c>
      <c r="F622" s="25" t="s">
        <v>13526</v>
      </c>
      <c r="G622" s="25" t="s">
        <v>13995</v>
      </c>
      <c r="H622" s="41" t="s">
        <v>13814</v>
      </c>
    </row>
    <row r="623" spans="1:8">
      <c r="A623" s="25">
        <v>622</v>
      </c>
      <c r="B623" s="25">
        <v>387</v>
      </c>
      <c r="C623" s="102" t="s">
        <v>13868</v>
      </c>
      <c r="D623" s="25" t="s">
        <v>13869</v>
      </c>
      <c r="E623" s="25" t="s">
        <v>13929</v>
      </c>
      <c r="F623" s="25" t="s">
        <v>13515</v>
      </c>
      <c r="G623" s="25" t="s">
        <v>13815</v>
      </c>
      <c r="H623" s="41" t="s">
        <v>13793</v>
      </c>
    </row>
    <row r="624" spans="1:8">
      <c r="A624" s="25">
        <v>623</v>
      </c>
      <c r="B624" s="25">
        <v>388</v>
      </c>
      <c r="C624" s="102" t="s">
        <v>13868</v>
      </c>
      <c r="D624" s="25" t="s">
        <v>13869</v>
      </c>
      <c r="E624" s="25" t="s">
        <v>13929</v>
      </c>
      <c r="F624" s="25" t="s">
        <v>13816</v>
      </c>
      <c r="G624" s="25" t="s">
        <v>13817</v>
      </c>
      <c r="H624" s="41" t="s">
        <v>13793</v>
      </c>
    </row>
    <row r="625" spans="1:8">
      <c r="A625" s="25">
        <v>624</v>
      </c>
      <c r="B625" s="25">
        <v>389</v>
      </c>
      <c r="C625" s="102" t="s">
        <v>13868</v>
      </c>
      <c r="D625" s="25" t="s">
        <v>13869</v>
      </c>
      <c r="E625" s="25" t="s">
        <v>13929</v>
      </c>
      <c r="F625" s="25" t="s">
        <v>13818</v>
      </c>
      <c r="G625" s="25" t="s">
        <v>14002</v>
      </c>
      <c r="H625" s="41" t="s">
        <v>13793</v>
      </c>
    </row>
    <row r="626" spans="1:8">
      <c r="A626" s="25">
        <v>625</v>
      </c>
      <c r="B626" s="25">
        <v>390</v>
      </c>
      <c r="C626" s="102" t="s">
        <v>13868</v>
      </c>
      <c r="D626" s="25" t="s">
        <v>13869</v>
      </c>
      <c r="E626" s="25" t="s">
        <v>13929</v>
      </c>
      <c r="F626" s="25" t="s">
        <v>13918</v>
      </c>
      <c r="G626" s="25" t="s">
        <v>14003</v>
      </c>
      <c r="H626" s="41" t="s">
        <v>13793</v>
      </c>
    </row>
    <row r="627" spans="1:8">
      <c r="A627" s="25">
        <v>626</v>
      </c>
      <c r="B627" s="25">
        <v>391</v>
      </c>
      <c r="C627" s="102" t="s">
        <v>13868</v>
      </c>
      <c r="D627" s="25" t="s">
        <v>13869</v>
      </c>
      <c r="E627" s="25" t="s">
        <v>13929</v>
      </c>
      <c r="F627" s="25" t="s">
        <v>13820</v>
      </c>
      <c r="G627" s="25" t="s">
        <v>13821</v>
      </c>
      <c r="H627" s="41" t="s">
        <v>13793</v>
      </c>
    </row>
    <row r="628" spans="1:8">
      <c r="A628" s="25">
        <v>627</v>
      </c>
      <c r="B628" s="25">
        <v>392</v>
      </c>
      <c r="C628" s="102" t="s">
        <v>13868</v>
      </c>
      <c r="D628" s="25" t="s">
        <v>13869</v>
      </c>
      <c r="E628" s="25" t="s">
        <v>13929</v>
      </c>
      <c r="F628" s="25" t="s">
        <v>13520</v>
      </c>
      <c r="G628" s="25" t="s">
        <v>13823</v>
      </c>
      <c r="H628" s="41" t="s">
        <v>13793</v>
      </c>
    </row>
    <row r="629" spans="1:8">
      <c r="A629" s="25">
        <v>628</v>
      </c>
      <c r="B629" s="25">
        <v>393</v>
      </c>
      <c r="C629" s="102" t="s">
        <v>13868</v>
      </c>
      <c r="D629" s="25" t="s">
        <v>13869</v>
      </c>
      <c r="E629" s="25" t="s">
        <v>13929</v>
      </c>
      <c r="F629" s="25" t="s">
        <v>14979</v>
      </c>
      <c r="G629" s="25" t="s">
        <v>14980</v>
      </c>
      <c r="H629" s="41" t="s">
        <v>13793</v>
      </c>
    </row>
    <row r="630" spans="1:8">
      <c r="A630" s="25">
        <v>629</v>
      </c>
      <c r="B630" s="25">
        <v>394</v>
      </c>
      <c r="C630" s="102" t="s">
        <v>13868</v>
      </c>
      <c r="D630" s="25" t="s">
        <v>13869</v>
      </c>
      <c r="E630" s="25" t="s">
        <v>13929</v>
      </c>
      <c r="F630" s="25" t="s">
        <v>13877</v>
      </c>
      <c r="G630" s="25" t="s">
        <v>13377</v>
      </c>
      <c r="H630" s="41" t="s">
        <v>13793</v>
      </c>
    </row>
    <row r="631" spans="1:8">
      <c r="A631" s="25">
        <v>630</v>
      </c>
      <c r="B631" s="25">
        <v>395</v>
      </c>
      <c r="C631" s="102" t="s">
        <v>13868</v>
      </c>
      <c r="D631" s="25" t="s">
        <v>13869</v>
      </c>
      <c r="E631" s="25" t="s">
        <v>13929</v>
      </c>
      <c r="F631" s="25" t="s">
        <v>13919</v>
      </c>
      <c r="G631" s="25" t="s">
        <v>14004</v>
      </c>
      <c r="H631" s="41" t="s">
        <v>13793</v>
      </c>
    </row>
    <row r="632" spans="1:8">
      <c r="A632" s="25">
        <v>631</v>
      </c>
      <c r="B632" s="25">
        <v>396</v>
      </c>
      <c r="C632" s="102" t="s">
        <v>13868</v>
      </c>
      <c r="D632" s="25" t="s">
        <v>13869</v>
      </c>
      <c r="E632" s="25" t="s">
        <v>13929</v>
      </c>
      <c r="F632" s="25" t="s">
        <v>13920</v>
      </c>
      <c r="G632" s="25" t="s">
        <v>14005</v>
      </c>
      <c r="H632" s="41" t="s">
        <v>13478</v>
      </c>
    </row>
    <row r="633" spans="1:8" ht="14.4">
      <c r="A633" s="25">
        <v>632</v>
      </c>
      <c r="B633" s="25">
        <v>397</v>
      </c>
      <c r="C633" s="102" t="s">
        <v>13868</v>
      </c>
      <c r="D633" s="25" t="s">
        <v>13869</v>
      </c>
      <c r="E633" s="25" t="s">
        <v>13929</v>
      </c>
      <c r="F633" s="25" t="s">
        <v>13880</v>
      </c>
      <c r="G633" s="107"/>
      <c r="H633" s="41" t="s">
        <v>10447</v>
      </c>
    </row>
    <row r="634" spans="1:8" ht="14.4">
      <c r="A634" s="25">
        <v>633</v>
      </c>
      <c r="B634" s="25">
        <v>398</v>
      </c>
      <c r="C634" s="102" t="s">
        <v>13868</v>
      </c>
      <c r="D634" s="25" t="s">
        <v>13869</v>
      </c>
      <c r="E634" s="25" t="s">
        <v>13929</v>
      </c>
      <c r="F634" s="25" t="s">
        <v>13881</v>
      </c>
      <c r="G634" s="108" t="s">
        <v>13990</v>
      </c>
      <c r="H634" s="41" t="s">
        <v>13793</v>
      </c>
    </row>
    <row r="635" spans="1:8" ht="14.4">
      <c r="A635" s="25">
        <v>634</v>
      </c>
      <c r="B635" s="25">
        <v>399</v>
      </c>
      <c r="C635" s="102" t="s">
        <v>13868</v>
      </c>
      <c r="D635" s="25" t="s">
        <v>13869</v>
      </c>
      <c r="E635" s="25" t="s">
        <v>13929</v>
      </c>
      <c r="F635" s="25" t="s">
        <v>13882</v>
      </c>
      <c r="G635" s="108" t="s">
        <v>13976</v>
      </c>
      <c r="H635" s="41" t="s">
        <v>10447</v>
      </c>
    </row>
    <row r="636" spans="1:8">
      <c r="A636" s="25">
        <v>635</v>
      </c>
      <c r="B636" s="25">
        <v>400</v>
      </c>
      <c r="C636" s="102" t="s">
        <v>13868</v>
      </c>
      <c r="D636" s="25" t="s">
        <v>13869</v>
      </c>
      <c r="E636" s="25" t="s">
        <v>13929</v>
      </c>
      <c r="F636" s="25" t="s">
        <v>13911</v>
      </c>
      <c r="G636" s="25" t="s">
        <v>14000</v>
      </c>
      <c r="H636" s="41" t="s">
        <v>10447</v>
      </c>
    </row>
    <row r="637" spans="1:8">
      <c r="A637" s="25">
        <v>636</v>
      </c>
      <c r="B637" s="25">
        <v>401</v>
      </c>
      <c r="C637" s="102" t="s">
        <v>13868</v>
      </c>
      <c r="D637" s="25" t="s">
        <v>13869</v>
      </c>
      <c r="E637" s="25" t="s">
        <v>13929</v>
      </c>
      <c r="F637" s="25" t="s">
        <v>13912</v>
      </c>
      <c r="G637" s="25" t="s">
        <v>14001</v>
      </c>
      <c r="H637" s="41" t="s">
        <v>10447</v>
      </c>
    </row>
    <row r="638" spans="1:8">
      <c r="A638" s="25">
        <v>637</v>
      </c>
      <c r="B638" s="25">
        <v>402</v>
      </c>
      <c r="C638" s="102" t="s">
        <v>13868</v>
      </c>
      <c r="D638" s="25" t="s">
        <v>13869</v>
      </c>
      <c r="E638" s="25" t="s">
        <v>13929</v>
      </c>
      <c r="F638" s="25" t="s">
        <v>13885</v>
      </c>
      <c r="G638" s="25" t="s">
        <v>13979</v>
      </c>
      <c r="H638" s="41" t="s">
        <v>10447</v>
      </c>
    </row>
    <row r="639" spans="1:8">
      <c r="A639" s="25">
        <v>638</v>
      </c>
      <c r="B639" s="25">
        <v>403</v>
      </c>
      <c r="C639" s="102" t="s">
        <v>13868</v>
      </c>
      <c r="D639" s="25" t="s">
        <v>13869</v>
      </c>
      <c r="E639" s="25" t="s">
        <v>13929</v>
      </c>
      <c r="F639" s="25" t="s">
        <v>13450</v>
      </c>
      <c r="G639" s="102" t="s">
        <v>13991</v>
      </c>
      <c r="H639" s="41" t="s">
        <v>13452</v>
      </c>
    </row>
    <row r="640" spans="1:8">
      <c r="A640" s="25">
        <v>639</v>
      </c>
      <c r="B640" s="25">
        <v>404</v>
      </c>
      <c r="C640" s="102" t="s">
        <v>13868</v>
      </c>
      <c r="D640" s="25" t="s">
        <v>13869</v>
      </c>
      <c r="E640" s="25" t="s">
        <v>13929</v>
      </c>
      <c r="F640" s="25" t="s">
        <v>13453</v>
      </c>
      <c r="G640" s="102" t="s">
        <v>13992</v>
      </c>
      <c r="H640" s="41" t="s">
        <v>13452</v>
      </c>
    </row>
    <row r="641" spans="1:8">
      <c r="A641" s="25">
        <v>640</v>
      </c>
      <c r="B641" s="25">
        <v>405</v>
      </c>
      <c r="C641" s="102" t="s">
        <v>13868</v>
      </c>
      <c r="D641" s="25" t="s">
        <v>13869</v>
      </c>
      <c r="E641" s="25" t="s">
        <v>13930</v>
      </c>
      <c r="F641" s="25" t="s">
        <v>8927</v>
      </c>
      <c r="G641" s="25" t="s">
        <v>13966</v>
      </c>
      <c r="H641" s="41" t="s">
        <v>13793</v>
      </c>
    </row>
    <row r="642" spans="1:8">
      <c r="A642" s="25">
        <v>641</v>
      </c>
      <c r="B642" s="25">
        <v>406</v>
      </c>
      <c r="C642" s="102" t="s">
        <v>13868</v>
      </c>
      <c r="D642" s="25" t="s">
        <v>13869</v>
      </c>
      <c r="E642" s="25" t="s">
        <v>13930</v>
      </c>
      <c r="F642" s="25" t="s">
        <v>13529</v>
      </c>
      <c r="G642" s="25" t="s">
        <v>13994</v>
      </c>
      <c r="H642" s="41" t="s">
        <v>13903</v>
      </c>
    </row>
    <row r="643" spans="1:8">
      <c r="A643" s="25">
        <v>642</v>
      </c>
      <c r="B643" s="25">
        <v>407</v>
      </c>
      <c r="C643" s="102" t="s">
        <v>13868</v>
      </c>
      <c r="D643" s="25" t="s">
        <v>13869</v>
      </c>
      <c r="E643" s="25" t="s">
        <v>13930</v>
      </c>
      <c r="F643" s="25" t="s">
        <v>13797</v>
      </c>
      <c r="G643" s="25" t="s">
        <v>13968</v>
      </c>
      <c r="H643" s="41" t="s">
        <v>13793</v>
      </c>
    </row>
    <row r="644" spans="1:8">
      <c r="A644" s="25">
        <v>643</v>
      </c>
      <c r="B644" s="25">
        <v>408</v>
      </c>
      <c r="C644" s="102" t="s">
        <v>13868</v>
      </c>
      <c r="D644" s="25" t="s">
        <v>13869</v>
      </c>
      <c r="E644" s="25" t="s">
        <v>13930</v>
      </c>
      <c r="F644" s="25" t="s">
        <v>13872</v>
      </c>
      <c r="G644" s="25" t="s">
        <v>13969</v>
      </c>
      <c r="H644" s="41" t="s">
        <v>13478</v>
      </c>
    </row>
    <row r="645" spans="1:8">
      <c r="A645" s="25">
        <v>644</v>
      </c>
      <c r="B645" s="25">
        <v>409</v>
      </c>
      <c r="C645" s="102" t="s">
        <v>13868</v>
      </c>
      <c r="D645" s="25" t="s">
        <v>13869</v>
      </c>
      <c r="E645" s="25" t="s">
        <v>13930</v>
      </c>
      <c r="F645" s="25" t="s">
        <v>13873</v>
      </c>
      <c r="G645" s="25" t="s">
        <v>13970</v>
      </c>
      <c r="H645" s="41" t="s">
        <v>13478</v>
      </c>
    </row>
    <row r="646" spans="1:8">
      <c r="A646" s="25">
        <v>645</v>
      </c>
      <c r="B646" s="25">
        <v>410</v>
      </c>
      <c r="C646" s="102" t="s">
        <v>13868</v>
      </c>
      <c r="D646" s="25" t="s">
        <v>13869</v>
      </c>
      <c r="E646" s="25" t="s">
        <v>13930</v>
      </c>
      <c r="F646" s="25" t="s">
        <v>13874</v>
      </c>
      <c r="G646" s="25" t="s">
        <v>13971</v>
      </c>
      <c r="H646" s="41" t="s">
        <v>13793</v>
      </c>
    </row>
    <row r="647" spans="1:8">
      <c r="A647" s="25">
        <v>646</v>
      </c>
      <c r="B647" s="25">
        <v>411</v>
      </c>
      <c r="C647" s="102" t="s">
        <v>13868</v>
      </c>
      <c r="D647" s="25" t="s">
        <v>13869</v>
      </c>
      <c r="E647" s="25" t="s">
        <v>13930</v>
      </c>
      <c r="F647" s="25" t="s">
        <v>13512</v>
      </c>
      <c r="G647" s="25" t="s">
        <v>13811</v>
      </c>
      <c r="H647" s="41" t="s">
        <v>13814</v>
      </c>
    </row>
    <row r="648" spans="1:8">
      <c r="A648" s="25">
        <v>647</v>
      </c>
      <c r="B648" s="25">
        <v>412</v>
      </c>
      <c r="C648" s="102" t="s">
        <v>13868</v>
      </c>
      <c r="D648" s="25" t="s">
        <v>13869</v>
      </c>
      <c r="E648" s="25" t="s">
        <v>13930</v>
      </c>
      <c r="F648" s="25" t="s">
        <v>13526</v>
      </c>
      <c r="G648" s="25" t="s">
        <v>13995</v>
      </c>
      <c r="H648" s="41" t="s">
        <v>13814</v>
      </c>
    </row>
    <row r="649" spans="1:8">
      <c r="A649" s="25">
        <v>648</v>
      </c>
      <c r="B649" s="25">
        <v>413</v>
      </c>
      <c r="C649" s="102" t="s">
        <v>13868</v>
      </c>
      <c r="D649" s="25" t="s">
        <v>13869</v>
      </c>
      <c r="E649" s="25" t="s">
        <v>13930</v>
      </c>
      <c r="F649" s="25" t="s">
        <v>14979</v>
      </c>
      <c r="G649" s="25" t="s">
        <v>14980</v>
      </c>
      <c r="H649" s="41" t="s">
        <v>13793</v>
      </c>
    </row>
    <row r="650" spans="1:8">
      <c r="A650" s="25">
        <v>649</v>
      </c>
      <c r="B650" s="25">
        <v>414</v>
      </c>
      <c r="C650" s="102" t="s">
        <v>13868</v>
      </c>
      <c r="D650" s="25" t="s">
        <v>13869</v>
      </c>
      <c r="E650" s="25" t="s">
        <v>13930</v>
      </c>
      <c r="F650" s="25" t="s">
        <v>13877</v>
      </c>
      <c r="G650" s="25" t="s">
        <v>13377</v>
      </c>
      <c r="H650" s="41" t="s">
        <v>13793</v>
      </c>
    </row>
    <row r="651" spans="1:8" ht="14.4">
      <c r="A651" s="25">
        <v>650</v>
      </c>
      <c r="B651" s="25">
        <v>415</v>
      </c>
      <c r="C651" s="102" t="s">
        <v>13868</v>
      </c>
      <c r="D651" s="25" t="s">
        <v>13869</v>
      </c>
      <c r="E651" s="25" t="s">
        <v>13930</v>
      </c>
      <c r="F651" s="25" t="s">
        <v>13931</v>
      </c>
      <c r="G651" s="107"/>
      <c r="H651" s="41" t="s">
        <v>13793</v>
      </c>
    </row>
    <row r="652" spans="1:8" ht="14.4">
      <c r="A652" s="25">
        <v>651</v>
      </c>
      <c r="B652" s="25">
        <v>416</v>
      </c>
      <c r="C652" s="102" t="s">
        <v>13868</v>
      </c>
      <c r="D652" s="25" t="s">
        <v>13869</v>
      </c>
      <c r="E652" s="25" t="s">
        <v>13930</v>
      </c>
      <c r="F652" s="25" t="s">
        <v>13880</v>
      </c>
      <c r="G652" s="107"/>
      <c r="H652" s="41" t="s">
        <v>10447</v>
      </c>
    </row>
    <row r="653" spans="1:8" ht="14.4">
      <c r="A653" s="25">
        <v>652</v>
      </c>
      <c r="B653" s="25">
        <v>417</v>
      </c>
      <c r="C653" s="102" t="s">
        <v>13868</v>
      </c>
      <c r="D653" s="25" t="s">
        <v>13869</v>
      </c>
      <c r="E653" s="25" t="s">
        <v>13930</v>
      </c>
      <c r="F653" s="25" t="s">
        <v>13881</v>
      </c>
      <c r="G653" s="108" t="s">
        <v>13975</v>
      </c>
      <c r="H653" s="41" t="s">
        <v>13793</v>
      </c>
    </row>
    <row r="654" spans="1:8" ht="14.4">
      <c r="A654" s="25">
        <v>653</v>
      </c>
      <c r="B654" s="25">
        <v>418</v>
      </c>
      <c r="C654" s="102" t="s">
        <v>13868</v>
      </c>
      <c r="D654" s="25" t="s">
        <v>13869</v>
      </c>
      <c r="E654" s="25" t="s">
        <v>13930</v>
      </c>
      <c r="F654" s="25" t="s">
        <v>13882</v>
      </c>
      <c r="G654" s="108" t="s">
        <v>13976</v>
      </c>
      <c r="H654" s="41" t="s">
        <v>10447</v>
      </c>
    </row>
    <row r="655" spans="1:8">
      <c r="A655" s="25">
        <v>654</v>
      </c>
      <c r="B655" s="25">
        <v>419</v>
      </c>
      <c r="C655" s="102" t="s">
        <v>13868</v>
      </c>
      <c r="D655" s="25" t="s">
        <v>13869</v>
      </c>
      <c r="E655" s="25" t="s">
        <v>13930</v>
      </c>
      <c r="F655" s="25" t="s">
        <v>13883</v>
      </c>
      <c r="G655" s="25" t="s">
        <v>13977</v>
      </c>
      <c r="H655" s="41" t="s">
        <v>10447</v>
      </c>
    </row>
    <row r="656" spans="1:8">
      <c r="A656" s="25">
        <v>655</v>
      </c>
      <c r="B656" s="25">
        <v>420</v>
      </c>
      <c r="C656" s="102" t="s">
        <v>13868</v>
      </c>
      <c r="D656" s="25" t="s">
        <v>13869</v>
      </c>
      <c r="E656" s="25" t="s">
        <v>13930</v>
      </c>
      <c r="F656" s="25" t="s">
        <v>13884</v>
      </c>
      <c r="G656" s="25" t="s">
        <v>13978</v>
      </c>
      <c r="H656" s="41" t="s">
        <v>10447</v>
      </c>
    </row>
    <row r="657" spans="1:8">
      <c r="A657" s="25">
        <v>656</v>
      </c>
      <c r="B657" s="25">
        <v>421</v>
      </c>
      <c r="C657" s="102" t="s">
        <v>13868</v>
      </c>
      <c r="D657" s="25" t="s">
        <v>13869</v>
      </c>
      <c r="E657" s="25" t="s">
        <v>13930</v>
      </c>
      <c r="F657" s="25" t="s">
        <v>13885</v>
      </c>
      <c r="G657" s="25" t="s">
        <v>13979</v>
      </c>
      <c r="H657" s="41" t="s">
        <v>10447</v>
      </c>
    </row>
    <row r="658" spans="1:8">
      <c r="A658" s="25">
        <v>657</v>
      </c>
      <c r="B658" s="25">
        <v>422</v>
      </c>
      <c r="C658" s="102" t="s">
        <v>13868</v>
      </c>
      <c r="D658" s="25" t="s">
        <v>13869</v>
      </c>
      <c r="E658" s="25" t="s">
        <v>13930</v>
      </c>
      <c r="F658" s="25" t="s">
        <v>13450</v>
      </c>
      <c r="G658" s="102" t="s">
        <v>13980</v>
      </c>
      <c r="H658" s="41" t="s">
        <v>13452</v>
      </c>
    </row>
    <row r="659" spans="1:8">
      <c r="A659" s="25">
        <v>658</v>
      </c>
      <c r="B659" s="25">
        <v>423</v>
      </c>
      <c r="C659" s="102" t="s">
        <v>13868</v>
      </c>
      <c r="D659" s="25" t="s">
        <v>13869</v>
      </c>
      <c r="E659" s="25" t="s">
        <v>13930</v>
      </c>
      <c r="F659" s="25" t="s">
        <v>13453</v>
      </c>
      <c r="G659" s="102" t="s">
        <v>13981</v>
      </c>
      <c r="H659" s="41" t="s">
        <v>13452</v>
      </c>
    </row>
    <row r="660" spans="1:8">
      <c r="A660" s="25">
        <v>659</v>
      </c>
      <c r="B660" s="25">
        <v>424</v>
      </c>
      <c r="C660" s="102" t="s">
        <v>13868</v>
      </c>
      <c r="D660" s="25" t="s">
        <v>13869</v>
      </c>
      <c r="E660" s="25" t="s">
        <v>13932</v>
      </c>
      <c r="F660" s="25" t="s">
        <v>8927</v>
      </c>
      <c r="G660" s="25" t="s">
        <v>13966</v>
      </c>
      <c r="H660" s="41" t="s">
        <v>13793</v>
      </c>
    </row>
    <row r="661" spans="1:8">
      <c r="A661" s="25">
        <v>660</v>
      </c>
      <c r="B661" s="25">
        <v>425</v>
      </c>
      <c r="C661" s="102" t="s">
        <v>13868</v>
      </c>
      <c r="D661" s="25" t="s">
        <v>13869</v>
      </c>
      <c r="E661" s="25" t="s">
        <v>13932</v>
      </c>
      <c r="F661" s="25" t="s">
        <v>13529</v>
      </c>
      <c r="G661" s="25" t="s">
        <v>13994</v>
      </c>
      <c r="H661" s="41" t="s">
        <v>13903</v>
      </c>
    </row>
    <row r="662" spans="1:8">
      <c r="A662" s="25">
        <v>661</v>
      </c>
      <c r="B662" s="25">
        <v>426</v>
      </c>
      <c r="C662" s="102" t="s">
        <v>13868</v>
      </c>
      <c r="D662" s="25" t="s">
        <v>13869</v>
      </c>
      <c r="E662" s="25" t="s">
        <v>13932</v>
      </c>
      <c r="F662" s="25" t="s">
        <v>13797</v>
      </c>
      <c r="G662" s="25" t="s">
        <v>13968</v>
      </c>
      <c r="H662" s="41" t="s">
        <v>13793</v>
      </c>
    </row>
    <row r="663" spans="1:8">
      <c r="A663" s="25">
        <v>662</v>
      </c>
      <c r="B663" s="25">
        <v>427</v>
      </c>
      <c r="C663" s="102" t="s">
        <v>13868</v>
      </c>
      <c r="D663" s="25" t="s">
        <v>13869</v>
      </c>
      <c r="E663" s="25" t="s">
        <v>13932</v>
      </c>
      <c r="F663" s="25" t="s">
        <v>13872</v>
      </c>
      <c r="G663" s="25" t="s">
        <v>13969</v>
      </c>
      <c r="H663" s="41" t="s">
        <v>13478</v>
      </c>
    </row>
    <row r="664" spans="1:8">
      <c r="A664" s="25">
        <v>663</v>
      </c>
      <c r="B664" s="25">
        <v>428</v>
      </c>
      <c r="C664" s="102" t="s">
        <v>13868</v>
      </c>
      <c r="D664" s="25" t="s">
        <v>13869</v>
      </c>
      <c r="E664" s="25" t="s">
        <v>13932</v>
      </c>
      <c r="F664" s="25" t="s">
        <v>13873</v>
      </c>
      <c r="G664" s="25" t="s">
        <v>13970</v>
      </c>
      <c r="H664" s="41" t="s">
        <v>13478</v>
      </c>
    </row>
    <row r="665" spans="1:8">
      <c r="A665" s="25">
        <v>664</v>
      </c>
      <c r="B665" s="25">
        <v>429</v>
      </c>
      <c r="C665" s="102" t="s">
        <v>13868</v>
      </c>
      <c r="D665" s="25" t="s">
        <v>13869</v>
      </c>
      <c r="E665" s="25" t="s">
        <v>13932</v>
      </c>
      <c r="F665" s="25" t="s">
        <v>13874</v>
      </c>
      <c r="G665" s="25" t="s">
        <v>13971</v>
      </c>
      <c r="H665" s="41" t="s">
        <v>13793</v>
      </c>
    </row>
    <row r="666" spans="1:8">
      <c r="A666" s="25">
        <v>665</v>
      </c>
      <c r="B666" s="25">
        <v>430</v>
      </c>
      <c r="C666" s="102" t="s">
        <v>13868</v>
      </c>
      <c r="D666" s="25" t="s">
        <v>13869</v>
      </c>
      <c r="E666" s="25" t="s">
        <v>13932</v>
      </c>
      <c r="F666" s="25" t="s">
        <v>13512</v>
      </c>
      <c r="G666" s="25" t="s">
        <v>13811</v>
      </c>
      <c r="H666" s="41" t="s">
        <v>13814</v>
      </c>
    </row>
    <row r="667" spans="1:8">
      <c r="A667" s="25">
        <v>666</v>
      </c>
      <c r="B667" s="25">
        <v>431</v>
      </c>
      <c r="C667" s="102" t="s">
        <v>13868</v>
      </c>
      <c r="D667" s="25" t="s">
        <v>13869</v>
      </c>
      <c r="E667" s="25" t="s">
        <v>13932</v>
      </c>
      <c r="F667" s="25" t="s">
        <v>13526</v>
      </c>
      <c r="G667" s="25" t="s">
        <v>13995</v>
      </c>
      <c r="H667" s="41" t="s">
        <v>13814</v>
      </c>
    </row>
    <row r="668" spans="1:8">
      <c r="A668" s="25">
        <v>667</v>
      </c>
      <c r="B668" s="25">
        <v>432</v>
      </c>
      <c r="C668" s="102" t="s">
        <v>13868</v>
      </c>
      <c r="D668" s="25" t="s">
        <v>13869</v>
      </c>
      <c r="E668" s="25" t="s">
        <v>13932</v>
      </c>
      <c r="F668" s="25" t="s">
        <v>14979</v>
      </c>
      <c r="G668" s="25" t="s">
        <v>14980</v>
      </c>
      <c r="H668" s="41" t="s">
        <v>13793</v>
      </c>
    </row>
    <row r="669" spans="1:8">
      <c r="A669" s="25">
        <v>668</v>
      </c>
      <c r="B669" s="25">
        <v>433</v>
      </c>
      <c r="C669" s="102" t="s">
        <v>13868</v>
      </c>
      <c r="D669" s="25" t="s">
        <v>13869</v>
      </c>
      <c r="E669" s="25" t="s">
        <v>13932</v>
      </c>
      <c r="F669" s="25" t="s">
        <v>13877</v>
      </c>
      <c r="G669" s="25" t="s">
        <v>13377</v>
      </c>
      <c r="H669" s="41" t="s">
        <v>13793</v>
      </c>
    </row>
    <row r="670" spans="1:8" ht="14.4">
      <c r="A670" s="25">
        <v>669</v>
      </c>
      <c r="B670" s="25">
        <v>434</v>
      </c>
      <c r="C670" s="102" t="s">
        <v>13868</v>
      </c>
      <c r="D670" s="25" t="s">
        <v>13869</v>
      </c>
      <c r="E670" s="25" t="s">
        <v>13932</v>
      </c>
      <c r="F670" s="25" t="s">
        <v>13828</v>
      </c>
      <c r="G670" s="107"/>
      <c r="H670" s="41" t="s">
        <v>13793</v>
      </c>
    </row>
    <row r="671" spans="1:8" ht="14.4">
      <c r="A671" s="25">
        <v>670</v>
      </c>
      <c r="B671" s="25">
        <v>435</v>
      </c>
      <c r="C671" s="102" t="s">
        <v>13868</v>
      </c>
      <c r="D671" s="25" t="s">
        <v>13869</v>
      </c>
      <c r="E671" s="25" t="s">
        <v>13932</v>
      </c>
      <c r="F671" s="25" t="s">
        <v>13907</v>
      </c>
      <c r="G671" s="107"/>
      <c r="H671" s="41" t="s">
        <v>13793</v>
      </c>
    </row>
    <row r="672" spans="1:8" ht="14.4">
      <c r="A672" s="25">
        <v>671</v>
      </c>
      <c r="B672" s="25">
        <v>436</v>
      </c>
      <c r="C672" s="102" t="s">
        <v>13868</v>
      </c>
      <c r="D672" s="25" t="s">
        <v>13869</v>
      </c>
      <c r="E672" s="25" t="s">
        <v>13932</v>
      </c>
      <c r="F672" s="25" t="s">
        <v>14975</v>
      </c>
      <c r="G672" s="107"/>
      <c r="H672" s="41" t="s">
        <v>13478</v>
      </c>
    </row>
    <row r="673" spans="1:8" ht="14.4">
      <c r="A673" s="25">
        <v>672</v>
      </c>
      <c r="B673" s="25">
        <v>437</v>
      </c>
      <c r="C673" s="102" t="s">
        <v>13868</v>
      </c>
      <c r="D673" s="25" t="s">
        <v>13869</v>
      </c>
      <c r="E673" s="25" t="s">
        <v>13932</v>
      </c>
      <c r="F673" s="25" t="s">
        <v>13933</v>
      </c>
      <c r="G673" s="107"/>
      <c r="H673" s="41" t="s">
        <v>13814</v>
      </c>
    </row>
    <row r="674" spans="1:8" ht="14.4">
      <c r="A674" s="25">
        <v>673</v>
      </c>
      <c r="B674" s="25">
        <v>438</v>
      </c>
      <c r="C674" s="102" t="s">
        <v>13868</v>
      </c>
      <c r="D674" s="25" t="s">
        <v>13869</v>
      </c>
      <c r="E674" s="25" t="s">
        <v>13932</v>
      </c>
      <c r="F674" s="25" t="s">
        <v>13880</v>
      </c>
      <c r="G674" s="107"/>
      <c r="H674" s="41" t="s">
        <v>10447</v>
      </c>
    </row>
    <row r="675" spans="1:8" ht="14.4">
      <c r="A675" s="25">
        <v>674</v>
      </c>
      <c r="B675" s="25">
        <v>439</v>
      </c>
      <c r="C675" s="102" t="s">
        <v>13868</v>
      </c>
      <c r="D675" s="25" t="s">
        <v>13869</v>
      </c>
      <c r="E675" s="25" t="s">
        <v>13932</v>
      </c>
      <c r="F675" s="25" t="s">
        <v>13881</v>
      </c>
      <c r="G675" s="108" t="s">
        <v>13975</v>
      </c>
      <c r="H675" s="41" t="s">
        <v>13793</v>
      </c>
    </row>
    <row r="676" spans="1:8" ht="14.4">
      <c r="A676" s="25">
        <v>675</v>
      </c>
      <c r="B676" s="25">
        <v>440</v>
      </c>
      <c r="C676" s="102" t="s">
        <v>13868</v>
      </c>
      <c r="D676" s="25" t="s">
        <v>13869</v>
      </c>
      <c r="E676" s="25" t="s">
        <v>13932</v>
      </c>
      <c r="F676" s="25" t="s">
        <v>13882</v>
      </c>
      <c r="G676" s="108" t="s">
        <v>13976</v>
      </c>
      <c r="H676" s="41" t="s">
        <v>10447</v>
      </c>
    </row>
    <row r="677" spans="1:8">
      <c r="A677" s="25">
        <v>676</v>
      </c>
      <c r="B677" s="25">
        <v>441</v>
      </c>
      <c r="C677" s="102" t="s">
        <v>13868</v>
      </c>
      <c r="D677" s="25" t="s">
        <v>13869</v>
      </c>
      <c r="E677" s="25" t="s">
        <v>13932</v>
      </c>
      <c r="F677" s="25" t="s">
        <v>13883</v>
      </c>
      <c r="G677" s="25" t="s">
        <v>13977</v>
      </c>
      <c r="H677" s="41" t="s">
        <v>10447</v>
      </c>
    </row>
    <row r="678" spans="1:8">
      <c r="A678" s="25">
        <v>677</v>
      </c>
      <c r="B678" s="25">
        <v>442</v>
      </c>
      <c r="C678" s="102" t="s">
        <v>13868</v>
      </c>
      <c r="D678" s="25" t="s">
        <v>13869</v>
      </c>
      <c r="E678" s="25" t="s">
        <v>13932</v>
      </c>
      <c r="F678" s="25" t="s">
        <v>13884</v>
      </c>
      <c r="G678" s="25" t="s">
        <v>13978</v>
      </c>
      <c r="H678" s="41" t="s">
        <v>10447</v>
      </c>
    </row>
    <row r="679" spans="1:8">
      <c r="A679" s="25">
        <v>678</v>
      </c>
      <c r="B679" s="25">
        <v>443</v>
      </c>
      <c r="C679" s="102" t="s">
        <v>13868</v>
      </c>
      <c r="D679" s="25" t="s">
        <v>13869</v>
      </c>
      <c r="E679" s="25" t="s">
        <v>13932</v>
      </c>
      <c r="F679" s="25" t="s">
        <v>13885</v>
      </c>
      <c r="G679" s="25" t="s">
        <v>13979</v>
      </c>
      <c r="H679" s="41" t="s">
        <v>10447</v>
      </c>
    </row>
    <row r="680" spans="1:8">
      <c r="A680" s="25">
        <v>679</v>
      </c>
      <c r="B680" s="25">
        <v>444</v>
      </c>
      <c r="C680" s="102" t="s">
        <v>13868</v>
      </c>
      <c r="D680" s="25" t="s">
        <v>13869</v>
      </c>
      <c r="E680" s="25" t="s">
        <v>13932</v>
      </c>
      <c r="F680" s="25" t="s">
        <v>13450</v>
      </c>
      <c r="G680" s="102" t="s">
        <v>13980</v>
      </c>
      <c r="H680" s="41" t="s">
        <v>13452</v>
      </c>
    </row>
    <row r="681" spans="1:8">
      <c r="A681" s="25">
        <v>680</v>
      </c>
      <c r="B681" s="25">
        <v>445</v>
      </c>
      <c r="C681" s="102" t="s">
        <v>13868</v>
      </c>
      <c r="D681" s="25" t="s">
        <v>13869</v>
      </c>
      <c r="E681" s="25" t="s">
        <v>13932</v>
      </c>
      <c r="F681" s="25" t="s">
        <v>13453</v>
      </c>
      <c r="G681" s="102" t="s">
        <v>13981</v>
      </c>
      <c r="H681" s="41" t="s">
        <v>13452</v>
      </c>
    </row>
    <row r="682" spans="1:8">
      <c r="A682" s="25">
        <v>681</v>
      </c>
      <c r="B682" s="25">
        <v>446</v>
      </c>
      <c r="C682" s="102" t="s">
        <v>13868</v>
      </c>
      <c r="D682" s="25" t="s">
        <v>13869</v>
      </c>
      <c r="E682" s="25" t="s">
        <v>13934</v>
      </c>
      <c r="F682" s="25" t="s">
        <v>8927</v>
      </c>
      <c r="G682" s="25" t="s">
        <v>13988</v>
      </c>
      <c r="H682" s="41" t="s">
        <v>13793</v>
      </c>
    </row>
    <row r="683" spans="1:8">
      <c r="A683" s="25">
        <v>682</v>
      </c>
      <c r="B683" s="25">
        <v>447</v>
      </c>
      <c r="C683" s="102" t="s">
        <v>13868</v>
      </c>
      <c r="D683" s="25" t="s">
        <v>13869</v>
      </c>
      <c r="E683" s="25" t="s">
        <v>13934</v>
      </c>
      <c r="F683" s="25" t="s">
        <v>13529</v>
      </c>
      <c r="G683" s="25" t="s">
        <v>13997</v>
      </c>
      <c r="H683" s="41" t="s">
        <v>13903</v>
      </c>
    </row>
    <row r="684" spans="1:8">
      <c r="A684" s="25">
        <v>683</v>
      </c>
      <c r="B684" s="25">
        <v>448</v>
      </c>
      <c r="C684" s="102" t="s">
        <v>13868</v>
      </c>
      <c r="D684" s="25" t="s">
        <v>13869</v>
      </c>
      <c r="E684" s="25" t="s">
        <v>13934</v>
      </c>
      <c r="F684" s="25" t="s">
        <v>13797</v>
      </c>
      <c r="G684" s="25" t="s">
        <v>13968</v>
      </c>
      <c r="H684" s="41" t="s">
        <v>13793</v>
      </c>
    </row>
    <row r="685" spans="1:8">
      <c r="A685" s="25">
        <v>684</v>
      </c>
      <c r="B685" s="25">
        <v>449</v>
      </c>
      <c r="C685" s="102" t="s">
        <v>13868</v>
      </c>
      <c r="D685" s="25" t="s">
        <v>13869</v>
      </c>
      <c r="E685" s="25" t="s">
        <v>13934</v>
      </c>
      <c r="F685" s="25" t="s">
        <v>13910</v>
      </c>
      <c r="G685" s="25" t="s">
        <v>13998</v>
      </c>
      <c r="H685" s="41" t="s">
        <v>13478</v>
      </c>
    </row>
    <row r="686" spans="1:8">
      <c r="A686" s="25">
        <v>685</v>
      </c>
      <c r="B686" s="25">
        <v>450</v>
      </c>
      <c r="C686" s="102" t="s">
        <v>13868</v>
      </c>
      <c r="D686" s="25" t="s">
        <v>13869</v>
      </c>
      <c r="E686" s="25" t="s">
        <v>13934</v>
      </c>
      <c r="F686" s="25" t="s">
        <v>13873</v>
      </c>
      <c r="G686" s="25" t="s">
        <v>13970</v>
      </c>
      <c r="H686" s="41" t="s">
        <v>13478</v>
      </c>
    </row>
    <row r="687" spans="1:8">
      <c r="A687" s="25">
        <v>686</v>
      </c>
      <c r="B687" s="25">
        <v>451</v>
      </c>
      <c r="C687" s="102" t="s">
        <v>13868</v>
      </c>
      <c r="D687" s="25" t="s">
        <v>13869</v>
      </c>
      <c r="E687" s="25" t="s">
        <v>13934</v>
      </c>
      <c r="F687" s="25" t="s">
        <v>13512</v>
      </c>
      <c r="G687" s="25" t="s">
        <v>13811</v>
      </c>
      <c r="H687" s="41" t="s">
        <v>13814</v>
      </c>
    </row>
    <row r="688" spans="1:8">
      <c r="A688" s="25">
        <v>687</v>
      </c>
      <c r="B688" s="25">
        <v>452</v>
      </c>
      <c r="C688" s="102" t="s">
        <v>13868</v>
      </c>
      <c r="D688" s="25" t="s">
        <v>13869</v>
      </c>
      <c r="E688" s="25" t="s">
        <v>13934</v>
      </c>
      <c r="F688" s="25" t="s">
        <v>13526</v>
      </c>
      <c r="G688" s="25" t="s">
        <v>13995</v>
      </c>
      <c r="H688" s="41" t="s">
        <v>13814</v>
      </c>
    </row>
    <row r="689" spans="1:8">
      <c r="A689" s="25">
        <v>688</v>
      </c>
      <c r="B689" s="25">
        <v>453</v>
      </c>
      <c r="C689" s="102" t="s">
        <v>13868</v>
      </c>
      <c r="D689" s="25" t="s">
        <v>13869</v>
      </c>
      <c r="E689" s="25" t="s">
        <v>13934</v>
      </c>
      <c r="F689" s="25" t="s">
        <v>14979</v>
      </c>
      <c r="G689" s="25" t="s">
        <v>14980</v>
      </c>
      <c r="H689" s="41" t="s">
        <v>13793</v>
      </c>
    </row>
    <row r="690" spans="1:8">
      <c r="A690" s="25">
        <v>689</v>
      </c>
      <c r="B690" s="25">
        <v>454</v>
      </c>
      <c r="C690" s="102" t="s">
        <v>13868</v>
      </c>
      <c r="D690" s="25" t="s">
        <v>13869</v>
      </c>
      <c r="E690" s="25" t="s">
        <v>13934</v>
      </c>
      <c r="F690" s="25" t="s">
        <v>13877</v>
      </c>
      <c r="G690" s="25" t="s">
        <v>13377</v>
      </c>
      <c r="H690" s="41" t="s">
        <v>13793</v>
      </c>
    </row>
    <row r="691" spans="1:8" ht="14.4">
      <c r="A691" s="25">
        <v>690</v>
      </c>
      <c r="B691" s="25">
        <v>455</v>
      </c>
      <c r="C691" s="102" t="s">
        <v>13868</v>
      </c>
      <c r="D691" s="25" t="s">
        <v>13869</v>
      </c>
      <c r="E691" s="25" t="s">
        <v>13934</v>
      </c>
      <c r="F691" s="25" t="s">
        <v>13931</v>
      </c>
      <c r="G691" s="107"/>
      <c r="H691" s="41" t="s">
        <v>13793</v>
      </c>
    </row>
    <row r="692" spans="1:8" ht="14.4">
      <c r="A692" s="25">
        <v>691</v>
      </c>
      <c r="B692" s="25">
        <v>456</v>
      </c>
      <c r="C692" s="102" t="s">
        <v>13868</v>
      </c>
      <c r="D692" s="25" t="s">
        <v>13869</v>
      </c>
      <c r="E692" s="25" t="s">
        <v>13934</v>
      </c>
      <c r="F692" s="25" t="s">
        <v>13880</v>
      </c>
      <c r="G692" s="107"/>
      <c r="H692" s="41" t="s">
        <v>10447</v>
      </c>
    </row>
    <row r="693" spans="1:8" ht="14.4">
      <c r="A693" s="25">
        <v>692</v>
      </c>
      <c r="B693" s="25">
        <v>457</v>
      </c>
      <c r="C693" s="102" t="s">
        <v>13868</v>
      </c>
      <c r="D693" s="25" t="s">
        <v>13869</v>
      </c>
      <c r="E693" s="25" t="s">
        <v>13934</v>
      </c>
      <c r="F693" s="25" t="s">
        <v>13881</v>
      </c>
      <c r="G693" s="108" t="s">
        <v>13990</v>
      </c>
      <c r="H693" s="41" t="s">
        <v>13793</v>
      </c>
    </row>
    <row r="694" spans="1:8" ht="14.4">
      <c r="A694" s="25">
        <v>693</v>
      </c>
      <c r="B694" s="25">
        <v>458</v>
      </c>
      <c r="C694" s="102" t="s">
        <v>13868</v>
      </c>
      <c r="D694" s="25" t="s">
        <v>13869</v>
      </c>
      <c r="E694" s="25" t="s">
        <v>13934</v>
      </c>
      <c r="F694" s="25" t="s">
        <v>13882</v>
      </c>
      <c r="G694" s="108" t="s">
        <v>13976</v>
      </c>
      <c r="H694" s="41" t="s">
        <v>10447</v>
      </c>
    </row>
    <row r="695" spans="1:8">
      <c r="A695" s="25">
        <v>694</v>
      </c>
      <c r="B695" s="25">
        <v>459</v>
      </c>
      <c r="C695" s="102" t="s">
        <v>13868</v>
      </c>
      <c r="D695" s="25" t="s">
        <v>13869</v>
      </c>
      <c r="E695" s="25" t="s">
        <v>13934</v>
      </c>
      <c r="F695" s="25" t="s">
        <v>13911</v>
      </c>
      <c r="G695" s="25" t="s">
        <v>14000</v>
      </c>
      <c r="H695" s="41" t="s">
        <v>10447</v>
      </c>
    </row>
    <row r="696" spans="1:8">
      <c r="A696" s="25">
        <v>695</v>
      </c>
      <c r="B696" s="25">
        <v>460</v>
      </c>
      <c r="C696" s="102" t="s">
        <v>13868</v>
      </c>
      <c r="D696" s="25" t="s">
        <v>13869</v>
      </c>
      <c r="E696" s="25" t="s">
        <v>13934</v>
      </c>
      <c r="F696" s="25" t="s">
        <v>13912</v>
      </c>
      <c r="G696" s="25" t="s">
        <v>14001</v>
      </c>
      <c r="H696" s="41" t="s">
        <v>10447</v>
      </c>
    </row>
    <row r="697" spans="1:8">
      <c r="A697" s="25">
        <v>696</v>
      </c>
      <c r="B697" s="25">
        <v>461</v>
      </c>
      <c r="C697" s="102" t="s">
        <v>13868</v>
      </c>
      <c r="D697" s="25" t="s">
        <v>13869</v>
      </c>
      <c r="E697" s="25" t="s">
        <v>13934</v>
      </c>
      <c r="F697" s="25" t="s">
        <v>13885</v>
      </c>
      <c r="G697" s="25" t="s">
        <v>13979</v>
      </c>
      <c r="H697" s="41" t="s">
        <v>10447</v>
      </c>
    </row>
    <row r="698" spans="1:8">
      <c r="A698" s="25">
        <v>697</v>
      </c>
      <c r="B698" s="25">
        <v>462</v>
      </c>
      <c r="C698" s="102" t="s">
        <v>13868</v>
      </c>
      <c r="D698" s="25" t="s">
        <v>13869</v>
      </c>
      <c r="E698" s="25" t="s">
        <v>13934</v>
      </c>
      <c r="F698" s="25" t="s">
        <v>13450</v>
      </c>
      <c r="G698" s="102" t="s">
        <v>13991</v>
      </c>
      <c r="H698" s="41" t="s">
        <v>13452</v>
      </c>
    </row>
    <row r="699" spans="1:8">
      <c r="A699" s="25">
        <v>698</v>
      </c>
      <c r="B699" s="25">
        <v>463</v>
      </c>
      <c r="C699" s="102" t="s">
        <v>13868</v>
      </c>
      <c r="D699" s="25" t="s">
        <v>13869</v>
      </c>
      <c r="E699" s="25" t="s">
        <v>13934</v>
      </c>
      <c r="F699" s="25" t="s">
        <v>13453</v>
      </c>
      <c r="G699" s="102" t="s">
        <v>13992</v>
      </c>
      <c r="H699" s="41" t="s">
        <v>13452</v>
      </c>
    </row>
    <row r="700" spans="1:8">
      <c r="A700" s="25">
        <v>699</v>
      </c>
      <c r="B700" s="25">
        <v>464</v>
      </c>
      <c r="C700" s="102" t="s">
        <v>13868</v>
      </c>
      <c r="D700" s="25" t="s">
        <v>13869</v>
      </c>
      <c r="E700" s="25" t="s">
        <v>13935</v>
      </c>
      <c r="F700" s="25" t="s">
        <v>8927</v>
      </c>
      <c r="G700" s="25" t="s">
        <v>13988</v>
      </c>
      <c r="H700" s="41" t="s">
        <v>13793</v>
      </c>
    </row>
    <row r="701" spans="1:8">
      <c r="A701" s="25">
        <v>700</v>
      </c>
      <c r="B701" s="25">
        <v>465</v>
      </c>
      <c r="C701" s="102" t="s">
        <v>13868</v>
      </c>
      <c r="D701" s="25" t="s">
        <v>13869</v>
      </c>
      <c r="E701" s="25" t="s">
        <v>13935</v>
      </c>
      <c r="F701" s="25" t="s">
        <v>13529</v>
      </c>
      <c r="G701" s="25" t="s">
        <v>13997</v>
      </c>
      <c r="H701" s="41" t="s">
        <v>13903</v>
      </c>
    </row>
    <row r="702" spans="1:8">
      <c r="A702" s="25">
        <v>701</v>
      </c>
      <c r="B702" s="25">
        <v>466</v>
      </c>
      <c r="C702" s="102" t="s">
        <v>13868</v>
      </c>
      <c r="D702" s="25" t="s">
        <v>13869</v>
      </c>
      <c r="E702" s="25" t="s">
        <v>13935</v>
      </c>
      <c r="F702" s="25" t="s">
        <v>13797</v>
      </c>
      <c r="G702" s="25" t="s">
        <v>13968</v>
      </c>
      <c r="H702" s="41" t="s">
        <v>13793</v>
      </c>
    </row>
    <row r="703" spans="1:8">
      <c r="A703" s="25">
        <v>702</v>
      </c>
      <c r="B703" s="25">
        <v>467</v>
      </c>
      <c r="C703" s="102" t="s">
        <v>13868</v>
      </c>
      <c r="D703" s="25" t="s">
        <v>13869</v>
      </c>
      <c r="E703" s="25" t="s">
        <v>13935</v>
      </c>
      <c r="F703" s="25" t="s">
        <v>13910</v>
      </c>
      <c r="G703" s="25" t="s">
        <v>13998</v>
      </c>
      <c r="H703" s="41" t="s">
        <v>13478</v>
      </c>
    </row>
    <row r="704" spans="1:8">
      <c r="A704" s="25">
        <v>703</v>
      </c>
      <c r="B704" s="25">
        <v>468</v>
      </c>
      <c r="C704" s="102" t="s">
        <v>13868</v>
      </c>
      <c r="D704" s="25" t="s">
        <v>13869</v>
      </c>
      <c r="E704" s="25" t="s">
        <v>13935</v>
      </c>
      <c r="F704" s="25" t="s">
        <v>13873</v>
      </c>
      <c r="G704" s="25" t="s">
        <v>13970</v>
      </c>
      <c r="H704" s="41" t="s">
        <v>13478</v>
      </c>
    </row>
    <row r="705" spans="1:8">
      <c r="A705" s="25">
        <v>704</v>
      </c>
      <c r="B705" s="25">
        <v>469</v>
      </c>
      <c r="C705" s="102" t="s">
        <v>13868</v>
      </c>
      <c r="D705" s="25" t="s">
        <v>13869</v>
      </c>
      <c r="E705" s="25" t="s">
        <v>13935</v>
      </c>
      <c r="F705" s="25" t="s">
        <v>13512</v>
      </c>
      <c r="G705" s="25" t="s">
        <v>13811</v>
      </c>
      <c r="H705" s="41" t="s">
        <v>13814</v>
      </c>
    </row>
    <row r="706" spans="1:8">
      <c r="A706" s="25">
        <v>705</v>
      </c>
      <c r="B706" s="25">
        <v>470</v>
      </c>
      <c r="C706" s="102" t="s">
        <v>13868</v>
      </c>
      <c r="D706" s="25" t="s">
        <v>13869</v>
      </c>
      <c r="E706" s="25" t="s">
        <v>13935</v>
      </c>
      <c r="F706" s="25" t="s">
        <v>13526</v>
      </c>
      <c r="G706" s="25" t="s">
        <v>13995</v>
      </c>
      <c r="H706" s="41" t="s">
        <v>13814</v>
      </c>
    </row>
    <row r="707" spans="1:8">
      <c r="A707" s="25">
        <v>706</v>
      </c>
      <c r="B707" s="25">
        <v>471</v>
      </c>
      <c r="C707" s="102" t="s">
        <v>13868</v>
      </c>
      <c r="D707" s="25" t="s">
        <v>13869</v>
      </c>
      <c r="E707" s="25" t="s">
        <v>13935</v>
      </c>
      <c r="F707" s="25" t="s">
        <v>14979</v>
      </c>
      <c r="G707" s="25" t="s">
        <v>14980</v>
      </c>
      <c r="H707" s="41" t="s">
        <v>13793</v>
      </c>
    </row>
    <row r="708" spans="1:8">
      <c r="A708" s="25">
        <v>707</v>
      </c>
      <c r="B708" s="25">
        <v>472</v>
      </c>
      <c r="C708" s="102" t="s">
        <v>13868</v>
      </c>
      <c r="D708" s="25" t="s">
        <v>13869</v>
      </c>
      <c r="E708" s="25" t="s">
        <v>13935</v>
      </c>
      <c r="F708" s="25" t="s">
        <v>13877</v>
      </c>
      <c r="G708" s="25" t="s">
        <v>13377</v>
      </c>
      <c r="H708" s="41" t="s">
        <v>13793</v>
      </c>
    </row>
    <row r="709" spans="1:8" ht="14.4">
      <c r="A709" s="25">
        <v>708</v>
      </c>
      <c r="B709" s="25">
        <v>473</v>
      </c>
      <c r="C709" s="102" t="s">
        <v>13868</v>
      </c>
      <c r="D709" s="25" t="s">
        <v>13869</v>
      </c>
      <c r="E709" s="25" t="s">
        <v>13935</v>
      </c>
      <c r="F709" s="25" t="s">
        <v>13828</v>
      </c>
      <c r="G709" s="107"/>
      <c r="H709" s="41" t="s">
        <v>13793</v>
      </c>
    </row>
    <row r="710" spans="1:8" ht="14.4">
      <c r="A710" s="25">
        <v>709</v>
      </c>
      <c r="B710" s="25">
        <v>474</v>
      </c>
      <c r="C710" s="102" t="s">
        <v>13868</v>
      </c>
      <c r="D710" s="25" t="s">
        <v>13869</v>
      </c>
      <c r="E710" s="25" t="s">
        <v>13935</v>
      </c>
      <c r="F710" s="25" t="s">
        <v>13907</v>
      </c>
      <c r="G710" s="107"/>
      <c r="H710" s="41" t="s">
        <v>13793</v>
      </c>
    </row>
    <row r="711" spans="1:8" ht="14.4">
      <c r="A711" s="25">
        <v>710</v>
      </c>
      <c r="B711" s="25">
        <v>475</v>
      </c>
      <c r="C711" s="102" t="s">
        <v>13868</v>
      </c>
      <c r="D711" s="25" t="s">
        <v>13869</v>
      </c>
      <c r="E711" s="25" t="s">
        <v>13935</v>
      </c>
      <c r="F711" s="25" t="s">
        <v>13880</v>
      </c>
      <c r="G711" s="107"/>
      <c r="H711" s="41" t="s">
        <v>10447</v>
      </c>
    </row>
    <row r="712" spans="1:8" ht="14.4">
      <c r="A712" s="25">
        <v>711</v>
      </c>
      <c r="B712" s="25">
        <v>476</v>
      </c>
      <c r="C712" s="102" t="s">
        <v>13868</v>
      </c>
      <c r="D712" s="25" t="s">
        <v>13869</v>
      </c>
      <c r="E712" s="25" t="s">
        <v>13935</v>
      </c>
      <c r="F712" s="25" t="s">
        <v>13881</v>
      </c>
      <c r="G712" s="108" t="s">
        <v>13990</v>
      </c>
      <c r="H712" s="41" t="s">
        <v>13793</v>
      </c>
    </row>
    <row r="713" spans="1:8" ht="14.4">
      <c r="A713" s="25">
        <v>712</v>
      </c>
      <c r="B713" s="25">
        <v>477</v>
      </c>
      <c r="C713" s="102" t="s">
        <v>13868</v>
      </c>
      <c r="D713" s="25" t="s">
        <v>13869</v>
      </c>
      <c r="E713" s="25" t="s">
        <v>13935</v>
      </c>
      <c r="F713" s="25" t="s">
        <v>13882</v>
      </c>
      <c r="G713" s="108" t="s">
        <v>13976</v>
      </c>
      <c r="H713" s="41" t="s">
        <v>10447</v>
      </c>
    </row>
    <row r="714" spans="1:8">
      <c r="A714" s="25">
        <v>713</v>
      </c>
      <c r="B714" s="25">
        <v>478</v>
      </c>
      <c r="C714" s="102" t="s">
        <v>13868</v>
      </c>
      <c r="D714" s="25" t="s">
        <v>13869</v>
      </c>
      <c r="E714" s="25" t="s">
        <v>13935</v>
      </c>
      <c r="F714" s="25" t="s">
        <v>13911</v>
      </c>
      <c r="G714" s="25" t="s">
        <v>14000</v>
      </c>
      <c r="H714" s="41" t="s">
        <v>10447</v>
      </c>
    </row>
    <row r="715" spans="1:8">
      <c r="A715" s="25">
        <v>714</v>
      </c>
      <c r="B715" s="25">
        <v>479</v>
      </c>
      <c r="C715" s="102" t="s">
        <v>13868</v>
      </c>
      <c r="D715" s="25" t="s">
        <v>13869</v>
      </c>
      <c r="E715" s="25" t="s">
        <v>13935</v>
      </c>
      <c r="F715" s="25" t="s">
        <v>13912</v>
      </c>
      <c r="G715" s="25" t="s">
        <v>14001</v>
      </c>
      <c r="H715" s="41" t="s">
        <v>10447</v>
      </c>
    </row>
    <row r="716" spans="1:8">
      <c r="A716" s="25">
        <v>715</v>
      </c>
      <c r="B716" s="25">
        <v>480</v>
      </c>
      <c r="C716" s="102" t="s">
        <v>13868</v>
      </c>
      <c r="D716" s="25" t="s">
        <v>13869</v>
      </c>
      <c r="E716" s="25" t="s">
        <v>13935</v>
      </c>
      <c r="F716" s="25" t="s">
        <v>13885</v>
      </c>
      <c r="G716" s="25" t="s">
        <v>13979</v>
      </c>
      <c r="H716" s="41" t="s">
        <v>10447</v>
      </c>
    </row>
    <row r="717" spans="1:8">
      <c r="A717" s="25">
        <v>716</v>
      </c>
      <c r="B717" s="25">
        <v>481</v>
      </c>
      <c r="C717" s="102" t="s">
        <v>13868</v>
      </c>
      <c r="D717" s="25" t="s">
        <v>13869</v>
      </c>
      <c r="E717" s="25" t="s">
        <v>13935</v>
      </c>
      <c r="F717" s="25" t="s">
        <v>13450</v>
      </c>
      <c r="G717" s="102" t="s">
        <v>13991</v>
      </c>
      <c r="H717" s="41" t="s">
        <v>13452</v>
      </c>
    </row>
    <row r="718" spans="1:8">
      <c r="A718" s="25">
        <v>717</v>
      </c>
      <c r="B718" s="25">
        <v>482</v>
      </c>
      <c r="C718" s="102" t="s">
        <v>13868</v>
      </c>
      <c r="D718" s="25" t="s">
        <v>13869</v>
      </c>
      <c r="E718" s="25" t="s">
        <v>13935</v>
      </c>
      <c r="F718" s="25" t="s">
        <v>13453</v>
      </c>
      <c r="G718" s="102" t="s">
        <v>13992</v>
      </c>
      <c r="H718" s="41" t="s">
        <v>13452</v>
      </c>
    </row>
    <row r="719" spans="1:8">
      <c r="A719" s="25">
        <v>718</v>
      </c>
      <c r="B719" s="25">
        <v>1</v>
      </c>
      <c r="C719" s="102" t="s">
        <v>13936</v>
      </c>
      <c r="D719" s="25" t="s">
        <v>13937</v>
      </c>
      <c r="E719" s="25" t="s">
        <v>13938</v>
      </c>
      <c r="F719" s="25" t="s">
        <v>8927</v>
      </c>
      <c r="H719" s="41" t="s">
        <v>13793</v>
      </c>
    </row>
    <row r="720" spans="1:8">
      <c r="A720" s="25">
        <v>719</v>
      </c>
      <c r="B720" s="25">
        <v>2</v>
      </c>
      <c r="C720" s="102" t="s">
        <v>13936</v>
      </c>
      <c r="D720" s="25" t="s">
        <v>13937</v>
      </c>
      <c r="E720" s="25" t="s">
        <v>13938</v>
      </c>
      <c r="F720" s="25" t="s">
        <v>13529</v>
      </c>
      <c r="H720" s="41" t="s">
        <v>13796</v>
      </c>
    </row>
    <row r="721" spans="1:8">
      <c r="A721" s="25">
        <v>720</v>
      </c>
      <c r="B721" s="25">
        <v>3</v>
      </c>
      <c r="C721" s="102" t="s">
        <v>13936</v>
      </c>
      <c r="D721" s="25" t="s">
        <v>13937</v>
      </c>
      <c r="E721" s="25" t="s">
        <v>13938</v>
      </c>
      <c r="F721" s="25" t="s">
        <v>13939</v>
      </c>
      <c r="H721" s="41" t="s">
        <v>13793</v>
      </c>
    </row>
    <row r="722" spans="1:8">
      <c r="A722" s="25">
        <v>721</v>
      </c>
      <c r="B722" s="25">
        <v>4</v>
      </c>
      <c r="C722" s="102" t="s">
        <v>13936</v>
      </c>
      <c r="D722" s="25" t="s">
        <v>13937</v>
      </c>
      <c r="E722" s="25" t="s">
        <v>13938</v>
      </c>
      <c r="F722" s="25" t="s">
        <v>13940</v>
      </c>
      <c r="H722" s="41" t="s">
        <v>13478</v>
      </c>
    </row>
    <row r="723" spans="1:8">
      <c r="A723" s="25">
        <v>722</v>
      </c>
      <c r="B723" s="25">
        <v>5</v>
      </c>
      <c r="C723" s="102" t="s">
        <v>13936</v>
      </c>
      <c r="D723" s="25" t="s">
        <v>13937</v>
      </c>
      <c r="E723" s="25" t="s">
        <v>13938</v>
      </c>
      <c r="F723" s="25" t="s">
        <v>13504</v>
      </c>
      <c r="H723" s="41" t="s">
        <v>13793</v>
      </c>
    </row>
    <row r="724" spans="1:8">
      <c r="A724" s="25">
        <v>723</v>
      </c>
      <c r="B724" s="25">
        <v>6</v>
      </c>
      <c r="C724" s="102" t="s">
        <v>13936</v>
      </c>
      <c r="D724" s="25" t="s">
        <v>13937</v>
      </c>
      <c r="E724" s="25" t="s">
        <v>13938</v>
      </c>
      <c r="F724" s="25" t="s">
        <v>13438</v>
      </c>
      <c r="H724" s="41" t="s">
        <v>13793</v>
      </c>
    </row>
    <row r="725" spans="1:8">
      <c r="A725" s="25">
        <v>724</v>
      </c>
      <c r="B725" s="25">
        <v>7</v>
      </c>
      <c r="C725" s="102" t="s">
        <v>13936</v>
      </c>
      <c r="D725" s="25" t="s">
        <v>13937</v>
      </c>
      <c r="E725" s="25" t="s">
        <v>13938</v>
      </c>
      <c r="F725" s="25" t="s">
        <v>13515</v>
      </c>
      <c r="H725" s="41" t="s">
        <v>13793</v>
      </c>
    </row>
    <row r="726" spans="1:8">
      <c r="A726" s="25">
        <v>725</v>
      </c>
      <c r="B726" s="25">
        <v>8</v>
      </c>
      <c r="C726" s="102" t="s">
        <v>13936</v>
      </c>
      <c r="D726" s="25" t="s">
        <v>13937</v>
      </c>
      <c r="E726" s="25" t="s">
        <v>13938</v>
      </c>
      <c r="F726" s="25" t="s">
        <v>13816</v>
      </c>
      <c r="H726" s="41" t="s">
        <v>13793</v>
      </c>
    </row>
    <row r="727" spans="1:8">
      <c r="A727" s="25">
        <v>726</v>
      </c>
      <c r="B727" s="25">
        <v>9</v>
      </c>
      <c r="C727" s="102" t="s">
        <v>13936</v>
      </c>
      <c r="D727" s="25" t="s">
        <v>13937</v>
      </c>
      <c r="E727" s="25" t="s">
        <v>13938</v>
      </c>
      <c r="F727" s="25" t="s">
        <v>13818</v>
      </c>
      <c r="H727" s="41" t="s">
        <v>13793</v>
      </c>
    </row>
    <row r="728" spans="1:8">
      <c r="A728" s="25">
        <v>727</v>
      </c>
      <c r="B728" s="25">
        <v>10</v>
      </c>
      <c r="C728" s="102" t="s">
        <v>13936</v>
      </c>
      <c r="D728" s="25" t="s">
        <v>13937</v>
      </c>
      <c r="E728" s="25" t="s">
        <v>13938</v>
      </c>
      <c r="F728" s="25" t="s">
        <v>13820</v>
      </c>
      <c r="H728" s="41" t="s">
        <v>13793</v>
      </c>
    </row>
    <row r="729" spans="1:8">
      <c r="A729" s="25">
        <v>728</v>
      </c>
      <c r="B729" s="25">
        <v>11</v>
      </c>
      <c r="C729" s="102" t="s">
        <v>13936</v>
      </c>
      <c r="D729" s="25" t="s">
        <v>13937</v>
      </c>
      <c r="E729" s="25" t="s">
        <v>13938</v>
      </c>
      <c r="F729" s="25" t="s">
        <v>13918</v>
      </c>
      <c r="H729" s="41" t="s">
        <v>13793</v>
      </c>
    </row>
    <row r="730" spans="1:8">
      <c r="A730" s="25">
        <v>729</v>
      </c>
      <c r="B730" s="25">
        <v>12</v>
      </c>
      <c r="C730" s="102" t="s">
        <v>13936</v>
      </c>
      <c r="D730" s="25" t="s">
        <v>13937</v>
      </c>
      <c r="E730" s="25" t="s">
        <v>13938</v>
      </c>
      <c r="F730" s="25" t="s">
        <v>13517</v>
      </c>
      <c r="H730" s="41" t="s">
        <v>13793</v>
      </c>
    </row>
    <row r="731" spans="1:8">
      <c r="A731" s="25">
        <v>730</v>
      </c>
      <c r="B731" s="25">
        <v>13</v>
      </c>
      <c r="C731" s="102" t="s">
        <v>13936</v>
      </c>
      <c r="D731" s="25" t="s">
        <v>13937</v>
      </c>
      <c r="E731" s="25" t="s">
        <v>13938</v>
      </c>
      <c r="F731" s="25" t="s">
        <v>13941</v>
      </c>
      <c r="H731" s="41" t="s">
        <v>13793</v>
      </c>
    </row>
    <row r="732" spans="1:8">
      <c r="A732" s="25">
        <v>731</v>
      </c>
      <c r="B732" s="25">
        <v>14</v>
      </c>
      <c r="C732" s="102" t="s">
        <v>13936</v>
      </c>
      <c r="D732" s="25" t="s">
        <v>13937</v>
      </c>
      <c r="E732" s="25" t="s">
        <v>13938</v>
      </c>
      <c r="F732" s="25" t="s">
        <v>14982</v>
      </c>
      <c r="H732" s="41" t="s">
        <v>13793</v>
      </c>
    </row>
    <row r="733" spans="1:8">
      <c r="A733" s="25">
        <v>732</v>
      </c>
      <c r="B733" s="25">
        <v>15</v>
      </c>
      <c r="C733" s="102" t="s">
        <v>13936</v>
      </c>
      <c r="D733" s="25" t="s">
        <v>13937</v>
      </c>
      <c r="E733" s="25" t="s">
        <v>13938</v>
      </c>
      <c r="F733" s="25" t="s">
        <v>13525</v>
      </c>
      <c r="H733" s="41" t="s">
        <v>13793</v>
      </c>
    </row>
    <row r="734" spans="1:8">
      <c r="A734" s="25">
        <v>733</v>
      </c>
      <c r="B734" s="25">
        <v>16</v>
      </c>
      <c r="C734" s="102" t="s">
        <v>13936</v>
      </c>
      <c r="D734" s="25" t="s">
        <v>13937</v>
      </c>
      <c r="E734" s="25" t="s">
        <v>13938</v>
      </c>
      <c r="F734" s="25" t="s">
        <v>14976</v>
      </c>
      <c r="H734" s="41" t="s">
        <v>10447</v>
      </c>
    </row>
    <row r="735" spans="1:8">
      <c r="A735" s="25">
        <v>734</v>
      </c>
      <c r="B735" s="25">
        <v>17</v>
      </c>
      <c r="C735" s="102" t="s">
        <v>13936</v>
      </c>
      <c r="D735" s="25" t="s">
        <v>13937</v>
      </c>
      <c r="E735" s="25" t="s">
        <v>13938</v>
      </c>
      <c r="F735" s="25" t="s">
        <v>13520</v>
      </c>
      <c r="H735" s="41" t="s">
        <v>13478</v>
      </c>
    </row>
    <row r="736" spans="1:8">
      <c r="A736" s="25">
        <v>735</v>
      </c>
      <c r="B736" s="25">
        <v>18</v>
      </c>
      <c r="C736" s="102" t="s">
        <v>13936</v>
      </c>
      <c r="D736" s="25" t="s">
        <v>13937</v>
      </c>
      <c r="E736" s="25" t="s">
        <v>13938</v>
      </c>
      <c r="F736" s="25" t="s">
        <v>13521</v>
      </c>
      <c r="H736" s="41" t="s">
        <v>13793</v>
      </c>
    </row>
    <row r="737" spans="1:8">
      <c r="A737" s="25">
        <v>736</v>
      </c>
      <c r="B737" s="25">
        <v>19</v>
      </c>
      <c r="C737" s="102" t="s">
        <v>13936</v>
      </c>
      <c r="D737" s="25" t="s">
        <v>13937</v>
      </c>
      <c r="E737" s="25" t="s">
        <v>13938</v>
      </c>
      <c r="F737" s="25" t="s">
        <v>13942</v>
      </c>
      <c r="H737" s="41" t="s">
        <v>13814</v>
      </c>
    </row>
    <row r="738" spans="1:8">
      <c r="A738" s="25">
        <v>737</v>
      </c>
      <c r="B738" s="25">
        <v>20</v>
      </c>
      <c r="C738" s="102" t="s">
        <v>13936</v>
      </c>
      <c r="D738" s="25" t="s">
        <v>13937</v>
      </c>
      <c r="E738" s="25" t="s">
        <v>13938</v>
      </c>
      <c r="F738" s="25" t="s">
        <v>14977</v>
      </c>
      <c r="H738" s="41" t="s">
        <v>13814</v>
      </c>
    </row>
    <row r="739" spans="1:8">
      <c r="A739" s="25">
        <v>738</v>
      </c>
      <c r="B739" s="25">
        <v>21</v>
      </c>
      <c r="C739" s="102" t="s">
        <v>13936</v>
      </c>
      <c r="D739" s="25" t="s">
        <v>13937</v>
      </c>
      <c r="E739" s="25" t="s">
        <v>13938</v>
      </c>
      <c r="F739" s="25" t="s">
        <v>13943</v>
      </c>
      <c r="H739" s="41" t="s">
        <v>10447</v>
      </c>
    </row>
    <row r="740" spans="1:8">
      <c r="A740" s="25">
        <v>739</v>
      </c>
      <c r="B740" s="25">
        <v>22</v>
      </c>
      <c r="C740" s="102" t="s">
        <v>13936</v>
      </c>
      <c r="D740" s="25" t="s">
        <v>13937</v>
      </c>
      <c r="E740" s="25" t="s">
        <v>13938</v>
      </c>
      <c r="F740" s="25" t="s">
        <v>13944</v>
      </c>
      <c r="H740" s="41" t="s">
        <v>13793</v>
      </c>
    </row>
    <row r="741" spans="1:8">
      <c r="A741" s="25">
        <v>740</v>
      </c>
      <c r="B741" s="25">
        <v>23</v>
      </c>
      <c r="C741" s="102" t="s">
        <v>13936</v>
      </c>
      <c r="D741" s="25" t="s">
        <v>13937</v>
      </c>
      <c r="E741" s="25" t="s">
        <v>13938</v>
      </c>
      <c r="F741" s="25" t="s">
        <v>13945</v>
      </c>
      <c r="H741" s="41" t="s">
        <v>13814</v>
      </c>
    </row>
    <row r="742" spans="1:8">
      <c r="A742" s="25">
        <v>741</v>
      </c>
      <c r="B742" s="25">
        <v>24</v>
      </c>
      <c r="C742" s="102" t="s">
        <v>13936</v>
      </c>
      <c r="D742" s="25" t="s">
        <v>13937</v>
      </c>
      <c r="E742" s="25" t="s">
        <v>13938</v>
      </c>
      <c r="F742" s="25" t="s">
        <v>13946</v>
      </c>
      <c r="H742" s="41" t="s">
        <v>13793</v>
      </c>
    </row>
    <row r="743" spans="1:8">
      <c r="A743" s="25">
        <v>742</v>
      </c>
      <c r="B743" s="25">
        <v>25</v>
      </c>
      <c r="C743" s="102" t="s">
        <v>13936</v>
      </c>
      <c r="D743" s="25" t="s">
        <v>13937</v>
      </c>
      <c r="E743" s="25" t="s">
        <v>13938</v>
      </c>
      <c r="F743" s="25" t="s">
        <v>13947</v>
      </c>
      <c r="H743" s="41" t="s">
        <v>13814</v>
      </c>
    </row>
    <row r="744" spans="1:8">
      <c r="A744" s="25">
        <v>743</v>
      </c>
      <c r="B744" s="25">
        <v>26</v>
      </c>
      <c r="C744" s="102" t="s">
        <v>13936</v>
      </c>
      <c r="D744" s="25" t="s">
        <v>13937</v>
      </c>
      <c r="E744" s="25" t="s">
        <v>13938</v>
      </c>
      <c r="F744" s="25" t="s">
        <v>13948</v>
      </c>
      <c r="H744" s="41" t="s">
        <v>13814</v>
      </c>
    </row>
    <row r="745" spans="1:8">
      <c r="A745" s="25">
        <v>744</v>
      </c>
      <c r="B745" s="25">
        <v>27</v>
      </c>
      <c r="C745" s="102" t="s">
        <v>13936</v>
      </c>
      <c r="D745" s="25" t="s">
        <v>13937</v>
      </c>
      <c r="E745" s="25" t="s">
        <v>13938</v>
      </c>
      <c r="F745" s="25" t="s">
        <v>13949</v>
      </c>
      <c r="H745" s="41" t="s">
        <v>13814</v>
      </c>
    </row>
    <row r="746" spans="1:8">
      <c r="A746" s="25">
        <v>745</v>
      </c>
      <c r="B746" s="25">
        <v>28</v>
      </c>
      <c r="C746" s="102" t="s">
        <v>13936</v>
      </c>
      <c r="D746" s="25" t="s">
        <v>13937</v>
      </c>
      <c r="E746" s="25" t="s">
        <v>13938</v>
      </c>
      <c r="F746" s="25" t="s">
        <v>13950</v>
      </c>
      <c r="H746" s="41" t="s">
        <v>13793</v>
      </c>
    </row>
    <row r="747" spans="1:8">
      <c r="A747" s="25">
        <v>746</v>
      </c>
      <c r="B747" s="25">
        <v>29</v>
      </c>
      <c r="C747" s="102" t="s">
        <v>13936</v>
      </c>
      <c r="D747" s="25" t="s">
        <v>13937</v>
      </c>
      <c r="E747" s="25" t="s">
        <v>13938</v>
      </c>
      <c r="F747" s="25" t="s">
        <v>13951</v>
      </c>
      <c r="H747" s="41" t="s">
        <v>13814</v>
      </c>
    </row>
    <row r="748" spans="1:8">
      <c r="A748" s="25">
        <v>747</v>
      </c>
      <c r="B748" s="25">
        <v>30</v>
      </c>
      <c r="C748" s="102" t="s">
        <v>13936</v>
      </c>
      <c r="D748" s="25" t="s">
        <v>13937</v>
      </c>
      <c r="E748" s="25" t="s">
        <v>13938</v>
      </c>
      <c r="F748" s="25" t="s">
        <v>13952</v>
      </c>
      <c r="H748" s="41" t="s">
        <v>13793</v>
      </c>
    </row>
    <row r="749" spans="1:8">
      <c r="A749" s="25">
        <v>748</v>
      </c>
      <c r="B749" s="25">
        <v>31</v>
      </c>
      <c r="C749" s="102" t="s">
        <v>13936</v>
      </c>
      <c r="D749" s="25" t="s">
        <v>13937</v>
      </c>
      <c r="E749" s="25" t="s">
        <v>13938</v>
      </c>
      <c r="F749" s="25" t="s">
        <v>13953</v>
      </c>
      <c r="H749" s="41" t="s">
        <v>13814</v>
      </c>
    </row>
    <row r="750" spans="1:8">
      <c r="A750" s="25">
        <v>749</v>
      </c>
      <c r="B750" s="25">
        <v>32</v>
      </c>
      <c r="C750" s="102" t="s">
        <v>13936</v>
      </c>
      <c r="D750" s="25" t="s">
        <v>13937</v>
      </c>
      <c r="E750" s="25" t="s">
        <v>13938</v>
      </c>
      <c r="F750" s="25" t="s">
        <v>13954</v>
      </c>
      <c r="H750" s="41" t="s">
        <v>13814</v>
      </c>
    </row>
    <row r="751" spans="1:8">
      <c r="A751" s="25">
        <v>750</v>
      </c>
      <c r="B751" s="25">
        <v>33</v>
      </c>
      <c r="C751" s="102" t="s">
        <v>13936</v>
      </c>
      <c r="D751" s="25" t="s">
        <v>13937</v>
      </c>
      <c r="E751" s="25" t="s">
        <v>13938</v>
      </c>
      <c r="F751" s="25" t="s">
        <v>13955</v>
      </c>
      <c r="H751" s="41" t="s">
        <v>13814</v>
      </c>
    </row>
    <row r="752" spans="1:8">
      <c r="A752" s="25">
        <v>751</v>
      </c>
      <c r="B752" s="25">
        <v>34</v>
      </c>
      <c r="C752" s="102" t="s">
        <v>13936</v>
      </c>
      <c r="D752" s="25" t="s">
        <v>13937</v>
      </c>
      <c r="E752" s="25" t="s">
        <v>13938</v>
      </c>
      <c r="F752" s="25" t="s">
        <v>13956</v>
      </c>
      <c r="H752" s="41" t="s">
        <v>13793</v>
      </c>
    </row>
    <row r="753" spans="1:8">
      <c r="A753" s="25">
        <v>752</v>
      </c>
      <c r="B753" s="25">
        <v>35</v>
      </c>
      <c r="C753" s="102" t="s">
        <v>13936</v>
      </c>
      <c r="D753" s="25" t="s">
        <v>13937</v>
      </c>
      <c r="E753" s="25" t="s">
        <v>13938</v>
      </c>
      <c r="F753" s="25" t="s">
        <v>13957</v>
      </c>
      <c r="H753" s="41" t="s">
        <v>13814</v>
      </c>
    </row>
    <row r="754" spans="1:8">
      <c r="A754" s="25">
        <v>753</v>
      </c>
      <c r="B754" s="25">
        <v>36</v>
      </c>
      <c r="C754" s="102" t="s">
        <v>13936</v>
      </c>
      <c r="D754" s="25" t="s">
        <v>13937</v>
      </c>
      <c r="E754" s="25" t="s">
        <v>13938</v>
      </c>
      <c r="F754" s="25" t="s">
        <v>13958</v>
      </c>
      <c r="H754" s="41" t="s">
        <v>13793</v>
      </c>
    </row>
    <row r="755" spans="1:8">
      <c r="A755" s="25">
        <v>754</v>
      </c>
      <c r="B755" s="25">
        <v>37</v>
      </c>
      <c r="C755" s="102" t="s">
        <v>13936</v>
      </c>
      <c r="D755" s="25" t="s">
        <v>13937</v>
      </c>
      <c r="E755" s="25" t="s">
        <v>13938</v>
      </c>
      <c r="F755" s="25" t="s">
        <v>13959</v>
      </c>
      <c r="H755" s="41" t="s">
        <v>13814</v>
      </c>
    </row>
    <row r="756" spans="1:8">
      <c r="A756" s="25">
        <v>755</v>
      </c>
      <c r="B756" s="25">
        <v>38</v>
      </c>
      <c r="C756" s="102" t="s">
        <v>13936</v>
      </c>
      <c r="D756" s="25" t="s">
        <v>13937</v>
      </c>
      <c r="E756" s="25" t="s">
        <v>13938</v>
      </c>
      <c r="F756" s="25" t="s">
        <v>13960</v>
      </c>
      <c r="H756" s="41" t="s">
        <v>13814</v>
      </c>
    </row>
    <row r="757" spans="1:8">
      <c r="A757" s="25">
        <v>756</v>
      </c>
      <c r="B757" s="25">
        <v>39</v>
      </c>
      <c r="C757" s="102" t="s">
        <v>13936</v>
      </c>
      <c r="D757" s="25" t="s">
        <v>13937</v>
      </c>
      <c r="E757" s="25" t="s">
        <v>13938</v>
      </c>
      <c r="F757" s="25" t="s">
        <v>13961</v>
      </c>
      <c r="H757" s="41" t="s">
        <v>13814</v>
      </c>
    </row>
    <row r="758" spans="1:8">
      <c r="A758" s="25">
        <v>757</v>
      </c>
      <c r="B758" s="25">
        <v>40</v>
      </c>
      <c r="C758" s="102" t="s">
        <v>13936</v>
      </c>
      <c r="D758" s="25" t="s">
        <v>13937</v>
      </c>
      <c r="E758" s="25" t="s">
        <v>13938</v>
      </c>
      <c r="F758" s="25" t="s">
        <v>13556</v>
      </c>
      <c r="H758" s="41" t="s">
        <v>13793</v>
      </c>
    </row>
    <row r="759" spans="1:8">
      <c r="A759" s="25">
        <v>758</v>
      </c>
      <c r="B759" s="25">
        <v>41</v>
      </c>
      <c r="C759" s="102" t="s">
        <v>13936</v>
      </c>
      <c r="D759" s="25" t="s">
        <v>13937</v>
      </c>
      <c r="E759" s="25" t="s">
        <v>13938</v>
      </c>
      <c r="F759" s="25" t="s">
        <v>13557</v>
      </c>
      <c r="H759" s="41" t="s">
        <v>13814</v>
      </c>
    </row>
    <row r="760" spans="1:8">
      <c r="A760" s="25">
        <v>759</v>
      </c>
      <c r="B760" s="25">
        <v>42</v>
      </c>
      <c r="C760" s="102" t="s">
        <v>13936</v>
      </c>
      <c r="D760" s="25" t="s">
        <v>13937</v>
      </c>
      <c r="E760" s="25" t="s">
        <v>13938</v>
      </c>
      <c r="F760" s="25" t="s">
        <v>13558</v>
      </c>
      <c r="H760" s="41" t="s">
        <v>13793</v>
      </c>
    </row>
    <row r="761" spans="1:8">
      <c r="A761" s="25">
        <v>760</v>
      </c>
      <c r="B761" s="25">
        <v>43</v>
      </c>
      <c r="C761" s="102" t="s">
        <v>13936</v>
      </c>
      <c r="D761" s="25" t="s">
        <v>13937</v>
      </c>
      <c r="E761" s="25" t="s">
        <v>13938</v>
      </c>
      <c r="F761" s="25" t="s">
        <v>13560</v>
      </c>
      <c r="H761" s="41" t="s">
        <v>13814</v>
      </c>
    </row>
    <row r="762" spans="1:8">
      <c r="A762" s="25">
        <v>761</v>
      </c>
      <c r="B762" s="25">
        <v>44</v>
      </c>
      <c r="C762" s="102" t="s">
        <v>13936</v>
      </c>
      <c r="D762" s="25" t="s">
        <v>13937</v>
      </c>
      <c r="E762" s="25" t="s">
        <v>13938</v>
      </c>
      <c r="F762" s="25" t="s">
        <v>13561</v>
      </c>
      <c r="H762" s="41" t="s">
        <v>13814</v>
      </c>
    </row>
    <row r="763" spans="1:8">
      <c r="A763" s="25">
        <v>762</v>
      </c>
      <c r="B763" s="25">
        <v>45</v>
      </c>
      <c r="C763" s="102" t="s">
        <v>13936</v>
      </c>
      <c r="D763" s="25" t="s">
        <v>13937</v>
      </c>
      <c r="E763" s="25" t="s">
        <v>13938</v>
      </c>
      <c r="F763" s="25" t="s">
        <v>13962</v>
      </c>
      <c r="H763" s="41" t="s">
        <v>13814</v>
      </c>
    </row>
    <row r="764" spans="1:8">
      <c r="A764" s="25">
        <v>763</v>
      </c>
      <c r="B764" s="25">
        <v>46</v>
      </c>
      <c r="C764" s="102" t="s">
        <v>13936</v>
      </c>
      <c r="D764" s="25" t="s">
        <v>13937</v>
      </c>
      <c r="E764" s="25" t="s">
        <v>13938</v>
      </c>
      <c r="F764" s="25" t="s">
        <v>13562</v>
      </c>
      <c r="H764" s="41" t="s">
        <v>13814</v>
      </c>
    </row>
    <row r="765" spans="1:8">
      <c r="A765" s="25">
        <v>764</v>
      </c>
      <c r="B765" s="25">
        <v>47</v>
      </c>
      <c r="C765" s="102" t="s">
        <v>13936</v>
      </c>
      <c r="D765" s="25" t="s">
        <v>13937</v>
      </c>
      <c r="E765" s="25" t="s">
        <v>13938</v>
      </c>
      <c r="F765" s="25" t="s">
        <v>13450</v>
      </c>
      <c r="H765" s="41" t="s">
        <v>13452</v>
      </c>
    </row>
    <row r="766" spans="1:8">
      <c r="A766" s="25">
        <v>765</v>
      </c>
      <c r="B766" s="25">
        <v>48</v>
      </c>
      <c r="C766" s="102" t="s">
        <v>13936</v>
      </c>
      <c r="D766" s="25" t="s">
        <v>13937</v>
      </c>
      <c r="E766" s="25" t="s">
        <v>13938</v>
      </c>
      <c r="F766" s="25" t="s">
        <v>13453</v>
      </c>
      <c r="H766" s="41" t="s">
        <v>13452</v>
      </c>
    </row>
    <row r="767" spans="1:8">
      <c r="A767" s="25">
        <v>766</v>
      </c>
      <c r="B767" s="25">
        <v>1</v>
      </c>
      <c r="C767" s="102" t="s">
        <v>13963</v>
      </c>
      <c r="D767" s="25" t="s">
        <v>13964</v>
      </c>
      <c r="G767" s="25" t="s">
        <v>13965</v>
      </c>
    </row>
  </sheetData>
  <hyperlinks>
    <hyperlink ref="J37" location="KOODISTOT!B6222" display="KOODISTOT!B6222" xr:uid="{A818A450-72D6-4FE2-9A3E-B7B944C225D4}"/>
    <hyperlink ref="J57" location="YHDISTEKOODISTOT!B2" display="ExtendedMainGroupType" xr:uid="{38537E65-0DA0-48C3-B9F4-CE16397F648B}"/>
    <hyperlink ref="J58" location="KOODISTOT!B3807" display="SubGroupType" xr:uid="{EB99AE24-7FC3-4B93-8C7A-DA42CB005D08}"/>
    <hyperlink ref="J59" location="KOODISTOT!B3812" display="FertilityClassType" xr:uid="{940BF858-E20B-4C19-BB9F-1ADA35D4B807}"/>
    <hyperlink ref="J60" location="KOODISTOT!B3820" display="SoilTypeType" xr:uid="{C85CEE33-F8F0-4118-BDEF-22DB4539D828}"/>
    <hyperlink ref="J61" location="KOODISTOT!B3843" display="DrainageStateType" xr:uid="{3C56ABC7-9171-4FFD-BC6B-1F50E876E73B}"/>
    <hyperlink ref="J64" location="KOODISTOT!B3850" display="DevelopmentClassType" xr:uid="{AA8FFA47-05B8-408B-8A20-48F50A9B2CA0}"/>
    <hyperlink ref="J65" location="KOODISTOT!B3871" display="StandQualityType" xr:uid="{CCE92017-6A71-4744-8873-CB40CB555213}"/>
    <hyperlink ref="J66" location="KOODISTOT!B3885" display="TreeSpeciesType" xr:uid="{92121126-5E10-4797-AFE9-E292326BD276}"/>
    <hyperlink ref="J67" location="KOODISTOT!B3915" display="AccessibilityType" xr:uid="{94A773C5-CC1F-44A4-B02C-61BE29CEBEC0}"/>
    <hyperlink ref="J80" location="KOODISTOT!B3920" display="CuttingRestrictionType + SilvicultureRestrictionType" xr:uid="{2EBA4D09-3801-4409-95F5-DD52057C72F3}"/>
    <hyperlink ref="J88" location="KOODISTOT!B4396" display="TreeStandDataMomentType" xr:uid="{FB6AAE9C-6680-4821-ADC4-3F0E3215EF22}"/>
    <hyperlink ref="J113" location="KOODISTOT!B4866" display="CurrencyType" xr:uid="{B6A1851B-D8E2-4FBD-A630-6B9484C36C21}"/>
    <hyperlink ref="J135" location="KOODISTOT!B4866" display="CurrencyType" xr:uid="{A98171FA-83FD-4397-B574-AF7E4B40EE0B}"/>
    <hyperlink ref="J137" location="KOODISTOT!B3850" display="DevelopmentClassType" xr:uid="{53CB5ED8-6F2A-4F1C-BEAE-9F6553E381E3}"/>
    <hyperlink ref="J138" location="KOODISTOT!B3885" display="TreeSpeciesType" xr:uid="{A18B5614-41A9-4E37-9C41-5CAE7490E549}"/>
    <hyperlink ref="J146" location="KOODISTOT!B4008" display="MainTypeType" xr:uid="{D207A1A7-3635-457D-A94F-5953F8C1E7C9}"/>
    <hyperlink ref="J161" location="KOODISTOT!B3885" display="TreeSpeciesType" xr:uid="{29D5EDBA-39FC-4081-87C3-F779684C351A}"/>
    <hyperlink ref="J162" location="YHDISTEKOODISTOT!B31" display="StemTypeType" xr:uid="{89290A7C-46F0-447B-B679-75237125C84A}"/>
    <hyperlink ref="J177" location="KOODISTOT!B4299" display="FeatureTypeType" xr:uid="{E3B2DDEA-707F-4795-B9F2-F280478A2F35}"/>
    <hyperlink ref="J179" location="KOODISTOT!B4307" display="FeatureAdditionalCodeType" xr:uid="{E490F479-F60B-457C-B09D-5F1E08C0252C}"/>
    <hyperlink ref="J205" location="YHDISTEKOODISTOT!B2" display="ExtendedMainGroupType" xr:uid="{0C8EA15D-2BB8-45FE-82A0-59263B34879B}"/>
    <hyperlink ref="J206" location="KOODISTOT!B3807" display="SubGroupType" xr:uid="{E6770805-CCCC-4E42-809A-69352164BBE1}"/>
    <hyperlink ref="J207" location="KOODISTOT!B3812" display="FertilityClassType" xr:uid="{65E0E461-BA75-4F8D-9A23-0DCD33801189}"/>
    <hyperlink ref="J208" location="KOODISTOT!B3820" display="SoilTypeType" xr:uid="{30B6A1E1-6785-4969-A478-E8FFD25C9E91}"/>
    <hyperlink ref="J209" location="KOODISTOT!B3860" display="DeclarationDevelopmentClassType" xr:uid="{E457C578-B65C-4585-A9D6-226B4653EAA5}"/>
    <hyperlink ref="J210" location="KOODISTOT!B5949" display="TreeSpeciesConciseType" xr:uid="{471913FD-30F7-4B20-80D2-F3620623DF0B}"/>
    <hyperlink ref="J213" location="KOODISTOT!B5681" display="HabitatCodeType" xr:uid="{C879C93D-A490-4023-BEC9-4681E08D7951}"/>
    <hyperlink ref="J215" location="KOODISTOT!B5735" display="OtherHabitatCodeType" xr:uid="{69970646-AED1-4E3E-9794-47C34193F682}"/>
    <hyperlink ref="J216" location="KOODISTOT!B4926" display="CuttingPurposeType" xr:uid="{38B2D3E0-C513-42E9-AC76-C56566FBD5E0}"/>
    <hyperlink ref="J217" location="KOODISTOT!B4932" display="CuttingRealizationPracticeType" xr:uid="{EC8D7070-91AA-4DD7-B9B1-BC46B7FF0874}"/>
    <hyperlink ref="J218" location="KOODISTOT!B5895" display="RegenerationCommitmentType" xr:uid="{897FA1C4-2BC5-4946-B6FE-1D024368B9C6}"/>
    <hyperlink ref="J219" location="KOODISTOT!B5859" display="DeclarationSoilPreparationOperationType" xr:uid="{0EB9221E-EDCA-41C8-A60D-906A6AE59D84}"/>
    <hyperlink ref="J220" location="KOODISTOT!B5775" display="DeclarationRegenerationOperationType" xr:uid="{A9E2BD56-C1D1-45EC-8D15-8238D690E3A7}"/>
    <hyperlink ref="J221" location="KOODISTOT!B5898" display="HabitatOperationsType" xr:uid="{478564CF-3B2A-4307-8517-24BABF0591CA}"/>
    <hyperlink ref="J222" location="KOODISTOT!B5627" display="ForestDamageQualifierType" xr:uid="{84890EB5-1889-4D00-8BD7-9F29EEB8554E}"/>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31D3E-5C03-4432-883E-2D9AA3CBBD3E}">
  <dimension ref="A1:BR4794"/>
  <sheetViews>
    <sheetView zoomScaleNormal="100" workbookViewId="0">
      <pane xSplit="9" ySplit="5" topLeftCell="J6" activePane="bottomRight" state="frozen"/>
      <selection pane="topRight" activeCell="H1" sqref="H1"/>
      <selection pane="bottomLeft" activeCell="A4" sqref="A4"/>
      <selection pane="bottomRight"/>
    </sheetView>
  </sheetViews>
  <sheetFormatPr defaultColWidth="9.109375" defaultRowHeight="13.2"/>
  <cols>
    <col min="1" max="1" width="5.6640625" style="25" bestFit="1" customWidth="1"/>
    <col min="2" max="2" width="2.6640625" style="25" customWidth="1"/>
    <col min="3" max="3" width="2.6640625" style="37" customWidth="1"/>
    <col min="4" max="8" width="2.6640625" style="25" customWidth="1"/>
    <col min="9" max="9" width="30.6640625" style="36" customWidth="1"/>
    <col min="10" max="10" width="2.33203125" style="35" customWidth="1"/>
    <col min="11" max="14" width="2.33203125" style="34" customWidth="1"/>
    <col min="15" max="15" width="2.33203125" style="33" customWidth="1"/>
    <col min="16" max="16" width="2.33203125" style="35" customWidth="1"/>
    <col min="17" max="19" width="2.33203125" style="34" customWidth="1"/>
    <col min="20" max="20" width="2.33203125" style="33" customWidth="1"/>
    <col min="21" max="21" width="2.33203125" style="35" customWidth="1"/>
    <col min="22" max="24" width="2.33203125" style="34" customWidth="1"/>
    <col min="25" max="25" width="2.33203125" style="33" customWidth="1"/>
    <col min="26" max="26" width="2.33203125" style="32" customWidth="1"/>
    <col min="27" max="29" width="2.33203125" style="31" customWidth="1"/>
    <col min="30" max="30" width="2.33203125" style="27" customWidth="1"/>
    <col min="31" max="31" width="2.33203125" style="32" customWidth="1"/>
    <col min="32" max="34" width="2.33203125" style="31" customWidth="1"/>
    <col min="35" max="35" width="2.33203125" style="27" customWidth="1"/>
    <col min="36" max="36" width="2.33203125" style="32" customWidth="1"/>
    <col min="37" max="39" width="2.33203125" style="31" customWidth="1"/>
    <col min="40" max="40" width="2.33203125" style="30" customWidth="1"/>
    <col min="41" max="44" width="2.33203125" style="31" customWidth="1"/>
    <col min="45" max="45" width="2.33203125" style="30" customWidth="1"/>
    <col min="46" max="46" width="2.33203125" style="29" customWidth="1"/>
    <col min="47" max="51" width="2.33203125" style="28" customWidth="1"/>
    <col min="52" max="52" width="2.33203125" style="27" customWidth="1"/>
    <col min="53" max="53" width="2.33203125" style="29" customWidth="1"/>
    <col min="54" max="58" width="2.33203125" style="28" customWidth="1"/>
    <col min="59" max="59" width="2.33203125" style="27" customWidth="1"/>
    <col min="60" max="60" width="2.33203125" style="29" customWidth="1"/>
    <col min="61" max="65" width="2.33203125" style="28" customWidth="1"/>
    <col min="66" max="66" width="2.33203125" style="27" customWidth="1"/>
    <col min="67" max="69" width="50.5546875" style="26" customWidth="1"/>
    <col min="70" max="70" width="12" style="26" hidden="1" customWidth="1"/>
    <col min="71" max="16384" width="9.109375" style="25"/>
  </cols>
  <sheetData>
    <row r="1" spans="1:70" ht="63" customHeight="1">
      <c r="A1" s="26"/>
      <c r="B1" s="87"/>
      <c r="C1" s="87"/>
      <c r="D1" s="87"/>
      <c r="E1" s="87"/>
      <c r="F1" s="87"/>
      <c r="G1" s="87"/>
      <c r="H1" s="87"/>
      <c r="I1" s="89" t="s">
        <v>14107</v>
      </c>
      <c r="J1" s="95" t="s">
        <v>14108</v>
      </c>
      <c r="K1" s="94" t="s">
        <v>14109</v>
      </c>
      <c r="L1" s="94" t="s">
        <v>14110</v>
      </c>
      <c r="M1" s="94" t="s">
        <v>14111</v>
      </c>
      <c r="N1" s="94" t="s">
        <v>14112</v>
      </c>
      <c r="O1" s="93" t="s">
        <v>10255</v>
      </c>
      <c r="P1" s="95" t="s">
        <v>14108</v>
      </c>
      <c r="Q1" s="94" t="s">
        <v>14109</v>
      </c>
      <c r="R1" s="94" t="s">
        <v>14111</v>
      </c>
      <c r="S1" s="94" t="s">
        <v>14112</v>
      </c>
      <c r="T1" s="93" t="s">
        <v>10255</v>
      </c>
      <c r="U1" s="95" t="s">
        <v>14108</v>
      </c>
      <c r="V1" s="94" t="s">
        <v>14109</v>
      </c>
      <c r="W1" s="94" t="s">
        <v>14111</v>
      </c>
      <c r="X1" s="94" t="s">
        <v>14112</v>
      </c>
      <c r="Y1" s="93" t="s">
        <v>10255</v>
      </c>
      <c r="Z1" s="92" t="s">
        <v>14108</v>
      </c>
      <c r="AA1" s="91" t="s">
        <v>14113</v>
      </c>
      <c r="AB1" s="91" t="s">
        <v>14114</v>
      </c>
      <c r="AC1" s="91" t="s">
        <v>14115</v>
      </c>
      <c r="AD1" s="90" t="s">
        <v>10255</v>
      </c>
      <c r="AE1" s="92" t="s">
        <v>14108</v>
      </c>
      <c r="AF1" s="91" t="s">
        <v>14113</v>
      </c>
      <c r="AG1" s="91" t="s">
        <v>14114</v>
      </c>
      <c r="AH1" s="91" t="s">
        <v>14115</v>
      </c>
      <c r="AI1" s="90" t="s">
        <v>10255</v>
      </c>
      <c r="AJ1" s="92" t="s">
        <v>14108</v>
      </c>
      <c r="AK1" s="91" t="s">
        <v>14113</v>
      </c>
      <c r="AL1" s="91" t="s">
        <v>14114</v>
      </c>
      <c r="AM1" s="91" t="s">
        <v>14115</v>
      </c>
      <c r="AN1" s="90" t="s">
        <v>10255</v>
      </c>
      <c r="AO1" s="91" t="s">
        <v>14108</v>
      </c>
      <c r="AP1" s="91" t="s">
        <v>14113</v>
      </c>
      <c r="AQ1" s="91" t="s">
        <v>14114</v>
      </c>
      <c r="AR1" s="91" t="s">
        <v>14115</v>
      </c>
      <c r="AS1" s="90" t="s">
        <v>10255</v>
      </c>
      <c r="AT1" s="92" t="s">
        <v>14108</v>
      </c>
      <c r="AU1" s="91" t="s">
        <v>14113</v>
      </c>
      <c r="AV1" s="91" t="s">
        <v>14114</v>
      </c>
      <c r="AW1" s="91" t="s">
        <v>14115</v>
      </c>
      <c r="AX1" s="91" t="s">
        <v>14116</v>
      </c>
      <c r="AY1" s="91" t="s">
        <v>14117</v>
      </c>
      <c r="AZ1" s="90" t="s">
        <v>10255</v>
      </c>
      <c r="BA1" s="92" t="s">
        <v>14108</v>
      </c>
      <c r="BB1" s="91" t="s">
        <v>14113</v>
      </c>
      <c r="BC1" s="91" t="s">
        <v>14114</v>
      </c>
      <c r="BD1" s="91" t="s">
        <v>14115</v>
      </c>
      <c r="BE1" s="91" t="s">
        <v>14116</v>
      </c>
      <c r="BF1" s="91" t="s">
        <v>14117</v>
      </c>
      <c r="BG1" s="90" t="s">
        <v>10255</v>
      </c>
      <c r="BH1" s="92" t="s">
        <v>14108</v>
      </c>
      <c r="BI1" s="91" t="s">
        <v>14113</v>
      </c>
      <c r="BJ1" s="91" t="s">
        <v>14114</v>
      </c>
      <c r="BK1" s="91" t="s">
        <v>14115</v>
      </c>
      <c r="BL1" s="91" t="s">
        <v>14116</v>
      </c>
      <c r="BM1" s="91" t="s">
        <v>14117</v>
      </c>
      <c r="BN1" s="90" t="s">
        <v>10255</v>
      </c>
      <c r="BO1" s="83" t="s">
        <v>10254</v>
      </c>
      <c r="BP1" s="83" t="s">
        <v>14118</v>
      </c>
      <c r="BQ1" s="83" t="s">
        <v>14119</v>
      </c>
      <c r="BR1" s="83" t="s">
        <v>14849</v>
      </c>
    </row>
    <row r="2" spans="1:70" ht="56.25" customHeight="1">
      <c r="A2" s="26"/>
      <c r="B2" s="87"/>
      <c r="C2" s="87"/>
      <c r="D2" s="87"/>
      <c r="E2" s="87"/>
      <c r="F2" s="87"/>
      <c r="G2" s="87"/>
      <c r="H2" s="87"/>
      <c r="I2" s="89" t="s">
        <v>14120</v>
      </c>
      <c r="J2" s="159" t="s">
        <v>15336</v>
      </c>
      <c r="K2" s="160"/>
      <c r="L2" s="160"/>
      <c r="M2" s="160"/>
      <c r="N2" s="160"/>
      <c r="O2" s="161"/>
      <c r="P2" s="159" t="s">
        <v>15336</v>
      </c>
      <c r="Q2" s="160"/>
      <c r="R2" s="160"/>
      <c r="S2" s="160"/>
      <c r="T2" s="161"/>
      <c r="U2" s="159" t="s">
        <v>15336</v>
      </c>
      <c r="V2" s="160"/>
      <c r="W2" s="160"/>
      <c r="X2" s="160"/>
      <c r="Y2" s="161"/>
      <c r="Z2" s="156" t="s">
        <v>14829</v>
      </c>
      <c r="AA2" s="157"/>
      <c r="AB2" s="157"/>
      <c r="AC2" s="157"/>
      <c r="AD2" s="158"/>
      <c r="AE2" s="156" t="s">
        <v>14829</v>
      </c>
      <c r="AF2" s="157"/>
      <c r="AG2" s="157"/>
      <c r="AH2" s="157"/>
      <c r="AI2" s="158"/>
      <c r="AJ2" s="156" t="s">
        <v>14829</v>
      </c>
      <c r="AK2" s="157"/>
      <c r="AL2" s="157"/>
      <c r="AM2" s="157"/>
      <c r="AN2" s="158"/>
      <c r="AO2" s="156" t="s">
        <v>14829</v>
      </c>
      <c r="AP2" s="157"/>
      <c r="AQ2" s="157"/>
      <c r="AR2" s="157"/>
      <c r="AS2" s="158"/>
      <c r="AT2" s="156" t="s">
        <v>14829</v>
      </c>
      <c r="AU2" s="157"/>
      <c r="AV2" s="157"/>
      <c r="AW2" s="157"/>
      <c r="AX2" s="157"/>
      <c r="AY2" s="157"/>
      <c r="AZ2" s="157"/>
      <c r="BA2" s="156" t="s">
        <v>14829</v>
      </c>
      <c r="BB2" s="157"/>
      <c r="BC2" s="157"/>
      <c r="BD2" s="157"/>
      <c r="BE2" s="157"/>
      <c r="BF2" s="157"/>
      <c r="BG2" s="157"/>
      <c r="BH2" s="156" t="s">
        <v>14829</v>
      </c>
      <c r="BI2" s="157"/>
      <c r="BJ2" s="157"/>
      <c r="BK2" s="157"/>
      <c r="BL2" s="157"/>
      <c r="BM2" s="157"/>
      <c r="BN2" s="158"/>
      <c r="BO2" s="83"/>
      <c r="BP2" s="83"/>
      <c r="BQ2" s="83"/>
      <c r="BR2" s="83"/>
    </row>
    <row r="3" spans="1:70">
      <c r="A3" s="26"/>
      <c r="B3" s="87"/>
      <c r="C3" s="87"/>
      <c r="D3" s="87"/>
      <c r="E3" s="87"/>
      <c r="F3" s="87"/>
      <c r="G3" s="87"/>
      <c r="H3" s="87"/>
      <c r="I3" s="88" t="s">
        <v>10248</v>
      </c>
      <c r="J3" s="170">
        <v>103</v>
      </c>
      <c r="K3" s="171"/>
      <c r="L3" s="171"/>
      <c r="M3" s="171"/>
      <c r="N3" s="171"/>
      <c r="O3" s="172"/>
      <c r="P3" s="170">
        <v>107</v>
      </c>
      <c r="Q3" s="171"/>
      <c r="R3" s="171"/>
      <c r="S3" s="171"/>
      <c r="T3" s="172"/>
      <c r="U3" s="170">
        <v>108</v>
      </c>
      <c r="V3" s="171"/>
      <c r="W3" s="171"/>
      <c r="X3" s="171"/>
      <c r="Y3" s="172"/>
      <c r="Z3" s="165">
        <v>201</v>
      </c>
      <c r="AA3" s="166"/>
      <c r="AB3" s="166"/>
      <c r="AC3" s="166"/>
      <c r="AD3" s="167"/>
      <c r="AE3" s="165">
        <v>202</v>
      </c>
      <c r="AF3" s="166"/>
      <c r="AG3" s="166"/>
      <c r="AH3" s="166"/>
      <c r="AI3" s="167"/>
      <c r="AJ3" s="165">
        <v>203</v>
      </c>
      <c r="AK3" s="166"/>
      <c r="AL3" s="166"/>
      <c r="AM3" s="166"/>
      <c r="AN3" s="167"/>
      <c r="AO3" s="168">
        <v>204</v>
      </c>
      <c r="AP3" s="166"/>
      <c r="AQ3" s="166"/>
      <c r="AR3" s="166"/>
      <c r="AS3" s="169"/>
      <c r="AT3" s="162">
        <v>205</v>
      </c>
      <c r="AU3" s="163"/>
      <c r="AV3" s="163"/>
      <c r="AW3" s="163"/>
      <c r="AX3" s="163"/>
      <c r="AY3" s="163"/>
      <c r="AZ3" s="164"/>
      <c r="BA3" s="162">
        <v>206</v>
      </c>
      <c r="BB3" s="163"/>
      <c r="BC3" s="163"/>
      <c r="BD3" s="163"/>
      <c r="BE3" s="163"/>
      <c r="BF3" s="163"/>
      <c r="BG3" s="164"/>
      <c r="BH3" s="162">
        <v>207</v>
      </c>
      <c r="BI3" s="163"/>
      <c r="BJ3" s="163"/>
      <c r="BK3" s="163"/>
      <c r="BL3" s="163"/>
      <c r="BM3" s="163"/>
      <c r="BN3" s="164"/>
      <c r="BR3" s="85"/>
    </row>
    <row r="4" spans="1:70">
      <c r="A4" s="26"/>
      <c r="B4" s="87"/>
      <c r="C4" s="87"/>
      <c r="D4" s="87"/>
      <c r="E4" s="87"/>
      <c r="F4" s="87"/>
      <c r="G4" s="87"/>
      <c r="H4" s="87"/>
      <c r="I4" s="86" t="s">
        <v>14121</v>
      </c>
      <c r="J4" s="150" t="s">
        <v>14122</v>
      </c>
      <c r="K4" s="151"/>
      <c r="L4" s="151"/>
      <c r="M4" s="151"/>
      <c r="N4" s="151"/>
      <c r="O4" s="151"/>
      <c r="P4" s="151"/>
      <c r="Q4" s="151"/>
      <c r="R4" s="151"/>
      <c r="S4" s="151"/>
      <c r="T4" s="151"/>
      <c r="U4" s="151"/>
      <c r="V4" s="151"/>
      <c r="W4" s="151"/>
      <c r="X4" s="151"/>
      <c r="Y4" s="152"/>
      <c r="Z4" s="153" t="s">
        <v>14123</v>
      </c>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5"/>
      <c r="BR4" s="85"/>
    </row>
    <row r="5" spans="1:70" ht="99.75" customHeight="1">
      <c r="A5" s="84" t="s">
        <v>14124</v>
      </c>
      <c r="B5" s="26"/>
      <c r="C5" s="83"/>
      <c r="D5" s="26"/>
      <c r="E5" s="26"/>
      <c r="F5" s="26"/>
      <c r="G5" s="26"/>
      <c r="H5" s="26"/>
      <c r="I5" s="82" t="s">
        <v>14125</v>
      </c>
      <c r="J5" s="145" t="s">
        <v>14126</v>
      </c>
      <c r="K5" s="146"/>
      <c r="L5" s="146"/>
      <c r="M5" s="146"/>
      <c r="N5" s="146"/>
      <c r="O5" s="147"/>
      <c r="P5" s="145" t="s">
        <v>14127</v>
      </c>
      <c r="Q5" s="146"/>
      <c r="R5" s="146"/>
      <c r="S5" s="146"/>
      <c r="T5" s="147"/>
      <c r="U5" s="145" t="s">
        <v>14128</v>
      </c>
      <c r="V5" s="146"/>
      <c r="W5" s="146"/>
      <c r="X5" s="146"/>
      <c r="Y5" s="147"/>
      <c r="Z5" s="142" t="s">
        <v>14129</v>
      </c>
      <c r="AA5" s="143"/>
      <c r="AB5" s="143"/>
      <c r="AC5" s="143"/>
      <c r="AD5" s="144"/>
      <c r="AE5" s="142" t="s">
        <v>14130</v>
      </c>
      <c r="AF5" s="143"/>
      <c r="AG5" s="143"/>
      <c r="AH5" s="143"/>
      <c r="AI5" s="144"/>
      <c r="AJ5" s="142" t="s">
        <v>14131</v>
      </c>
      <c r="AK5" s="143"/>
      <c r="AL5" s="143"/>
      <c r="AM5" s="143"/>
      <c r="AN5" s="144"/>
      <c r="AO5" s="148" t="s">
        <v>14132</v>
      </c>
      <c r="AP5" s="143"/>
      <c r="AQ5" s="143"/>
      <c r="AR5" s="143"/>
      <c r="AS5" s="149"/>
      <c r="AT5" s="142" t="s">
        <v>14133</v>
      </c>
      <c r="AU5" s="143"/>
      <c r="AV5" s="143"/>
      <c r="AW5" s="143"/>
      <c r="AX5" s="143"/>
      <c r="AY5" s="143"/>
      <c r="AZ5" s="144"/>
      <c r="BA5" s="142" t="s">
        <v>14134</v>
      </c>
      <c r="BB5" s="143"/>
      <c r="BC5" s="143"/>
      <c r="BD5" s="143"/>
      <c r="BE5" s="143"/>
      <c r="BF5" s="143"/>
      <c r="BG5" s="144"/>
      <c r="BH5" s="142" t="s">
        <v>14135</v>
      </c>
      <c r="BI5" s="143"/>
      <c r="BJ5" s="143"/>
      <c r="BK5" s="143"/>
      <c r="BL5" s="143"/>
      <c r="BM5" s="143"/>
      <c r="BN5" s="144"/>
      <c r="BR5" s="81"/>
    </row>
    <row r="6" spans="1:70">
      <c r="A6" s="25" t="s">
        <v>14136</v>
      </c>
      <c r="B6" s="40" t="s">
        <v>14137</v>
      </c>
      <c r="C6" s="40"/>
      <c r="D6" s="39"/>
      <c r="E6" s="39"/>
      <c r="F6" s="39"/>
      <c r="G6" s="39"/>
      <c r="H6" s="39"/>
      <c r="I6" s="38"/>
      <c r="J6" s="65" t="s">
        <v>10621</v>
      </c>
      <c r="K6" s="64" t="s">
        <v>10621</v>
      </c>
      <c r="L6" s="64" t="s">
        <v>10621</v>
      </c>
      <c r="M6" s="64" t="s">
        <v>10621</v>
      </c>
      <c r="N6" s="64" t="s">
        <v>10621</v>
      </c>
      <c r="O6" s="66"/>
      <c r="P6" s="65" t="s">
        <v>10621</v>
      </c>
      <c r="Q6" s="64" t="s">
        <v>10621</v>
      </c>
      <c r="R6" s="64" t="s">
        <v>10621</v>
      </c>
      <c r="S6" s="64" t="s">
        <v>10621</v>
      </c>
      <c r="T6" s="63"/>
      <c r="U6" s="65" t="s">
        <v>10621</v>
      </c>
      <c r="V6" s="64" t="s">
        <v>10621</v>
      </c>
      <c r="W6" s="64" t="s">
        <v>10621</v>
      </c>
      <c r="X6" s="64" t="s">
        <v>10621</v>
      </c>
      <c r="Y6" s="63"/>
      <c r="Z6" s="62" t="s">
        <v>10621</v>
      </c>
      <c r="AA6" s="44" t="s">
        <v>10621</v>
      </c>
      <c r="AB6" s="44" t="s">
        <v>10621</v>
      </c>
      <c r="AC6" s="44" t="s">
        <v>10621</v>
      </c>
      <c r="AD6" s="61"/>
      <c r="AE6" s="62" t="s">
        <v>10621</v>
      </c>
      <c r="AF6" s="44" t="s">
        <v>10621</v>
      </c>
      <c r="AG6" s="44" t="s">
        <v>10621</v>
      </c>
      <c r="AH6" s="44" t="s">
        <v>10621</v>
      </c>
      <c r="AI6" s="61"/>
      <c r="AJ6" s="62" t="s">
        <v>10621</v>
      </c>
      <c r="AK6" s="44" t="s">
        <v>10621</v>
      </c>
      <c r="AL6" s="44" t="s">
        <v>10621</v>
      </c>
      <c r="AM6" s="44" t="s">
        <v>10621</v>
      </c>
      <c r="AN6" s="42"/>
      <c r="AO6" s="44" t="s">
        <v>10621</v>
      </c>
      <c r="AP6" s="44" t="s">
        <v>10621</v>
      </c>
      <c r="AQ6" s="44" t="s">
        <v>10621</v>
      </c>
      <c r="AR6" s="44" t="s">
        <v>10621</v>
      </c>
      <c r="AS6" s="42"/>
      <c r="AT6" s="45" t="s">
        <v>10621</v>
      </c>
      <c r="AU6" s="43" t="s">
        <v>10621</v>
      </c>
      <c r="AV6" s="43" t="s">
        <v>10621</v>
      </c>
      <c r="AW6" s="43" t="s">
        <v>10621</v>
      </c>
      <c r="AX6" s="43" t="s">
        <v>10621</v>
      </c>
      <c r="AY6" s="43" t="s">
        <v>10621</v>
      </c>
      <c r="AZ6" s="53"/>
      <c r="BA6" s="45" t="s">
        <v>10621</v>
      </c>
      <c r="BB6" s="43" t="s">
        <v>10621</v>
      </c>
      <c r="BC6" s="43" t="s">
        <v>10621</v>
      </c>
      <c r="BD6" s="43" t="s">
        <v>10621</v>
      </c>
      <c r="BE6" s="43" t="s">
        <v>10621</v>
      </c>
      <c r="BF6" s="43" t="s">
        <v>10621</v>
      </c>
      <c r="BG6" s="53"/>
      <c r="BH6" s="45" t="s">
        <v>10621</v>
      </c>
      <c r="BI6" s="43" t="s">
        <v>10621</v>
      </c>
      <c r="BJ6" s="43" t="s">
        <v>10621</v>
      </c>
      <c r="BK6" s="43" t="s">
        <v>10621</v>
      </c>
      <c r="BL6" s="43" t="s">
        <v>10621</v>
      </c>
      <c r="BM6" s="43" t="s">
        <v>10621</v>
      </c>
      <c r="BN6" s="53"/>
      <c r="BO6" s="26" t="s">
        <v>14138</v>
      </c>
      <c r="BR6" s="25"/>
    </row>
    <row r="7" spans="1:70">
      <c r="A7" s="25" t="s">
        <v>14136</v>
      </c>
      <c r="B7" s="40"/>
      <c r="C7" s="54" t="s">
        <v>14139</v>
      </c>
      <c r="D7" s="39"/>
      <c r="E7" s="39"/>
      <c r="F7" s="39"/>
      <c r="G7" s="39"/>
      <c r="H7" s="39"/>
      <c r="I7" s="38"/>
      <c r="J7" s="65" t="s">
        <v>10621</v>
      </c>
      <c r="K7" s="64" t="s">
        <v>10621</v>
      </c>
      <c r="L7" s="64" t="s">
        <v>10621</v>
      </c>
      <c r="M7" s="64" t="s">
        <v>10621</v>
      </c>
      <c r="N7" s="64" t="s">
        <v>10621</v>
      </c>
      <c r="O7" s="66"/>
      <c r="P7" s="65" t="s">
        <v>10621</v>
      </c>
      <c r="Q7" s="64" t="s">
        <v>10621</v>
      </c>
      <c r="R7" s="64" t="s">
        <v>10621</v>
      </c>
      <c r="S7" s="64" t="s">
        <v>10621</v>
      </c>
      <c r="T7" s="63"/>
      <c r="U7" s="65" t="s">
        <v>10621</v>
      </c>
      <c r="V7" s="64" t="s">
        <v>10621</v>
      </c>
      <c r="W7" s="64" t="s">
        <v>10621</v>
      </c>
      <c r="X7" s="64" t="s">
        <v>10621</v>
      </c>
      <c r="Y7" s="63"/>
      <c r="Z7" s="62" t="s">
        <v>10621</v>
      </c>
      <c r="AA7" s="44" t="s">
        <v>10621</v>
      </c>
      <c r="AB7" s="44" t="s">
        <v>10621</v>
      </c>
      <c r="AC7" s="44" t="s">
        <v>10621</v>
      </c>
      <c r="AD7" s="61"/>
      <c r="AE7" s="62" t="s">
        <v>10621</v>
      </c>
      <c r="AF7" s="44" t="s">
        <v>10621</v>
      </c>
      <c r="AG7" s="44" t="s">
        <v>10621</v>
      </c>
      <c r="AH7" s="44" t="s">
        <v>10621</v>
      </c>
      <c r="AI7" s="61"/>
      <c r="AJ7" s="62" t="s">
        <v>10621</v>
      </c>
      <c r="AK7" s="44" t="s">
        <v>10621</v>
      </c>
      <c r="AL7" s="44" t="s">
        <v>10621</v>
      </c>
      <c r="AM7" s="44" t="s">
        <v>10621</v>
      </c>
      <c r="AN7" s="42"/>
      <c r="AO7" s="44" t="s">
        <v>10621</v>
      </c>
      <c r="AP7" s="44" t="s">
        <v>10621</v>
      </c>
      <c r="AQ7" s="44" t="s">
        <v>10621</v>
      </c>
      <c r="AR7" s="44" t="s">
        <v>10621</v>
      </c>
      <c r="AS7" s="42"/>
      <c r="AT7" s="45" t="s">
        <v>10621</v>
      </c>
      <c r="AU7" s="43" t="s">
        <v>10621</v>
      </c>
      <c r="AV7" s="43" t="s">
        <v>10621</v>
      </c>
      <c r="AW7" s="43" t="s">
        <v>10621</v>
      </c>
      <c r="AX7" s="43" t="s">
        <v>10621</v>
      </c>
      <c r="AY7" s="43" t="s">
        <v>10621</v>
      </c>
      <c r="AZ7" s="53"/>
      <c r="BA7" s="45" t="s">
        <v>10621</v>
      </c>
      <c r="BB7" s="43" t="s">
        <v>10621</v>
      </c>
      <c r="BC7" s="43" t="s">
        <v>10621</v>
      </c>
      <c r="BD7" s="43" t="s">
        <v>10621</v>
      </c>
      <c r="BE7" s="43" t="s">
        <v>10621</v>
      </c>
      <c r="BF7" s="43" t="s">
        <v>10621</v>
      </c>
      <c r="BG7" s="53"/>
      <c r="BH7" s="45" t="s">
        <v>10621</v>
      </c>
      <c r="BI7" s="43" t="s">
        <v>10621</v>
      </c>
      <c r="BJ7" s="43" t="s">
        <v>10621</v>
      </c>
      <c r="BK7" s="43" t="s">
        <v>10621</v>
      </c>
      <c r="BL7" s="43" t="s">
        <v>10621</v>
      </c>
      <c r="BM7" s="43" t="s">
        <v>10621</v>
      </c>
      <c r="BN7" s="53"/>
      <c r="BO7" s="26" t="s">
        <v>14140</v>
      </c>
      <c r="BR7" s="25"/>
    </row>
    <row r="8" spans="1:70" ht="21.6">
      <c r="A8" s="25" t="s">
        <v>14136</v>
      </c>
      <c r="B8" s="40"/>
      <c r="C8" s="54" t="s">
        <v>14141</v>
      </c>
      <c r="D8" s="39"/>
      <c r="E8" s="39"/>
      <c r="F8" s="39"/>
      <c r="G8" s="39"/>
      <c r="H8" s="39"/>
      <c r="I8" s="38"/>
      <c r="J8" s="65" t="s">
        <v>10621</v>
      </c>
      <c r="K8" s="80">
        <v>101</v>
      </c>
      <c r="L8" s="80">
        <v>104</v>
      </c>
      <c r="M8" s="80">
        <v>102</v>
      </c>
      <c r="N8" s="80">
        <v>103</v>
      </c>
      <c r="O8" s="76" t="s">
        <v>14142</v>
      </c>
      <c r="P8" s="65" t="s">
        <v>10621</v>
      </c>
      <c r="Q8" s="80">
        <v>101</v>
      </c>
      <c r="R8" s="80">
        <v>102</v>
      </c>
      <c r="S8" s="80">
        <v>103</v>
      </c>
      <c r="T8" s="63" t="s">
        <v>14143</v>
      </c>
      <c r="U8" s="65" t="s">
        <v>10621</v>
      </c>
      <c r="V8" s="80">
        <v>101</v>
      </c>
      <c r="W8" s="80">
        <v>102</v>
      </c>
      <c r="X8" s="80">
        <v>103</v>
      </c>
      <c r="Y8" s="63" t="s">
        <v>14143</v>
      </c>
      <c r="Z8" s="62" t="s">
        <v>10621</v>
      </c>
      <c r="AA8" s="44">
        <v>1</v>
      </c>
      <c r="AB8" s="44">
        <v>2</v>
      </c>
      <c r="AC8" s="44">
        <v>3</v>
      </c>
      <c r="AD8" s="42" t="s">
        <v>14144</v>
      </c>
      <c r="AE8" s="62" t="s">
        <v>10621</v>
      </c>
      <c r="AF8" s="44">
        <v>1</v>
      </c>
      <c r="AG8" s="44">
        <v>2</v>
      </c>
      <c r="AH8" s="44">
        <v>3</v>
      </c>
      <c r="AI8" s="42" t="s">
        <v>14144</v>
      </c>
      <c r="AJ8" s="79" t="s">
        <v>10621</v>
      </c>
      <c r="AK8" s="78">
        <v>1</v>
      </c>
      <c r="AL8" s="78">
        <v>2</v>
      </c>
      <c r="AM8" s="78">
        <v>3</v>
      </c>
      <c r="AN8" s="42" t="s">
        <v>14144</v>
      </c>
      <c r="AO8" s="44" t="s">
        <v>10621</v>
      </c>
      <c r="AP8" s="44">
        <v>1</v>
      </c>
      <c r="AQ8" s="44">
        <v>2</v>
      </c>
      <c r="AR8" s="44">
        <v>3</v>
      </c>
      <c r="AS8" s="42" t="s">
        <v>14144</v>
      </c>
      <c r="AT8" s="47" t="s">
        <v>10621</v>
      </c>
      <c r="AU8" s="46">
        <v>1</v>
      </c>
      <c r="AV8" s="46">
        <v>2</v>
      </c>
      <c r="AW8" s="46">
        <v>3</v>
      </c>
      <c r="AX8" s="46">
        <v>4</v>
      </c>
      <c r="AY8" s="46">
        <v>5</v>
      </c>
      <c r="AZ8" s="42" t="s">
        <v>14144</v>
      </c>
      <c r="BA8" s="47" t="s">
        <v>10621</v>
      </c>
      <c r="BB8" s="46">
        <v>1</v>
      </c>
      <c r="BC8" s="46">
        <v>2</v>
      </c>
      <c r="BD8" s="46">
        <v>3</v>
      </c>
      <c r="BE8" s="46">
        <v>4</v>
      </c>
      <c r="BF8" s="46">
        <v>5</v>
      </c>
      <c r="BG8" s="42" t="s">
        <v>14144</v>
      </c>
      <c r="BH8" s="47" t="s">
        <v>10621</v>
      </c>
      <c r="BI8" s="46">
        <v>1</v>
      </c>
      <c r="BJ8" s="46">
        <v>2</v>
      </c>
      <c r="BK8" s="46">
        <v>3</v>
      </c>
      <c r="BL8" s="46">
        <v>4</v>
      </c>
      <c r="BM8" s="46">
        <v>5</v>
      </c>
      <c r="BN8" s="42" t="s">
        <v>14144</v>
      </c>
      <c r="BO8" s="26" t="s">
        <v>12698</v>
      </c>
      <c r="BR8" s="25"/>
    </row>
    <row r="9" spans="1:70">
      <c r="A9" s="25" t="s">
        <v>14136</v>
      </c>
      <c r="B9" s="40"/>
      <c r="C9" s="54" t="s">
        <v>14145</v>
      </c>
      <c r="D9" s="39"/>
      <c r="E9" s="39"/>
      <c r="F9" s="39"/>
      <c r="G9" s="39"/>
      <c r="H9" s="39"/>
      <c r="I9" s="38"/>
      <c r="J9" s="65" t="s">
        <v>10621</v>
      </c>
      <c r="K9" s="64" t="s">
        <v>10621</v>
      </c>
      <c r="L9" s="64" t="s">
        <v>10621</v>
      </c>
      <c r="M9" s="64" t="s">
        <v>10621</v>
      </c>
      <c r="N9" s="64" t="s">
        <v>10621</v>
      </c>
      <c r="O9" s="66"/>
      <c r="P9" s="65" t="s">
        <v>10621</v>
      </c>
      <c r="Q9" s="64" t="s">
        <v>10621</v>
      </c>
      <c r="R9" s="64" t="s">
        <v>10621</v>
      </c>
      <c r="S9" s="64" t="s">
        <v>10621</v>
      </c>
      <c r="T9" s="77"/>
      <c r="U9" s="65" t="s">
        <v>10621</v>
      </c>
      <c r="V9" s="64" t="s">
        <v>10621</v>
      </c>
      <c r="W9" s="64" t="s">
        <v>10621</v>
      </c>
      <c r="X9" s="64" t="s">
        <v>10621</v>
      </c>
      <c r="Y9" s="63"/>
      <c r="Z9" s="62" t="s">
        <v>10621</v>
      </c>
      <c r="AA9" s="44" t="s">
        <v>10621</v>
      </c>
      <c r="AB9" s="44" t="s">
        <v>10621</v>
      </c>
      <c r="AC9" s="44" t="s">
        <v>10621</v>
      </c>
      <c r="AD9" s="61"/>
      <c r="AE9" s="62" t="s">
        <v>10621</v>
      </c>
      <c r="AF9" s="44" t="s">
        <v>10621</v>
      </c>
      <c r="AG9" s="44" t="s">
        <v>10621</v>
      </c>
      <c r="AH9" s="44" t="s">
        <v>10621</v>
      </c>
      <c r="AI9" s="61"/>
      <c r="AJ9" s="62" t="s">
        <v>10621</v>
      </c>
      <c r="AK9" s="44" t="s">
        <v>10621</v>
      </c>
      <c r="AL9" s="44" t="s">
        <v>10621</v>
      </c>
      <c r="AM9" s="44" t="s">
        <v>10621</v>
      </c>
      <c r="AN9" s="42"/>
      <c r="AO9" s="44" t="s">
        <v>10621</v>
      </c>
      <c r="AP9" s="44" t="s">
        <v>10621</v>
      </c>
      <c r="AQ9" s="44" t="s">
        <v>10621</v>
      </c>
      <c r="AR9" s="44" t="s">
        <v>10621</v>
      </c>
      <c r="AS9" s="42"/>
      <c r="AT9" s="45" t="s">
        <v>10621</v>
      </c>
      <c r="AU9" s="43" t="s">
        <v>10621</v>
      </c>
      <c r="AV9" s="43" t="s">
        <v>10621</v>
      </c>
      <c r="AW9" s="43" t="s">
        <v>10621</v>
      </c>
      <c r="AX9" s="43" t="s">
        <v>10621</v>
      </c>
      <c r="AY9" s="43" t="s">
        <v>10621</v>
      </c>
      <c r="AZ9" s="53"/>
      <c r="BA9" s="45" t="s">
        <v>10621</v>
      </c>
      <c r="BB9" s="43" t="s">
        <v>10621</v>
      </c>
      <c r="BC9" s="43" t="s">
        <v>10621</v>
      </c>
      <c r="BD9" s="43" t="s">
        <v>10621</v>
      </c>
      <c r="BE9" s="43" t="s">
        <v>10621</v>
      </c>
      <c r="BF9" s="43" t="s">
        <v>10621</v>
      </c>
      <c r="BG9" s="53"/>
      <c r="BH9" s="45" t="s">
        <v>10621</v>
      </c>
      <c r="BI9" s="43" t="s">
        <v>10621</v>
      </c>
      <c r="BJ9" s="43" t="s">
        <v>10621</v>
      </c>
      <c r="BK9" s="43" t="s">
        <v>10621</v>
      </c>
      <c r="BL9" s="43" t="s">
        <v>10621</v>
      </c>
      <c r="BM9" s="43" t="s">
        <v>10621</v>
      </c>
      <c r="BN9" s="53"/>
      <c r="BO9" s="26" t="s">
        <v>14146</v>
      </c>
      <c r="BR9" s="25"/>
    </row>
    <row r="10" spans="1:70">
      <c r="A10" s="25" t="s">
        <v>14136</v>
      </c>
      <c r="B10" s="39"/>
      <c r="C10" s="40" t="s">
        <v>14147</v>
      </c>
      <c r="D10" s="39"/>
      <c r="E10" s="39"/>
      <c r="F10" s="39"/>
      <c r="G10" s="39"/>
      <c r="H10" s="39"/>
      <c r="I10" s="38"/>
      <c r="J10" s="65" t="s">
        <v>10621</v>
      </c>
      <c r="K10" s="64"/>
      <c r="L10" s="64"/>
      <c r="M10" s="64" t="s">
        <v>10621</v>
      </c>
      <c r="N10" s="64" t="s">
        <v>10621</v>
      </c>
      <c r="O10" s="66"/>
      <c r="P10" s="65" t="s">
        <v>10621</v>
      </c>
      <c r="Q10" s="64"/>
      <c r="R10" s="64" t="s">
        <v>10621</v>
      </c>
      <c r="S10" s="64" t="s">
        <v>10621</v>
      </c>
      <c r="T10" s="63"/>
      <c r="U10" s="65" t="s">
        <v>10621</v>
      </c>
      <c r="V10" s="64"/>
      <c r="W10" s="64" t="s">
        <v>10621</v>
      </c>
      <c r="X10" s="64" t="s">
        <v>10621</v>
      </c>
      <c r="Y10" s="63"/>
      <c r="Z10" s="62" t="s">
        <v>10621</v>
      </c>
      <c r="AA10" s="44"/>
      <c r="AB10" s="44" t="s">
        <v>10621</v>
      </c>
      <c r="AC10" s="44"/>
      <c r="AD10" s="61"/>
      <c r="AE10" s="62" t="s">
        <v>10621</v>
      </c>
      <c r="AF10" s="44"/>
      <c r="AG10" s="44" t="s">
        <v>10621</v>
      </c>
      <c r="AH10" s="44"/>
      <c r="AI10" s="61"/>
      <c r="AJ10" s="62" t="s">
        <v>10621</v>
      </c>
      <c r="AK10" s="44"/>
      <c r="AL10" s="44" t="s">
        <v>10621</v>
      </c>
      <c r="AM10" s="44"/>
      <c r="AN10" s="42"/>
      <c r="AO10" s="44" t="s">
        <v>10621</v>
      </c>
      <c r="AP10" s="44"/>
      <c r="AQ10" s="44" t="s">
        <v>10621</v>
      </c>
      <c r="AR10" s="44"/>
      <c r="AS10" s="42"/>
      <c r="AT10" s="47" t="s">
        <v>10621</v>
      </c>
      <c r="AU10" s="46"/>
      <c r="AV10" s="46" t="s">
        <v>10621</v>
      </c>
      <c r="AW10" s="46"/>
      <c r="AX10" s="46"/>
      <c r="AY10" s="46" t="s">
        <v>10621</v>
      </c>
      <c r="AZ10" s="61"/>
      <c r="BA10" s="47" t="s">
        <v>10621</v>
      </c>
      <c r="BB10" s="46"/>
      <c r="BC10" s="46" t="s">
        <v>10621</v>
      </c>
      <c r="BD10" s="46"/>
      <c r="BE10" s="46"/>
      <c r="BF10" s="46" t="s">
        <v>10621</v>
      </c>
      <c r="BG10" s="61"/>
      <c r="BH10" s="47" t="s">
        <v>10621</v>
      </c>
      <c r="BI10" s="46"/>
      <c r="BJ10" s="46" t="s">
        <v>10621</v>
      </c>
      <c r="BK10" s="46"/>
      <c r="BL10" s="46"/>
      <c r="BM10" s="46" t="s">
        <v>10621</v>
      </c>
      <c r="BN10" s="61"/>
      <c r="BO10" s="26" t="s">
        <v>14148</v>
      </c>
      <c r="BR10" s="25"/>
    </row>
    <row r="11" spans="1:70" ht="26.4">
      <c r="A11" s="25" t="s">
        <v>14136</v>
      </c>
      <c r="B11" s="39"/>
      <c r="C11" s="40"/>
      <c r="D11" s="39" t="s">
        <v>10416</v>
      </c>
      <c r="E11" s="39"/>
      <c r="F11" s="39"/>
      <c r="G11" s="39"/>
      <c r="H11" s="39"/>
      <c r="I11" s="38"/>
      <c r="J11" s="65" t="s">
        <v>10621</v>
      </c>
      <c r="K11" s="64"/>
      <c r="L11" s="64"/>
      <c r="M11" s="64" t="s">
        <v>10621</v>
      </c>
      <c r="N11" s="64"/>
      <c r="O11" s="66"/>
      <c r="P11" s="65" t="s">
        <v>10621</v>
      </c>
      <c r="Q11" s="64"/>
      <c r="R11" s="64" t="s">
        <v>10621</v>
      </c>
      <c r="S11" s="64"/>
      <c r="T11" s="63"/>
      <c r="U11" s="65" t="s">
        <v>10621</v>
      </c>
      <c r="V11" s="64"/>
      <c r="W11" s="64" t="s">
        <v>10621</v>
      </c>
      <c r="X11" s="64"/>
      <c r="Y11" s="63"/>
      <c r="Z11" s="62" t="s">
        <v>10621</v>
      </c>
      <c r="AA11" s="44"/>
      <c r="AB11" s="44" t="s">
        <v>10621</v>
      </c>
      <c r="AC11" s="44"/>
      <c r="AD11" s="61"/>
      <c r="AE11" s="62" t="s">
        <v>10621</v>
      </c>
      <c r="AF11" s="44"/>
      <c r="AG11" s="44" t="s">
        <v>10621</v>
      </c>
      <c r="AH11" s="44"/>
      <c r="AI11" s="61"/>
      <c r="AJ11" s="62" t="s">
        <v>10621</v>
      </c>
      <c r="AK11" s="44"/>
      <c r="AL11" s="44" t="s">
        <v>10621</v>
      </c>
      <c r="AM11" s="44"/>
      <c r="AN11" s="42"/>
      <c r="AO11" s="44" t="s">
        <v>10621</v>
      </c>
      <c r="AP11" s="44"/>
      <c r="AQ11" s="44" t="s">
        <v>10621</v>
      </c>
      <c r="AR11" s="44"/>
      <c r="AS11" s="42"/>
      <c r="AT11" s="47"/>
      <c r="AU11" s="46"/>
      <c r="AV11" s="46"/>
      <c r="AW11" s="46"/>
      <c r="AX11" s="46"/>
      <c r="AY11" s="46"/>
      <c r="AZ11" s="61"/>
      <c r="BA11" s="47"/>
      <c r="BB11" s="46"/>
      <c r="BC11" s="46"/>
      <c r="BD11" s="46"/>
      <c r="BE11" s="46"/>
      <c r="BF11" s="46"/>
      <c r="BG11" s="61"/>
      <c r="BH11" s="47"/>
      <c r="BI11" s="46"/>
      <c r="BJ11" s="46"/>
      <c r="BK11" s="46"/>
      <c r="BL11" s="46"/>
      <c r="BM11" s="46"/>
      <c r="BN11" s="61"/>
      <c r="BO11" s="26" t="s">
        <v>14149</v>
      </c>
      <c r="BP11" s="26" t="s">
        <v>14150</v>
      </c>
      <c r="BR11" s="25"/>
    </row>
    <row r="12" spans="1:70" ht="26.4">
      <c r="A12" s="25" t="s">
        <v>14136</v>
      </c>
      <c r="B12" s="39"/>
      <c r="C12" s="40"/>
      <c r="D12" s="39" t="s">
        <v>14151</v>
      </c>
      <c r="E12" s="39"/>
      <c r="F12" s="39"/>
      <c r="G12" s="39"/>
      <c r="H12" s="39"/>
      <c r="I12" s="38"/>
      <c r="J12" s="65"/>
      <c r="K12" s="64"/>
      <c r="L12" s="64"/>
      <c r="M12" s="64"/>
      <c r="N12" s="64"/>
      <c r="O12" s="66"/>
      <c r="P12" s="65" t="s">
        <v>10621</v>
      </c>
      <c r="Q12" s="64"/>
      <c r="R12" s="64"/>
      <c r="S12" s="64" t="s">
        <v>10621</v>
      </c>
      <c r="T12" s="63"/>
      <c r="U12" s="65" t="s">
        <v>10621</v>
      </c>
      <c r="V12" s="64"/>
      <c r="W12" s="64"/>
      <c r="X12" s="64" t="s">
        <v>10621</v>
      </c>
      <c r="Y12" s="63"/>
      <c r="Z12" s="62"/>
      <c r="AA12" s="44"/>
      <c r="AB12" s="44"/>
      <c r="AC12" s="44"/>
      <c r="AD12" s="61"/>
      <c r="AE12" s="62"/>
      <c r="AF12" s="44"/>
      <c r="AG12" s="44"/>
      <c r="AH12" s="44"/>
      <c r="AI12" s="61"/>
      <c r="AJ12" s="62"/>
      <c r="AK12" s="44"/>
      <c r="AL12" s="44"/>
      <c r="AM12" s="44"/>
      <c r="AN12" s="42"/>
      <c r="AO12" s="44"/>
      <c r="AP12" s="44"/>
      <c r="AQ12" s="44"/>
      <c r="AR12" s="44"/>
      <c r="AS12" s="42"/>
      <c r="AT12" s="47" t="s">
        <v>14152</v>
      </c>
      <c r="AU12" s="46"/>
      <c r="AV12" s="46"/>
      <c r="AW12" s="46"/>
      <c r="AX12" s="46"/>
      <c r="AY12" s="46" t="s">
        <v>14152</v>
      </c>
      <c r="AZ12" s="42" t="s">
        <v>14153</v>
      </c>
      <c r="BA12" s="47" t="s">
        <v>14152</v>
      </c>
      <c r="BB12" s="46"/>
      <c r="BC12" s="46"/>
      <c r="BD12" s="46"/>
      <c r="BE12" s="46"/>
      <c r="BF12" s="46" t="s">
        <v>14152</v>
      </c>
      <c r="BG12" s="42" t="s">
        <v>14153</v>
      </c>
      <c r="BH12" s="47" t="s">
        <v>14152</v>
      </c>
      <c r="BI12" s="46"/>
      <c r="BJ12" s="46"/>
      <c r="BK12" s="46"/>
      <c r="BL12" s="46"/>
      <c r="BM12" s="46" t="s">
        <v>14152</v>
      </c>
      <c r="BN12" s="42" t="s">
        <v>14153</v>
      </c>
      <c r="BO12" s="26" t="s">
        <v>14154</v>
      </c>
      <c r="BP12" s="26" t="s">
        <v>14155</v>
      </c>
      <c r="BR12" s="25"/>
    </row>
    <row r="13" spans="1:70">
      <c r="A13" s="25" t="s">
        <v>14136</v>
      </c>
      <c r="B13" s="39"/>
      <c r="C13" s="40"/>
      <c r="D13" s="39"/>
      <c r="E13" s="39" t="s">
        <v>14156</v>
      </c>
      <c r="F13" s="39"/>
      <c r="G13" s="39"/>
      <c r="H13" s="39"/>
      <c r="I13" s="38"/>
      <c r="J13" s="65"/>
      <c r="K13" s="64"/>
      <c r="L13" s="64"/>
      <c r="M13" s="64"/>
      <c r="N13" s="64"/>
      <c r="O13" s="66"/>
      <c r="P13" s="65"/>
      <c r="Q13" s="64"/>
      <c r="R13" s="64"/>
      <c r="S13" s="64"/>
      <c r="T13" s="63"/>
      <c r="U13" s="65"/>
      <c r="V13" s="64"/>
      <c r="W13" s="64"/>
      <c r="X13" s="64"/>
      <c r="Y13" s="63"/>
      <c r="Z13" s="62"/>
      <c r="AA13" s="44"/>
      <c r="AB13" s="44"/>
      <c r="AC13" s="44"/>
      <c r="AD13" s="61"/>
      <c r="AE13" s="62"/>
      <c r="AF13" s="44"/>
      <c r="AG13" s="44"/>
      <c r="AH13" s="44"/>
      <c r="AI13" s="61"/>
      <c r="AJ13" s="62"/>
      <c r="AK13" s="44"/>
      <c r="AL13" s="44"/>
      <c r="AM13" s="44"/>
      <c r="AN13" s="42"/>
      <c r="AO13" s="44"/>
      <c r="AP13" s="44"/>
      <c r="AQ13" s="44"/>
      <c r="AR13" s="44"/>
      <c r="AS13" s="42"/>
      <c r="AT13" s="47" t="s">
        <v>10621</v>
      </c>
      <c r="AU13" s="46"/>
      <c r="AV13" s="46"/>
      <c r="AW13" s="46"/>
      <c r="AX13" s="46"/>
      <c r="AY13" s="46" t="s">
        <v>10621</v>
      </c>
      <c r="AZ13" s="61"/>
      <c r="BA13" s="47" t="s">
        <v>10621</v>
      </c>
      <c r="BB13" s="46"/>
      <c r="BC13" s="46"/>
      <c r="BD13" s="46"/>
      <c r="BE13" s="46"/>
      <c r="BF13" s="46" t="s">
        <v>10621</v>
      </c>
      <c r="BG13" s="61"/>
      <c r="BH13" s="47" t="s">
        <v>10621</v>
      </c>
      <c r="BI13" s="46"/>
      <c r="BJ13" s="46"/>
      <c r="BK13" s="46"/>
      <c r="BL13" s="46"/>
      <c r="BM13" s="46" t="s">
        <v>10621</v>
      </c>
      <c r="BN13" s="61"/>
      <c r="BO13" s="26" t="s">
        <v>14157</v>
      </c>
      <c r="BR13" s="25"/>
    </row>
    <row r="14" spans="1:70" ht="26.4">
      <c r="A14" s="25" t="s">
        <v>14136</v>
      </c>
      <c r="B14" s="39"/>
      <c r="C14" s="40"/>
      <c r="D14" s="39" t="s">
        <v>14158</v>
      </c>
      <c r="E14" s="39"/>
      <c r="F14" s="39"/>
      <c r="G14" s="39"/>
      <c r="H14" s="39"/>
      <c r="I14" s="38"/>
      <c r="J14" s="65"/>
      <c r="K14" s="64"/>
      <c r="L14" s="64"/>
      <c r="M14" s="64"/>
      <c r="N14" s="64"/>
      <c r="O14" s="66"/>
      <c r="P14" s="65"/>
      <c r="Q14" s="64"/>
      <c r="R14" s="64"/>
      <c r="S14" s="64"/>
      <c r="T14" s="63"/>
      <c r="U14" s="65"/>
      <c r="V14" s="64"/>
      <c r="W14" s="64"/>
      <c r="X14" s="64"/>
      <c r="Y14" s="63"/>
      <c r="Z14" s="62"/>
      <c r="AA14" s="44"/>
      <c r="AB14" s="44"/>
      <c r="AC14" s="44"/>
      <c r="AD14" s="61"/>
      <c r="AE14" s="62"/>
      <c r="AF14" s="44"/>
      <c r="AG14" s="44"/>
      <c r="AH14" s="44"/>
      <c r="AI14" s="61"/>
      <c r="AJ14" s="62"/>
      <c r="AK14" s="44"/>
      <c r="AL14" s="44"/>
      <c r="AM14" s="44"/>
      <c r="AN14" s="42"/>
      <c r="AO14" s="44"/>
      <c r="AP14" s="44"/>
      <c r="AQ14" s="44"/>
      <c r="AR14" s="44"/>
      <c r="AS14" s="42"/>
      <c r="AT14" s="47" t="s">
        <v>14152</v>
      </c>
      <c r="AU14" s="46"/>
      <c r="AV14" s="46"/>
      <c r="AW14" s="46"/>
      <c r="AX14" s="46"/>
      <c r="AY14" s="46" t="s">
        <v>14152</v>
      </c>
      <c r="AZ14" s="42" t="s">
        <v>14159</v>
      </c>
      <c r="BA14" s="47" t="s">
        <v>14152</v>
      </c>
      <c r="BB14" s="46"/>
      <c r="BC14" s="46"/>
      <c r="BD14" s="46"/>
      <c r="BE14" s="46"/>
      <c r="BF14" s="46" t="s">
        <v>14152</v>
      </c>
      <c r="BG14" s="42" t="s">
        <v>14159</v>
      </c>
      <c r="BH14" s="47" t="s">
        <v>14152</v>
      </c>
      <c r="BI14" s="46"/>
      <c r="BJ14" s="46"/>
      <c r="BK14" s="46"/>
      <c r="BL14" s="46"/>
      <c r="BM14" s="46" t="s">
        <v>14152</v>
      </c>
      <c r="BN14" s="42" t="s">
        <v>14159</v>
      </c>
      <c r="BO14" s="26" t="s">
        <v>14160</v>
      </c>
      <c r="BP14" s="26" t="s">
        <v>14161</v>
      </c>
      <c r="BR14" s="25"/>
    </row>
    <row r="15" spans="1:70">
      <c r="A15" s="25" t="s">
        <v>14136</v>
      </c>
      <c r="B15" s="39"/>
      <c r="C15" s="40"/>
      <c r="D15" s="39"/>
      <c r="E15" s="39" t="s">
        <v>14156</v>
      </c>
      <c r="F15" s="39"/>
      <c r="G15" s="39"/>
      <c r="H15" s="39"/>
      <c r="I15" s="38"/>
      <c r="J15" s="65"/>
      <c r="K15" s="64"/>
      <c r="L15" s="64"/>
      <c r="M15" s="64"/>
      <c r="N15" s="64"/>
      <c r="O15" s="66"/>
      <c r="P15" s="65"/>
      <c r="Q15" s="64"/>
      <c r="R15" s="64"/>
      <c r="S15" s="64"/>
      <c r="T15" s="63"/>
      <c r="U15" s="65"/>
      <c r="V15" s="64"/>
      <c r="W15" s="64"/>
      <c r="X15" s="64"/>
      <c r="Y15" s="63"/>
      <c r="Z15" s="62"/>
      <c r="AA15" s="44"/>
      <c r="AB15" s="44"/>
      <c r="AC15" s="44"/>
      <c r="AD15" s="61"/>
      <c r="AE15" s="62"/>
      <c r="AF15" s="44"/>
      <c r="AG15" s="44"/>
      <c r="AH15" s="44"/>
      <c r="AI15" s="61"/>
      <c r="AJ15" s="62"/>
      <c r="AK15" s="44"/>
      <c r="AL15" s="44"/>
      <c r="AM15" s="44"/>
      <c r="AN15" s="42"/>
      <c r="AO15" s="44"/>
      <c r="AP15" s="44"/>
      <c r="AQ15" s="44"/>
      <c r="AR15" s="44"/>
      <c r="AS15" s="42"/>
      <c r="AT15" s="47" t="s">
        <v>10621</v>
      </c>
      <c r="AU15" s="46"/>
      <c r="AV15" s="46"/>
      <c r="AW15" s="46"/>
      <c r="AX15" s="46"/>
      <c r="AY15" s="46" t="s">
        <v>10621</v>
      </c>
      <c r="AZ15" s="61"/>
      <c r="BA15" s="47" t="s">
        <v>10621</v>
      </c>
      <c r="BB15" s="46"/>
      <c r="BC15" s="46"/>
      <c r="BD15" s="46"/>
      <c r="BE15" s="46"/>
      <c r="BF15" s="46" t="s">
        <v>10621</v>
      </c>
      <c r="BG15" s="61"/>
      <c r="BH15" s="47" t="s">
        <v>10621</v>
      </c>
      <c r="BI15" s="46"/>
      <c r="BJ15" s="46"/>
      <c r="BK15" s="46"/>
      <c r="BL15" s="46"/>
      <c r="BM15" s="46" t="s">
        <v>10621</v>
      </c>
      <c r="BN15" s="61"/>
      <c r="BO15" s="26" t="s">
        <v>14162</v>
      </c>
      <c r="BR15" s="25"/>
    </row>
    <row r="16" spans="1:70" ht="26.4">
      <c r="A16" s="25" t="s">
        <v>14136</v>
      </c>
      <c r="B16" s="39"/>
      <c r="C16" s="40"/>
      <c r="D16" s="39" t="s">
        <v>10420</v>
      </c>
      <c r="E16" s="39"/>
      <c r="F16" s="39"/>
      <c r="G16" s="39"/>
      <c r="H16" s="39"/>
      <c r="I16" s="38"/>
      <c r="J16" s="65"/>
      <c r="K16" s="64"/>
      <c r="L16" s="64"/>
      <c r="M16" s="64"/>
      <c r="N16" s="64"/>
      <c r="O16" s="66"/>
      <c r="P16" s="65" t="s">
        <v>10621</v>
      </c>
      <c r="Q16" s="64"/>
      <c r="R16" s="64" t="s">
        <v>10621</v>
      </c>
      <c r="S16" s="64"/>
      <c r="T16" s="63"/>
      <c r="U16" s="65" t="s">
        <v>10621</v>
      </c>
      <c r="V16" s="64"/>
      <c r="W16" s="64" t="s">
        <v>10621</v>
      </c>
      <c r="X16" s="64"/>
      <c r="Y16" s="63"/>
      <c r="Z16" s="62" t="s">
        <v>10621</v>
      </c>
      <c r="AA16" s="44"/>
      <c r="AB16" s="44" t="s">
        <v>10621</v>
      </c>
      <c r="AC16" s="44"/>
      <c r="AD16" s="42" t="s">
        <v>14163</v>
      </c>
      <c r="AE16" s="62" t="s">
        <v>10621</v>
      </c>
      <c r="AF16" s="44"/>
      <c r="AG16" s="44" t="s">
        <v>10621</v>
      </c>
      <c r="AH16" s="44"/>
      <c r="AI16" s="42" t="s">
        <v>14163</v>
      </c>
      <c r="AJ16" s="62" t="s">
        <v>10621</v>
      </c>
      <c r="AK16" s="44"/>
      <c r="AL16" s="44" t="s">
        <v>10621</v>
      </c>
      <c r="AM16" s="44"/>
      <c r="AN16" s="42" t="s">
        <v>14163</v>
      </c>
      <c r="AO16" s="44" t="s">
        <v>10621</v>
      </c>
      <c r="AP16" s="44"/>
      <c r="AQ16" s="44" t="s">
        <v>10621</v>
      </c>
      <c r="AR16" s="44"/>
      <c r="AS16" s="42" t="s">
        <v>14163</v>
      </c>
      <c r="AT16" s="47"/>
      <c r="AU16" s="46"/>
      <c r="AV16" s="46"/>
      <c r="AW16" s="46"/>
      <c r="AX16" s="46"/>
      <c r="AY16" s="46"/>
      <c r="AZ16" s="61"/>
      <c r="BA16" s="47"/>
      <c r="BB16" s="46"/>
      <c r="BC16" s="46"/>
      <c r="BD16" s="46"/>
      <c r="BE16" s="46"/>
      <c r="BF16" s="46"/>
      <c r="BG16" s="61"/>
      <c r="BH16" s="47"/>
      <c r="BI16" s="46"/>
      <c r="BJ16" s="46"/>
      <c r="BK16" s="46"/>
      <c r="BL16" s="46"/>
      <c r="BM16" s="46"/>
      <c r="BN16" s="61"/>
      <c r="BO16" s="26" t="s">
        <v>14164</v>
      </c>
      <c r="BP16" s="26" t="s">
        <v>14165</v>
      </c>
      <c r="BR16" s="25"/>
    </row>
    <row r="17" spans="1:70">
      <c r="A17" s="25" t="s">
        <v>14136</v>
      </c>
      <c r="B17" s="39"/>
      <c r="C17" s="40"/>
      <c r="D17" s="39"/>
      <c r="E17" s="39" t="s">
        <v>14156</v>
      </c>
      <c r="F17" s="39"/>
      <c r="G17" s="39"/>
      <c r="H17" s="39"/>
      <c r="I17" s="38"/>
      <c r="J17" s="65"/>
      <c r="K17" s="64"/>
      <c r="L17" s="64"/>
      <c r="M17" s="64"/>
      <c r="N17" s="64"/>
      <c r="O17" s="66"/>
      <c r="P17" s="65" t="s">
        <v>10621</v>
      </c>
      <c r="Q17" s="64"/>
      <c r="R17" s="64" t="s">
        <v>10621</v>
      </c>
      <c r="S17" s="64"/>
      <c r="T17" s="63"/>
      <c r="U17" s="65" t="s">
        <v>10621</v>
      </c>
      <c r="V17" s="64"/>
      <c r="W17" s="64" t="s">
        <v>10621</v>
      </c>
      <c r="X17" s="64"/>
      <c r="Y17" s="63"/>
      <c r="Z17" s="62" t="s">
        <v>10621</v>
      </c>
      <c r="AA17" s="44"/>
      <c r="AB17" s="44" t="s">
        <v>10621</v>
      </c>
      <c r="AC17" s="44"/>
      <c r="AD17" s="61"/>
      <c r="AE17" s="62" t="s">
        <v>10621</v>
      </c>
      <c r="AF17" s="44"/>
      <c r="AG17" s="44" t="s">
        <v>10621</v>
      </c>
      <c r="AH17" s="44"/>
      <c r="AI17" s="61"/>
      <c r="AJ17" s="62" t="s">
        <v>10621</v>
      </c>
      <c r="AK17" s="44"/>
      <c r="AL17" s="44" t="s">
        <v>10621</v>
      </c>
      <c r="AM17" s="44"/>
      <c r="AN17" s="42"/>
      <c r="AO17" s="44" t="s">
        <v>10621</v>
      </c>
      <c r="AP17" s="44"/>
      <c r="AQ17" s="44" t="s">
        <v>10621</v>
      </c>
      <c r="AR17" s="44"/>
      <c r="AS17" s="42"/>
      <c r="AT17" s="47"/>
      <c r="AU17" s="46"/>
      <c r="AV17" s="46"/>
      <c r="AW17" s="46"/>
      <c r="AX17" s="46"/>
      <c r="AY17" s="46"/>
      <c r="AZ17" s="61"/>
      <c r="BA17" s="47"/>
      <c r="BB17" s="46"/>
      <c r="BC17" s="46"/>
      <c r="BD17" s="46"/>
      <c r="BE17" s="46"/>
      <c r="BF17" s="46"/>
      <c r="BG17" s="61"/>
      <c r="BH17" s="47"/>
      <c r="BI17" s="46"/>
      <c r="BJ17" s="46"/>
      <c r="BK17" s="46"/>
      <c r="BL17" s="46"/>
      <c r="BM17" s="46"/>
      <c r="BN17" s="61"/>
      <c r="BO17" s="26" t="s">
        <v>14166</v>
      </c>
      <c r="BR17" s="25"/>
    </row>
    <row r="18" spans="1:70">
      <c r="A18" s="25" t="s">
        <v>14136</v>
      </c>
      <c r="B18" s="39"/>
      <c r="C18" s="40" t="s">
        <v>14167</v>
      </c>
      <c r="D18" s="39"/>
      <c r="E18" s="39"/>
      <c r="F18" s="39"/>
      <c r="G18" s="39"/>
      <c r="H18" s="39"/>
      <c r="I18" s="38"/>
      <c r="J18" s="65" t="s">
        <v>10621</v>
      </c>
      <c r="K18" s="64" t="s">
        <v>10621</v>
      </c>
      <c r="L18" s="64" t="s">
        <v>10621</v>
      </c>
      <c r="M18" s="64" t="s">
        <v>10621</v>
      </c>
      <c r="N18" s="64"/>
      <c r="O18" s="66"/>
      <c r="P18" s="65" t="s">
        <v>10621</v>
      </c>
      <c r="Q18" s="64" t="s">
        <v>10621</v>
      </c>
      <c r="R18" s="64" t="s">
        <v>10621</v>
      </c>
      <c r="S18" s="64"/>
      <c r="T18" s="63"/>
      <c r="U18" s="65" t="s">
        <v>10621</v>
      </c>
      <c r="V18" s="64" t="s">
        <v>10621</v>
      </c>
      <c r="W18" s="64" t="s">
        <v>10621</v>
      </c>
      <c r="X18" s="64"/>
      <c r="Y18" s="63"/>
      <c r="Z18" s="62" t="s">
        <v>10621</v>
      </c>
      <c r="AA18" s="44" t="s">
        <v>10621</v>
      </c>
      <c r="AB18" s="44" t="s">
        <v>14152</v>
      </c>
      <c r="AC18" s="44"/>
      <c r="AD18" s="42" t="s">
        <v>14168</v>
      </c>
      <c r="AE18" s="62" t="s">
        <v>10621</v>
      </c>
      <c r="AF18" s="44" t="s">
        <v>10621</v>
      </c>
      <c r="AG18" s="44" t="s">
        <v>14152</v>
      </c>
      <c r="AH18" s="44"/>
      <c r="AI18" s="42" t="s">
        <v>14168</v>
      </c>
      <c r="AJ18" s="62" t="s">
        <v>10621</v>
      </c>
      <c r="AK18" s="44" t="s">
        <v>10621</v>
      </c>
      <c r="AL18" s="44" t="s">
        <v>14152</v>
      </c>
      <c r="AM18" s="44"/>
      <c r="AN18" s="42" t="s">
        <v>14168</v>
      </c>
      <c r="AO18" s="44" t="s">
        <v>10621</v>
      </c>
      <c r="AP18" s="44" t="s">
        <v>10621</v>
      </c>
      <c r="AQ18" s="44" t="s">
        <v>14152</v>
      </c>
      <c r="AR18" s="44"/>
      <c r="AS18" s="42" t="s">
        <v>14168</v>
      </c>
      <c r="AT18" s="47" t="s">
        <v>10621</v>
      </c>
      <c r="AU18" s="46" t="s">
        <v>10621</v>
      </c>
      <c r="AV18" s="46" t="s">
        <v>10621</v>
      </c>
      <c r="AW18" s="46"/>
      <c r="AX18" s="46" t="s">
        <v>10621</v>
      </c>
      <c r="AY18" s="46"/>
      <c r="AZ18" s="42" t="s">
        <v>14169</v>
      </c>
      <c r="BA18" s="47" t="s">
        <v>10621</v>
      </c>
      <c r="BB18" s="46" t="s">
        <v>10621</v>
      </c>
      <c r="BC18" s="46" t="s">
        <v>10621</v>
      </c>
      <c r="BD18" s="46"/>
      <c r="BE18" s="46" t="s">
        <v>10621</v>
      </c>
      <c r="BF18" s="46"/>
      <c r="BG18" s="42" t="s">
        <v>14169</v>
      </c>
      <c r="BH18" s="47" t="s">
        <v>10621</v>
      </c>
      <c r="BI18" s="46" t="s">
        <v>10621</v>
      </c>
      <c r="BJ18" s="46" t="s">
        <v>10621</v>
      </c>
      <c r="BK18" s="46"/>
      <c r="BL18" s="46" t="s">
        <v>10621</v>
      </c>
      <c r="BM18" s="46"/>
      <c r="BN18" s="42" t="s">
        <v>14169</v>
      </c>
      <c r="BO18" s="26" t="s">
        <v>14170</v>
      </c>
      <c r="BR18" s="25"/>
    </row>
    <row r="19" spans="1:70">
      <c r="A19" s="25" t="s">
        <v>14136</v>
      </c>
      <c r="B19" s="39"/>
      <c r="C19" s="40"/>
      <c r="D19" s="39" t="s">
        <v>14171</v>
      </c>
      <c r="E19" s="39"/>
      <c r="F19" s="39"/>
      <c r="G19" s="39"/>
      <c r="H19" s="39"/>
      <c r="I19" s="38"/>
      <c r="J19" s="65" t="s">
        <v>10621</v>
      </c>
      <c r="K19" s="64" t="s">
        <v>10621</v>
      </c>
      <c r="L19" s="64" t="s">
        <v>10621</v>
      </c>
      <c r="M19" s="64" t="s">
        <v>10621</v>
      </c>
      <c r="N19" s="64"/>
      <c r="O19" s="66"/>
      <c r="P19" s="65" t="s">
        <v>10621</v>
      </c>
      <c r="Q19" s="64" t="s">
        <v>10621</v>
      </c>
      <c r="R19" s="64" t="s">
        <v>10621</v>
      </c>
      <c r="S19" s="64"/>
      <c r="T19" s="63"/>
      <c r="U19" s="65" t="s">
        <v>10621</v>
      </c>
      <c r="V19" s="64" t="s">
        <v>10621</v>
      </c>
      <c r="W19" s="64" t="s">
        <v>10621</v>
      </c>
      <c r="X19" s="64"/>
      <c r="Y19" s="63"/>
      <c r="Z19" s="62" t="s">
        <v>10621</v>
      </c>
      <c r="AA19" s="44" t="s">
        <v>10621</v>
      </c>
      <c r="AB19" s="44" t="s">
        <v>10621</v>
      </c>
      <c r="AC19" s="44"/>
      <c r="AD19" s="61"/>
      <c r="AE19" s="62" t="s">
        <v>10621</v>
      </c>
      <c r="AF19" s="44" t="s">
        <v>10621</v>
      </c>
      <c r="AG19" s="44" t="s">
        <v>10621</v>
      </c>
      <c r="AH19" s="44"/>
      <c r="AI19" s="61"/>
      <c r="AJ19" s="62" t="s">
        <v>10621</v>
      </c>
      <c r="AK19" s="44" t="s">
        <v>10621</v>
      </c>
      <c r="AL19" s="44" t="s">
        <v>10621</v>
      </c>
      <c r="AM19" s="44"/>
      <c r="AN19" s="42"/>
      <c r="AO19" s="44" t="s">
        <v>10621</v>
      </c>
      <c r="AP19" s="44" t="s">
        <v>10621</v>
      </c>
      <c r="AQ19" s="44" t="s">
        <v>10621</v>
      </c>
      <c r="AR19" s="44"/>
      <c r="AS19" s="42"/>
      <c r="AT19" s="47" t="s">
        <v>10621</v>
      </c>
      <c r="AU19" s="46" t="s">
        <v>10621</v>
      </c>
      <c r="AV19" s="46" t="s">
        <v>10621</v>
      </c>
      <c r="AW19" s="46"/>
      <c r="AX19" s="46" t="s">
        <v>10621</v>
      </c>
      <c r="AY19" s="46"/>
      <c r="AZ19" s="61"/>
      <c r="BA19" s="47" t="s">
        <v>10621</v>
      </c>
      <c r="BB19" s="46" t="s">
        <v>10621</v>
      </c>
      <c r="BC19" s="46" t="s">
        <v>10621</v>
      </c>
      <c r="BD19" s="46"/>
      <c r="BE19" s="46" t="s">
        <v>10621</v>
      </c>
      <c r="BF19" s="46"/>
      <c r="BG19" s="61"/>
      <c r="BH19" s="47" t="s">
        <v>10621</v>
      </c>
      <c r="BI19" s="46" t="s">
        <v>10621</v>
      </c>
      <c r="BJ19" s="46" t="s">
        <v>10621</v>
      </c>
      <c r="BK19" s="46"/>
      <c r="BL19" s="46" t="s">
        <v>10621</v>
      </c>
      <c r="BM19" s="46"/>
      <c r="BN19" s="61"/>
      <c r="BO19" s="26" t="s">
        <v>14172</v>
      </c>
      <c r="BR19" s="25"/>
    </row>
    <row r="20" spans="1:70" ht="14.4">
      <c r="A20" s="25" t="s">
        <v>14136</v>
      </c>
      <c r="B20" s="39"/>
      <c r="C20" s="40"/>
      <c r="D20" s="39"/>
      <c r="E20" s="39" t="s">
        <v>14173</v>
      </c>
      <c r="F20" s="39"/>
      <c r="G20" s="39"/>
      <c r="H20" s="39"/>
      <c r="I20" s="38"/>
      <c r="J20" s="65" t="s">
        <v>10621</v>
      </c>
      <c r="K20" s="64" t="s">
        <v>10621</v>
      </c>
      <c r="L20" s="64" t="s">
        <v>10621</v>
      </c>
      <c r="M20" s="64" t="s">
        <v>10621</v>
      </c>
      <c r="N20" s="64"/>
      <c r="O20" s="66"/>
      <c r="P20" s="65" t="s">
        <v>10621</v>
      </c>
      <c r="Q20" s="64" t="s">
        <v>10621</v>
      </c>
      <c r="R20" s="64" t="s">
        <v>10621</v>
      </c>
      <c r="S20" s="64"/>
      <c r="T20" s="63"/>
      <c r="U20" s="65" t="s">
        <v>10621</v>
      </c>
      <c r="V20" s="64" t="s">
        <v>10621</v>
      </c>
      <c r="W20" s="64" t="s">
        <v>10621</v>
      </c>
      <c r="X20" s="64"/>
      <c r="Y20" s="63"/>
      <c r="Z20" s="62" t="s">
        <v>10621</v>
      </c>
      <c r="AA20" s="44" t="s">
        <v>10621</v>
      </c>
      <c r="AB20" s="44" t="s">
        <v>10621</v>
      </c>
      <c r="AC20" s="44"/>
      <c r="AD20" s="61"/>
      <c r="AE20" s="62" t="s">
        <v>10621</v>
      </c>
      <c r="AF20" s="44" t="s">
        <v>10621</v>
      </c>
      <c r="AG20" s="44" t="s">
        <v>10621</v>
      </c>
      <c r="AH20" s="44"/>
      <c r="AI20" s="61"/>
      <c r="AJ20" s="62" t="s">
        <v>10621</v>
      </c>
      <c r="AK20" s="44" t="s">
        <v>10621</v>
      </c>
      <c r="AL20" s="44" t="s">
        <v>10621</v>
      </c>
      <c r="AM20" s="44"/>
      <c r="AN20" s="42"/>
      <c r="AO20" s="44" t="s">
        <v>10621</v>
      </c>
      <c r="AP20" s="44" t="s">
        <v>10621</v>
      </c>
      <c r="AQ20" s="44" t="s">
        <v>10621</v>
      </c>
      <c r="AR20" s="44"/>
      <c r="AS20" s="42"/>
      <c r="AT20" s="47" t="s">
        <v>10621</v>
      </c>
      <c r="AU20" s="46" t="s">
        <v>10621</v>
      </c>
      <c r="AV20" s="46" t="s">
        <v>10621</v>
      </c>
      <c r="AW20" s="46"/>
      <c r="AX20" s="46" t="s">
        <v>10621</v>
      </c>
      <c r="AY20" s="46"/>
      <c r="AZ20" s="61"/>
      <c r="BA20" s="47" t="s">
        <v>10621</v>
      </c>
      <c r="BB20" s="46" t="s">
        <v>10621</v>
      </c>
      <c r="BC20" s="46" t="s">
        <v>10621</v>
      </c>
      <c r="BD20" s="46"/>
      <c r="BE20" s="46" t="s">
        <v>10621</v>
      </c>
      <c r="BF20" s="46"/>
      <c r="BG20" s="61"/>
      <c r="BH20" s="47" t="s">
        <v>10621</v>
      </c>
      <c r="BI20" s="46" t="s">
        <v>10621</v>
      </c>
      <c r="BJ20" s="46" t="s">
        <v>10621</v>
      </c>
      <c r="BK20" s="46"/>
      <c r="BL20" s="46" t="s">
        <v>10621</v>
      </c>
      <c r="BM20" s="46"/>
      <c r="BN20" s="61"/>
      <c r="BO20" s="71" t="s">
        <v>14174</v>
      </c>
      <c r="BP20" s="71" t="s">
        <v>14175</v>
      </c>
      <c r="BQ20" s="71"/>
      <c r="BR20" s="25"/>
    </row>
    <row r="21" spans="1:70" ht="14.4">
      <c r="A21" s="25" t="s">
        <v>14136</v>
      </c>
      <c r="B21" s="39"/>
      <c r="C21" s="40"/>
      <c r="D21" s="39"/>
      <c r="E21" s="39" t="s">
        <v>14176</v>
      </c>
      <c r="F21" s="39"/>
      <c r="G21" s="39"/>
      <c r="H21" s="39"/>
      <c r="I21" s="38"/>
      <c r="J21" s="65" t="s">
        <v>10621</v>
      </c>
      <c r="K21" s="64" t="s">
        <v>10621</v>
      </c>
      <c r="L21" s="64" t="s">
        <v>10621</v>
      </c>
      <c r="M21" s="64" t="s">
        <v>10621</v>
      </c>
      <c r="N21" s="64"/>
      <c r="O21" s="66"/>
      <c r="P21" s="65" t="s">
        <v>10621</v>
      </c>
      <c r="Q21" s="64" t="s">
        <v>10621</v>
      </c>
      <c r="R21" s="64" t="s">
        <v>10621</v>
      </c>
      <c r="S21" s="64"/>
      <c r="T21" s="63"/>
      <c r="U21" s="65" t="s">
        <v>10621</v>
      </c>
      <c r="V21" s="64" t="s">
        <v>10621</v>
      </c>
      <c r="W21" s="64" t="s">
        <v>10621</v>
      </c>
      <c r="X21" s="64"/>
      <c r="Y21" s="63"/>
      <c r="Z21" s="62" t="s">
        <v>10621</v>
      </c>
      <c r="AA21" s="44" t="s">
        <v>10621</v>
      </c>
      <c r="AB21" s="44" t="s">
        <v>10621</v>
      </c>
      <c r="AC21" s="44"/>
      <c r="AD21" s="61"/>
      <c r="AE21" s="62" t="s">
        <v>10621</v>
      </c>
      <c r="AF21" s="44" t="s">
        <v>10621</v>
      </c>
      <c r="AG21" s="44" t="s">
        <v>10621</v>
      </c>
      <c r="AH21" s="44"/>
      <c r="AI21" s="61"/>
      <c r="AJ21" s="62" t="s">
        <v>10621</v>
      </c>
      <c r="AK21" s="44" t="s">
        <v>10621</v>
      </c>
      <c r="AL21" s="44" t="s">
        <v>10621</v>
      </c>
      <c r="AM21" s="44"/>
      <c r="AN21" s="42"/>
      <c r="AO21" s="44" t="s">
        <v>10621</v>
      </c>
      <c r="AP21" s="44" t="s">
        <v>10621</v>
      </c>
      <c r="AQ21" s="44" t="s">
        <v>10621</v>
      </c>
      <c r="AR21" s="44"/>
      <c r="AS21" s="42"/>
      <c r="AT21" s="47" t="s">
        <v>10621</v>
      </c>
      <c r="AU21" s="46" t="s">
        <v>10621</v>
      </c>
      <c r="AV21" s="46" t="s">
        <v>10621</v>
      </c>
      <c r="AW21" s="46"/>
      <c r="AX21" s="46" t="s">
        <v>10621</v>
      </c>
      <c r="AY21" s="46"/>
      <c r="AZ21" s="61"/>
      <c r="BA21" s="47" t="s">
        <v>10621</v>
      </c>
      <c r="BB21" s="46" t="s">
        <v>10621</v>
      </c>
      <c r="BC21" s="46" t="s">
        <v>10621</v>
      </c>
      <c r="BD21" s="46"/>
      <c r="BE21" s="46" t="s">
        <v>10621</v>
      </c>
      <c r="BF21" s="46"/>
      <c r="BG21" s="61"/>
      <c r="BH21" s="47" t="s">
        <v>10621</v>
      </c>
      <c r="BI21" s="46" t="s">
        <v>10621</v>
      </c>
      <c r="BJ21" s="46" t="s">
        <v>10621</v>
      </c>
      <c r="BK21" s="46"/>
      <c r="BL21" s="46" t="s">
        <v>10621</v>
      </c>
      <c r="BM21" s="46"/>
      <c r="BN21" s="61"/>
      <c r="BO21" s="71" t="s">
        <v>14177</v>
      </c>
      <c r="BP21" s="71" t="s">
        <v>14178</v>
      </c>
      <c r="BQ21" s="71"/>
      <c r="BR21" s="25"/>
    </row>
    <row r="22" spans="1:70" ht="14.4">
      <c r="A22" s="25" t="s">
        <v>14136</v>
      </c>
      <c r="B22" s="39"/>
      <c r="C22" s="40"/>
      <c r="D22" s="39"/>
      <c r="E22" s="39" t="s">
        <v>14179</v>
      </c>
      <c r="F22" s="39"/>
      <c r="G22" s="39"/>
      <c r="H22" s="39"/>
      <c r="I22" s="38"/>
      <c r="J22" s="65" t="s">
        <v>10621</v>
      </c>
      <c r="K22" s="64" t="s">
        <v>10621</v>
      </c>
      <c r="L22" s="64" t="s">
        <v>10621</v>
      </c>
      <c r="M22" s="64" t="s">
        <v>10621</v>
      </c>
      <c r="N22" s="64"/>
      <c r="O22" s="66"/>
      <c r="P22" s="65" t="s">
        <v>10621</v>
      </c>
      <c r="Q22" s="64" t="s">
        <v>10621</v>
      </c>
      <c r="R22" s="64" t="s">
        <v>10621</v>
      </c>
      <c r="S22" s="64"/>
      <c r="T22" s="63"/>
      <c r="U22" s="65" t="s">
        <v>10621</v>
      </c>
      <c r="V22" s="64" t="s">
        <v>10621</v>
      </c>
      <c r="W22" s="64" t="s">
        <v>10621</v>
      </c>
      <c r="X22" s="64"/>
      <c r="Y22" s="63"/>
      <c r="Z22" s="62" t="s">
        <v>10621</v>
      </c>
      <c r="AA22" s="44" t="s">
        <v>10621</v>
      </c>
      <c r="AB22" s="44" t="s">
        <v>10621</v>
      </c>
      <c r="AC22" s="44"/>
      <c r="AD22" s="61"/>
      <c r="AE22" s="62" t="s">
        <v>10621</v>
      </c>
      <c r="AF22" s="44" t="s">
        <v>10621</v>
      </c>
      <c r="AG22" s="44" t="s">
        <v>10621</v>
      </c>
      <c r="AH22" s="44"/>
      <c r="AI22" s="61"/>
      <c r="AJ22" s="62" t="s">
        <v>10621</v>
      </c>
      <c r="AK22" s="44" t="s">
        <v>10621</v>
      </c>
      <c r="AL22" s="44" t="s">
        <v>10621</v>
      </c>
      <c r="AM22" s="44"/>
      <c r="AN22" s="42"/>
      <c r="AO22" s="44" t="s">
        <v>10621</v>
      </c>
      <c r="AP22" s="44" t="s">
        <v>10621</v>
      </c>
      <c r="AQ22" s="44" t="s">
        <v>10621</v>
      </c>
      <c r="AR22" s="44"/>
      <c r="AS22" s="42"/>
      <c r="AT22" s="47" t="s">
        <v>10621</v>
      </c>
      <c r="AU22" s="46" t="s">
        <v>10621</v>
      </c>
      <c r="AV22" s="46" t="s">
        <v>10621</v>
      </c>
      <c r="AW22" s="46"/>
      <c r="AX22" s="46" t="s">
        <v>10621</v>
      </c>
      <c r="AY22" s="46"/>
      <c r="AZ22" s="61"/>
      <c r="BA22" s="47" t="s">
        <v>10621</v>
      </c>
      <c r="BB22" s="46" t="s">
        <v>10621</v>
      </c>
      <c r="BC22" s="46" t="s">
        <v>10621</v>
      </c>
      <c r="BD22" s="46"/>
      <c r="BE22" s="46" t="s">
        <v>10621</v>
      </c>
      <c r="BF22" s="46"/>
      <c r="BG22" s="61"/>
      <c r="BH22" s="47" t="s">
        <v>10621</v>
      </c>
      <c r="BI22" s="46" t="s">
        <v>10621</v>
      </c>
      <c r="BJ22" s="46" t="s">
        <v>10621</v>
      </c>
      <c r="BK22" s="46"/>
      <c r="BL22" s="46" t="s">
        <v>10621</v>
      </c>
      <c r="BM22" s="46"/>
      <c r="BN22" s="61"/>
      <c r="BO22" s="71" t="s">
        <v>14180</v>
      </c>
      <c r="BP22" s="71" t="s">
        <v>14181</v>
      </c>
      <c r="BQ22" s="71"/>
      <c r="BR22" s="40"/>
    </row>
    <row r="23" spans="1:70">
      <c r="A23" s="25" t="s">
        <v>14136</v>
      </c>
      <c r="B23" s="39"/>
      <c r="C23" s="40" t="s">
        <v>14182</v>
      </c>
      <c r="D23" s="39"/>
      <c r="E23" s="39"/>
      <c r="F23" s="39"/>
      <c r="G23" s="39"/>
      <c r="H23" s="39"/>
      <c r="I23" s="38"/>
      <c r="J23" s="65"/>
      <c r="K23" s="64"/>
      <c r="L23" s="64"/>
      <c r="M23" s="64"/>
      <c r="N23" s="64"/>
      <c r="O23" s="66"/>
      <c r="P23" s="65"/>
      <c r="Q23" s="64"/>
      <c r="R23" s="64"/>
      <c r="S23" s="64"/>
      <c r="T23" s="63"/>
      <c r="U23" s="65"/>
      <c r="V23" s="64"/>
      <c r="W23" s="64"/>
      <c r="X23" s="64"/>
      <c r="Y23" s="63"/>
      <c r="Z23" s="62" t="s">
        <v>14152</v>
      </c>
      <c r="AA23" s="44"/>
      <c r="AB23" s="44" t="s">
        <v>14152</v>
      </c>
      <c r="AC23" s="44"/>
      <c r="AD23" s="61"/>
      <c r="AE23" s="62" t="s">
        <v>14152</v>
      </c>
      <c r="AF23" s="44"/>
      <c r="AG23" s="44" t="s">
        <v>14152</v>
      </c>
      <c r="AH23" s="44"/>
      <c r="AI23" s="61"/>
      <c r="AJ23" s="62" t="s">
        <v>14152</v>
      </c>
      <c r="AK23" s="44"/>
      <c r="AL23" s="44" t="s">
        <v>14152</v>
      </c>
      <c r="AM23" s="44"/>
      <c r="AN23" s="42"/>
      <c r="AO23" s="44" t="s">
        <v>14152</v>
      </c>
      <c r="AP23" s="44"/>
      <c r="AQ23" s="44" t="s">
        <v>14152</v>
      </c>
      <c r="AR23" s="44"/>
      <c r="AS23" s="42"/>
      <c r="AT23" s="47" t="s">
        <v>14152</v>
      </c>
      <c r="AU23" s="46"/>
      <c r="AV23" s="46" t="s">
        <v>14152</v>
      </c>
      <c r="AW23" s="46"/>
      <c r="AX23" s="46"/>
      <c r="AY23" s="46"/>
      <c r="AZ23" s="61"/>
      <c r="BA23" s="47" t="s">
        <v>14152</v>
      </c>
      <c r="BB23" s="46"/>
      <c r="BC23" s="46" t="s">
        <v>14152</v>
      </c>
      <c r="BD23" s="46"/>
      <c r="BE23" s="46"/>
      <c r="BF23" s="46"/>
      <c r="BG23" s="61"/>
      <c r="BH23" s="47" t="s">
        <v>14152</v>
      </c>
      <c r="BI23" s="46"/>
      <c r="BJ23" s="46" t="s">
        <v>14152</v>
      </c>
      <c r="BK23" s="46"/>
      <c r="BL23" s="46"/>
      <c r="BM23" s="46"/>
      <c r="BN23" s="61"/>
      <c r="BO23" s="26" t="s">
        <v>14183</v>
      </c>
      <c r="BP23" s="26" t="s">
        <v>14183</v>
      </c>
      <c r="BR23" s="25"/>
    </row>
    <row r="24" spans="1:70" ht="26.4">
      <c r="A24" s="25" t="s">
        <v>14136</v>
      </c>
      <c r="B24" s="39"/>
      <c r="C24" s="40"/>
      <c r="D24" s="39" t="s">
        <v>14184</v>
      </c>
      <c r="E24" s="39"/>
      <c r="F24" s="39"/>
      <c r="G24" s="39"/>
      <c r="H24" s="39"/>
      <c r="I24" s="38"/>
      <c r="J24" s="65"/>
      <c r="K24" s="64"/>
      <c r="L24" s="64"/>
      <c r="M24" s="64"/>
      <c r="N24" s="64"/>
      <c r="O24" s="66"/>
      <c r="P24" s="65"/>
      <c r="Q24" s="64"/>
      <c r="R24" s="64"/>
      <c r="S24" s="64"/>
      <c r="T24" s="63"/>
      <c r="U24" s="65"/>
      <c r="V24" s="64"/>
      <c r="W24" s="64"/>
      <c r="X24" s="64"/>
      <c r="Y24" s="63"/>
      <c r="Z24" s="62" t="s">
        <v>14152</v>
      </c>
      <c r="AA24" s="44"/>
      <c r="AB24" s="44" t="s">
        <v>14152</v>
      </c>
      <c r="AC24" s="44"/>
      <c r="AD24" s="42" t="s">
        <v>14185</v>
      </c>
      <c r="AE24" s="62" t="s">
        <v>14152</v>
      </c>
      <c r="AF24" s="44"/>
      <c r="AG24" s="44" t="s">
        <v>14152</v>
      </c>
      <c r="AH24" s="44"/>
      <c r="AI24" s="42" t="s">
        <v>14185</v>
      </c>
      <c r="AJ24" s="62" t="s">
        <v>14152</v>
      </c>
      <c r="AK24" s="44"/>
      <c r="AL24" s="44" t="s">
        <v>14152</v>
      </c>
      <c r="AM24" s="44"/>
      <c r="AN24" s="42" t="s">
        <v>14185</v>
      </c>
      <c r="AO24" s="44" t="s">
        <v>14152</v>
      </c>
      <c r="AP24" s="44"/>
      <c r="AQ24" s="44" t="s">
        <v>14152</v>
      </c>
      <c r="AR24" s="44"/>
      <c r="AS24" s="42" t="s">
        <v>14185</v>
      </c>
      <c r="AT24" s="47" t="s">
        <v>14152</v>
      </c>
      <c r="AU24" s="46"/>
      <c r="AV24" s="46" t="s">
        <v>14152</v>
      </c>
      <c r="AW24" s="46"/>
      <c r="AX24" s="46"/>
      <c r="AY24" s="46"/>
      <c r="AZ24" s="42" t="s">
        <v>14185</v>
      </c>
      <c r="BA24" s="47" t="s">
        <v>14152</v>
      </c>
      <c r="BB24" s="46"/>
      <c r="BC24" s="46" t="s">
        <v>14152</v>
      </c>
      <c r="BD24" s="46"/>
      <c r="BE24" s="46"/>
      <c r="BF24" s="46"/>
      <c r="BG24" s="42" t="s">
        <v>14185</v>
      </c>
      <c r="BH24" s="47" t="s">
        <v>14152</v>
      </c>
      <c r="BI24" s="46"/>
      <c r="BJ24" s="46" t="s">
        <v>14152</v>
      </c>
      <c r="BK24" s="46"/>
      <c r="BL24" s="46"/>
      <c r="BM24" s="46"/>
      <c r="BN24" s="42" t="s">
        <v>14185</v>
      </c>
      <c r="BO24" s="26" t="s">
        <v>14186</v>
      </c>
      <c r="BP24" s="26" t="s">
        <v>14187</v>
      </c>
      <c r="BR24" s="25"/>
    </row>
    <row r="25" spans="1:70">
      <c r="A25" s="25" t="s">
        <v>14136</v>
      </c>
      <c r="B25" s="39"/>
      <c r="C25" s="40" t="s">
        <v>14188</v>
      </c>
      <c r="D25" s="39"/>
      <c r="E25" s="39"/>
      <c r="F25" s="39"/>
      <c r="G25" s="39"/>
      <c r="H25" s="39"/>
      <c r="I25" s="38"/>
      <c r="J25" s="65" t="s">
        <v>10621</v>
      </c>
      <c r="K25" s="64" t="s">
        <v>10621</v>
      </c>
      <c r="L25" s="64"/>
      <c r="M25" s="64"/>
      <c r="N25" s="64"/>
      <c r="O25" s="66"/>
      <c r="P25" s="65" t="s">
        <v>10621</v>
      </c>
      <c r="Q25" s="64" t="s">
        <v>10621</v>
      </c>
      <c r="R25" s="64"/>
      <c r="S25" s="64"/>
      <c r="T25" s="63"/>
      <c r="U25" s="65" t="s">
        <v>10621</v>
      </c>
      <c r="V25" s="64" t="s">
        <v>10621</v>
      </c>
      <c r="W25" s="64"/>
      <c r="X25" s="64"/>
      <c r="Y25" s="63"/>
      <c r="Z25" s="62" t="s">
        <v>10621</v>
      </c>
      <c r="AA25" s="44" t="s">
        <v>10621</v>
      </c>
      <c r="AB25" s="44"/>
      <c r="AC25" s="44"/>
      <c r="AD25" s="61"/>
      <c r="AE25" s="62" t="s">
        <v>10621</v>
      </c>
      <c r="AF25" s="44" t="s">
        <v>10621</v>
      </c>
      <c r="AG25" s="44"/>
      <c r="AH25" s="44"/>
      <c r="AI25" s="61"/>
      <c r="AJ25" s="62" t="s">
        <v>10621</v>
      </c>
      <c r="AK25" s="44" t="s">
        <v>10621</v>
      </c>
      <c r="AL25" s="44"/>
      <c r="AM25" s="44"/>
      <c r="AN25" s="42"/>
      <c r="AO25" s="44" t="s">
        <v>10621</v>
      </c>
      <c r="AP25" s="44" t="s">
        <v>10621</v>
      </c>
      <c r="AQ25" s="44"/>
      <c r="AR25" s="44"/>
      <c r="AS25" s="42"/>
      <c r="AT25" s="47" t="s">
        <v>10621</v>
      </c>
      <c r="AU25" s="46" t="s">
        <v>10621</v>
      </c>
      <c r="AV25" s="46"/>
      <c r="AW25" s="46"/>
      <c r="AX25" s="46"/>
      <c r="AY25" s="46"/>
      <c r="AZ25" s="61"/>
      <c r="BA25" s="47" t="s">
        <v>10621</v>
      </c>
      <c r="BB25" s="46" t="s">
        <v>10621</v>
      </c>
      <c r="BC25" s="46"/>
      <c r="BD25" s="46"/>
      <c r="BE25" s="46"/>
      <c r="BF25" s="46"/>
      <c r="BG25" s="61"/>
      <c r="BH25" s="47" t="s">
        <v>10621</v>
      </c>
      <c r="BI25" s="46" t="s">
        <v>10621</v>
      </c>
      <c r="BJ25" s="46"/>
      <c r="BK25" s="46"/>
      <c r="BL25" s="46"/>
      <c r="BM25" s="46"/>
      <c r="BN25" s="61"/>
      <c r="BO25" s="71" t="s">
        <v>14189</v>
      </c>
      <c r="BP25" s="71"/>
      <c r="BQ25" s="71"/>
      <c r="BR25" s="39"/>
    </row>
    <row r="26" spans="1:70">
      <c r="A26" s="25" t="s">
        <v>14136</v>
      </c>
      <c r="B26" s="39"/>
      <c r="C26" s="40"/>
      <c r="D26" s="39" t="s">
        <v>13473</v>
      </c>
      <c r="E26" s="39"/>
      <c r="F26" s="39"/>
      <c r="G26" s="39"/>
      <c r="H26" s="39"/>
      <c r="I26" s="38"/>
      <c r="J26" s="65" t="s">
        <v>10621</v>
      </c>
      <c r="K26" s="64" t="s">
        <v>10621</v>
      </c>
      <c r="L26" s="64"/>
      <c r="M26" s="64"/>
      <c r="N26" s="64"/>
      <c r="O26" s="66"/>
      <c r="P26" s="65" t="s">
        <v>10621</v>
      </c>
      <c r="Q26" s="64" t="s">
        <v>10621</v>
      </c>
      <c r="R26" s="64"/>
      <c r="S26" s="64"/>
      <c r="T26" s="63"/>
      <c r="U26" s="65" t="s">
        <v>10621</v>
      </c>
      <c r="V26" s="64" t="s">
        <v>10621</v>
      </c>
      <c r="W26" s="64"/>
      <c r="X26" s="64"/>
      <c r="Y26" s="63"/>
      <c r="Z26" s="62" t="s">
        <v>10621</v>
      </c>
      <c r="AA26" s="44" t="s">
        <v>10621</v>
      </c>
      <c r="AB26" s="44"/>
      <c r="AC26" s="44"/>
      <c r="AD26" s="61"/>
      <c r="AE26" s="62" t="s">
        <v>10621</v>
      </c>
      <c r="AF26" s="44" t="s">
        <v>10621</v>
      </c>
      <c r="AG26" s="44"/>
      <c r="AH26" s="44"/>
      <c r="AI26" s="61"/>
      <c r="AJ26" s="62" t="s">
        <v>10621</v>
      </c>
      <c r="AK26" s="44" t="s">
        <v>10621</v>
      </c>
      <c r="AL26" s="44"/>
      <c r="AM26" s="44"/>
      <c r="AN26" s="42"/>
      <c r="AO26" s="44" t="s">
        <v>10621</v>
      </c>
      <c r="AP26" s="44" t="s">
        <v>10621</v>
      </c>
      <c r="AQ26" s="44"/>
      <c r="AR26" s="44"/>
      <c r="AS26" s="42"/>
      <c r="AT26" s="47" t="s">
        <v>10621</v>
      </c>
      <c r="AU26" s="46" t="s">
        <v>10621</v>
      </c>
      <c r="AV26" s="46"/>
      <c r="AW26" s="46"/>
      <c r="AX26" s="46"/>
      <c r="AY26" s="46"/>
      <c r="AZ26" s="61"/>
      <c r="BA26" s="47" t="s">
        <v>10621</v>
      </c>
      <c r="BB26" s="46" t="s">
        <v>10621</v>
      </c>
      <c r="BC26" s="46"/>
      <c r="BD26" s="46"/>
      <c r="BE26" s="46"/>
      <c r="BF26" s="46"/>
      <c r="BG26" s="61"/>
      <c r="BH26" s="47" t="s">
        <v>10621</v>
      </c>
      <c r="BI26" s="46" t="s">
        <v>10621</v>
      </c>
      <c r="BJ26" s="46"/>
      <c r="BK26" s="46"/>
      <c r="BL26" s="46"/>
      <c r="BM26" s="46"/>
      <c r="BN26" s="61"/>
      <c r="BO26" s="71" t="s">
        <v>14190</v>
      </c>
      <c r="BP26" s="71"/>
      <c r="BQ26" s="71"/>
      <c r="BR26" s="25"/>
    </row>
    <row r="27" spans="1:70">
      <c r="A27" s="25" t="s">
        <v>14136</v>
      </c>
      <c r="B27" s="39"/>
      <c r="C27" s="40"/>
      <c r="D27" s="39"/>
      <c r="E27" s="54" t="s">
        <v>14191</v>
      </c>
      <c r="F27" s="39"/>
      <c r="G27" s="39"/>
      <c r="H27" s="39"/>
      <c r="I27" s="38"/>
      <c r="J27" s="65" t="s">
        <v>10621</v>
      </c>
      <c r="K27" s="64" t="s">
        <v>10621</v>
      </c>
      <c r="L27" s="64"/>
      <c r="M27" s="64"/>
      <c r="N27" s="64"/>
      <c r="O27" s="66"/>
      <c r="P27" s="65" t="s">
        <v>10621</v>
      </c>
      <c r="Q27" s="64" t="s">
        <v>10621</v>
      </c>
      <c r="R27" s="64"/>
      <c r="S27" s="64"/>
      <c r="T27" s="63"/>
      <c r="U27" s="65" t="s">
        <v>10621</v>
      </c>
      <c r="V27" s="64" t="s">
        <v>10621</v>
      </c>
      <c r="W27" s="64"/>
      <c r="X27" s="64"/>
      <c r="Y27" s="63"/>
      <c r="Z27" s="62" t="s">
        <v>10621</v>
      </c>
      <c r="AA27" s="44" t="s">
        <v>10621</v>
      </c>
      <c r="AB27" s="44"/>
      <c r="AC27" s="44"/>
      <c r="AD27" s="61"/>
      <c r="AE27" s="62" t="s">
        <v>10621</v>
      </c>
      <c r="AF27" s="44" t="s">
        <v>10621</v>
      </c>
      <c r="AG27" s="44"/>
      <c r="AH27" s="44"/>
      <c r="AI27" s="61"/>
      <c r="AJ27" s="62" t="s">
        <v>10621</v>
      </c>
      <c r="AK27" s="44" t="s">
        <v>10621</v>
      </c>
      <c r="AL27" s="44"/>
      <c r="AM27" s="44"/>
      <c r="AN27" s="42"/>
      <c r="AO27" s="44" t="s">
        <v>10621</v>
      </c>
      <c r="AP27" s="44" t="s">
        <v>10621</v>
      </c>
      <c r="AQ27" s="44"/>
      <c r="AR27" s="44"/>
      <c r="AS27" s="42"/>
      <c r="AT27" s="47" t="s">
        <v>10621</v>
      </c>
      <c r="AU27" s="46" t="s">
        <v>10621</v>
      </c>
      <c r="AV27" s="46"/>
      <c r="AW27" s="46"/>
      <c r="AX27" s="46"/>
      <c r="AY27" s="46"/>
      <c r="AZ27" s="61"/>
      <c r="BA27" s="47" t="s">
        <v>10621</v>
      </c>
      <c r="BB27" s="46" t="s">
        <v>10621</v>
      </c>
      <c r="BC27" s="46"/>
      <c r="BD27" s="46"/>
      <c r="BE27" s="46"/>
      <c r="BF27" s="46"/>
      <c r="BG27" s="61"/>
      <c r="BH27" s="47" t="s">
        <v>10621</v>
      </c>
      <c r="BI27" s="46" t="s">
        <v>10621</v>
      </c>
      <c r="BJ27" s="46"/>
      <c r="BK27" s="46"/>
      <c r="BL27" s="46"/>
      <c r="BM27" s="46"/>
      <c r="BN27" s="61"/>
      <c r="BO27" s="71" t="s">
        <v>14192</v>
      </c>
      <c r="BP27" s="71"/>
      <c r="BQ27" s="71"/>
      <c r="BR27" s="25"/>
    </row>
    <row r="28" spans="1:70">
      <c r="A28" s="25" t="s">
        <v>14136</v>
      </c>
      <c r="B28" s="39"/>
      <c r="C28" s="40"/>
      <c r="D28" s="39"/>
      <c r="E28" s="54" t="s">
        <v>14193</v>
      </c>
      <c r="F28" s="39"/>
      <c r="G28" s="39"/>
      <c r="H28" s="39"/>
      <c r="I28" s="38"/>
      <c r="J28" s="65" t="s">
        <v>10621</v>
      </c>
      <c r="K28" s="64" t="s">
        <v>10621</v>
      </c>
      <c r="L28" s="64"/>
      <c r="M28" s="64"/>
      <c r="N28" s="64"/>
      <c r="O28" s="76" t="s">
        <v>14194</v>
      </c>
      <c r="P28" s="65" t="s">
        <v>10621</v>
      </c>
      <c r="Q28" s="64" t="s">
        <v>10621</v>
      </c>
      <c r="R28" s="64"/>
      <c r="S28" s="64"/>
      <c r="T28" s="63" t="s">
        <v>14195</v>
      </c>
      <c r="U28" s="65" t="s">
        <v>10621</v>
      </c>
      <c r="V28" s="64" t="s">
        <v>10621</v>
      </c>
      <c r="W28" s="64"/>
      <c r="X28" s="64"/>
      <c r="Y28" s="63" t="s">
        <v>14195</v>
      </c>
      <c r="Z28" s="62" t="s">
        <v>10621</v>
      </c>
      <c r="AA28" s="44" t="s">
        <v>10621</v>
      </c>
      <c r="AB28" s="44"/>
      <c r="AC28" s="44"/>
      <c r="AD28" s="42" t="s">
        <v>14196</v>
      </c>
      <c r="AE28" s="62" t="s">
        <v>10621</v>
      </c>
      <c r="AF28" s="44" t="s">
        <v>10621</v>
      </c>
      <c r="AG28" s="44"/>
      <c r="AH28" s="44"/>
      <c r="AI28" s="42" t="s">
        <v>14196</v>
      </c>
      <c r="AJ28" s="75" t="s">
        <v>10621</v>
      </c>
      <c r="AK28" s="74" t="s">
        <v>10621</v>
      </c>
      <c r="AL28" s="74"/>
      <c r="AM28" s="74"/>
      <c r="AN28" s="42" t="s">
        <v>14196</v>
      </c>
      <c r="AO28" s="44" t="s">
        <v>10621</v>
      </c>
      <c r="AP28" s="44" t="s">
        <v>10621</v>
      </c>
      <c r="AQ28" s="44"/>
      <c r="AR28" s="44"/>
      <c r="AS28" s="42" t="s">
        <v>14196</v>
      </c>
      <c r="AT28" s="47" t="s">
        <v>10621</v>
      </c>
      <c r="AU28" s="46" t="s">
        <v>10621</v>
      </c>
      <c r="AV28" s="46"/>
      <c r="AW28" s="46"/>
      <c r="AX28" s="46"/>
      <c r="AY28" s="46"/>
      <c r="AZ28" s="42" t="s">
        <v>14196</v>
      </c>
      <c r="BA28" s="47" t="s">
        <v>10621</v>
      </c>
      <c r="BB28" s="46" t="s">
        <v>10621</v>
      </c>
      <c r="BC28" s="46"/>
      <c r="BD28" s="46"/>
      <c r="BE28" s="46"/>
      <c r="BF28" s="46"/>
      <c r="BG28" s="42" t="s">
        <v>14196</v>
      </c>
      <c r="BH28" s="47" t="s">
        <v>10621</v>
      </c>
      <c r="BI28" s="46" t="s">
        <v>10621</v>
      </c>
      <c r="BJ28" s="46"/>
      <c r="BK28" s="46"/>
      <c r="BL28" s="46"/>
      <c r="BM28" s="46"/>
      <c r="BN28" s="42" t="s">
        <v>14196</v>
      </c>
      <c r="BO28" s="71" t="s">
        <v>12702</v>
      </c>
      <c r="BP28" s="71"/>
      <c r="BQ28" s="71"/>
      <c r="BR28" s="25"/>
    </row>
    <row r="29" spans="1:70">
      <c r="A29" s="25" t="s">
        <v>14136</v>
      </c>
      <c r="B29" s="39"/>
      <c r="C29" s="40"/>
      <c r="D29" s="39"/>
      <c r="E29" s="54" t="s">
        <v>14197</v>
      </c>
      <c r="F29" s="39"/>
      <c r="G29" s="39"/>
      <c r="H29" s="39"/>
      <c r="I29" s="38"/>
      <c r="J29" s="65" t="s">
        <v>10621</v>
      </c>
      <c r="K29" s="64" t="s">
        <v>10621</v>
      </c>
      <c r="L29" s="64"/>
      <c r="M29" s="64"/>
      <c r="N29" s="64"/>
      <c r="O29" s="66"/>
      <c r="P29" s="65" t="s">
        <v>10621</v>
      </c>
      <c r="Q29" s="64" t="s">
        <v>10621</v>
      </c>
      <c r="R29" s="64"/>
      <c r="S29" s="64"/>
      <c r="T29" s="63"/>
      <c r="U29" s="65" t="s">
        <v>10621</v>
      </c>
      <c r="V29" s="64" t="s">
        <v>10621</v>
      </c>
      <c r="W29" s="64"/>
      <c r="X29" s="64"/>
      <c r="Y29" s="63"/>
      <c r="Z29" s="62" t="s">
        <v>10621</v>
      </c>
      <c r="AA29" s="44" t="s">
        <v>10621</v>
      </c>
      <c r="AB29" s="44"/>
      <c r="AC29" s="44"/>
      <c r="AD29" s="61"/>
      <c r="AE29" s="62" t="s">
        <v>10621</v>
      </c>
      <c r="AF29" s="44" t="s">
        <v>10621</v>
      </c>
      <c r="AG29" s="44"/>
      <c r="AH29" s="44"/>
      <c r="AI29" s="61"/>
      <c r="AJ29" s="62" t="s">
        <v>10621</v>
      </c>
      <c r="AK29" s="44" t="s">
        <v>10621</v>
      </c>
      <c r="AL29" s="44"/>
      <c r="AM29" s="44"/>
      <c r="AN29" s="42"/>
      <c r="AO29" s="44" t="s">
        <v>10621</v>
      </c>
      <c r="AP29" s="44" t="s">
        <v>10621</v>
      </c>
      <c r="AQ29" s="44"/>
      <c r="AR29" s="44"/>
      <c r="AS29" s="42"/>
      <c r="AT29" s="47" t="s">
        <v>10621</v>
      </c>
      <c r="AU29" s="46" t="s">
        <v>10621</v>
      </c>
      <c r="AV29" s="46"/>
      <c r="AW29" s="46"/>
      <c r="AX29" s="46"/>
      <c r="AY29" s="46"/>
      <c r="AZ29" s="61"/>
      <c r="BA29" s="47" t="s">
        <v>10621</v>
      </c>
      <c r="BB29" s="46" t="s">
        <v>10621</v>
      </c>
      <c r="BC29" s="46"/>
      <c r="BD29" s="46"/>
      <c r="BE29" s="46"/>
      <c r="BF29" s="46"/>
      <c r="BG29" s="61"/>
      <c r="BH29" s="47" t="s">
        <v>10621</v>
      </c>
      <c r="BI29" s="46" t="s">
        <v>10621</v>
      </c>
      <c r="BJ29" s="46"/>
      <c r="BK29" s="46"/>
      <c r="BL29" s="46"/>
      <c r="BM29" s="46"/>
      <c r="BN29" s="61"/>
      <c r="BO29" s="26" t="s">
        <v>14198</v>
      </c>
      <c r="BR29" s="25"/>
    </row>
    <row r="30" spans="1:70">
      <c r="A30" s="25" t="s">
        <v>14136</v>
      </c>
      <c r="B30" s="39"/>
      <c r="C30" s="40"/>
      <c r="D30" s="39"/>
      <c r="E30" s="39" t="s">
        <v>10304</v>
      </c>
      <c r="F30" s="39"/>
      <c r="G30" s="39"/>
      <c r="H30" s="39"/>
      <c r="I30" s="38"/>
      <c r="J30" s="65"/>
      <c r="K30" s="64"/>
      <c r="L30" s="64"/>
      <c r="M30" s="64"/>
      <c r="N30" s="64"/>
      <c r="O30" s="66"/>
      <c r="P30" s="65"/>
      <c r="Q30" s="64"/>
      <c r="R30" s="64"/>
      <c r="S30" s="64"/>
      <c r="T30" s="63"/>
      <c r="U30" s="65"/>
      <c r="V30" s="64"/>
      <c r="W30" s="64"/>
      <c r="X30" s="64"/>
      <c r="Y30" s="63"/>
      <c r="Z30" s="62" t="s">
        <v>14152</v>
      </c>
      <c r="AA30" s="44" t="s">
        <v>14152</v>
      </c>
      <c r="AB30" s="44"/>
      <c r="AC30" s="44"/>
      <c r="AD30" s="61"/>
      <c r="AE30" s="62" t="s">
        <v>14152</v>
      </c>
      <c r="AF30" s="44" t="s">
        <v>14152</v>
      </c>
      <c r="AG30" s="44"/>
      <c r="AH30" s="44"/>
      <c r="AI30" s="61"/>
      <c r="AJ30" s="62" t="s">
        <v>14152</v>
      </c>
      <c r="AK30" s="44" t="s">
        <v>14152</v>
      </c>
      <c r="AL30" s="44"/>
      <c r="AM30" s="44"/>
      <c r="AN30" s="42" t="s">
        <v>14199</v>
      </c>
      <c r="AO30" s="44" t="s">
        <v>14152</v>
      </c>
      <c r="AP30" s="44" t="s">
        <v>14152</v>
      </c>
      <c r="AQ30" s="44"/>
      <c r="AR30" s="44"/>
      <c r="AS30" s="42" t="s">
        <v>14199</v>
      </c>
      <c r="AT30" s="47" t="s">
        <v>14152</v>
      </c>
      <c r="AU30" s="46" t="s">
        <v>14152</v>
      </c>
      <c r="AV30" s="46"/>
      <c r="AW30" s="46"/>
      <c r="AX30" s="46"/>
      <c r="AY30" s="46"/>
      <c r="AZ30" s="42" t="s">
        <v>14199</v>
      </c>
      <c r="BA30" s="47" t="s">
        <v>14152</v>
      </c>
      <c r="BB30" s="46" t="s">
        <v>14152</v>
      </c>
      <c r="BC30" s="46"/>
      <c r="BD30" s="46"/>
      <c r="BE30" s="46"/>
      <c r="BF30" s="46"/>
      <c r="BG30" s="42" t="s">
        <v>14199</v>
      </c>
      <c r="BH30" s="47" t="s">
        <v>14152</v>
      </c>
      <c r="BI30" s="46" t="s">
        <v>14152</v>
      </c>
      <c r="BJ30" s="46"/>
      <c r="BK30" s="46"/>
      <c r="BL30" s="46"/>
      <c r="BM30" s="46"/>
      <c r="BN30" s="42" t="s">
        <v>14199</v>
      </c>
      <c r="BO30" s="71" t="s">
        <v>14200</v>
      </c>
      <c r="BP30" s="71"/>
      <c r="BQ30" s="71"/>
      <c r="BR30" s="25"/>
    </row>
    <row r="31" spans="1:70">
      <c r="A31" s="25" t="s">
        <v>14136</v>
      </c>
      <c r="B31" s="39"/>
      <c r="C31" s="40"/>
      <c r="D31" s="39"/>
      <c r="E31" s="39" t="s">
        <v>10306</v>
      </c>
      <c r="F31" s="39"/>
      <c r="G31" s="39"/>
      <c r="H31" s="39"/>
      <c r="I31" s="38"/>
      <c r="J31" s="65"/>
      <c r="K31" s="64"/>
      <c r="L31" s="64"/>
      <c r="M31" s="64"/>
      <c r="N31" s="64"/>
      <c r="O31" s="66"/>
      <c r="P31" s="65"/>
      <c r="Q31" s="64"/>
      <c r="R31" s="64"/>
      <c r="S31" s="64"/>
      <c r="T31" s="63"/>
      <c r="U31" s="65"/>
      <c r="V31" s="64"/>
      <c r="W31" s="64"/>
      <c r="X31" s="64"/>
      <c r="Y31" s="63"/>
      <c r="Z31" s="62" t="s">
        <v>14152</v>
      </c>
      <c r="AA31" s="44" t="s">
        <v>14152</v>
      </c>
      <c r="AB31" s="44"/>
      <c r="AC31" s="44"/>
      <c r="AD31" s="61"/>
      <c r="AE31" s="62" t="s">
        <v>14152</v>
      </c>
      <c r="AF31" s="44" t="s">
        <v>14152</v>
      </c>
      <c r="AG31" s="44"/>
      <c r="AH31" s="44"/>
      <c r="AI31" s="61"/>
      <c r="AJ31" s="62" t="s">
        <v>14152</v>
      </c>
      <c r="AK31" s="44" t="s">
        <v>14152</v>
      </c>
      <c r="AL31" s="44"/>
      <c r="AM31" s="44"/>
      <c r="AN31" s="42" t="s">
        <v>14199</v>
      </c>
      <c r="AO31" s="44" t="s">
        <v>14152</v>
      </c>
      <c r="AP31" s="44" t="s">
        <v>14152</v>
      </c>
      <c r="AQ31" s="44"/>
      <c r="AR31" s="44"/>
      <c r="AS31" s="42" t="s">
        <v>14199</v>
      </c>
      <c r="AT31" s="47" t="s">
        <v>14152</v>
      </c>
      <c r="AU31" s="46" t="s">
        <v>14152</v>
      </c>
      <c r="AV31" s="46"/>
      <c r="AW31" s="46"/>
      <c r="AX31" s="46"/>
      <c r="AY31" s="46"/>
      <c r="AZ31" s="42" t="s">
        <v>14199</v>
      </c>
      <c r="BA31" s="47" t="s">
        <v>14152</v>
      </c>
      <c r="BB31" s="46" t="s">
        <v>14152</v>
      </c>
      <c r="BC31" s="46"/>
      <c r="BD31" s="46"/>
      <c r="BE31" s="46"/>
      <c r="BF31" s="46"/>
      <c r="BG31" s="42" t="s">
        <v>14199</v>
      </c>
      <c r="BH31" s="47" t="s">
        <v>14152</v>
      </c>
      <c r="BI31" s="46" t="s">
        <v>14152</v>
      </c>
      <c r="BJ31" s="46"/>
      <c r="BK31" s="46"/>
      <c r="BL31" s="46"/>
      <c r="BM31" s="46"/>
      <c r="BN31" s="42" t="s">
        <v>14199</v>
      </c>
      <c r="BO31" s="71" t="s">
        <v>14201</v>
      </c>
      <c r="BP31" s="71"/>
      <c r="BQ31" s="71"/>
      <c r="BR31" s="25"/>
    </row>
    <row r="32" spans="1:70">
      <c r="A32" s="25" t="s">
        <v>14136</v>
      </c>
      <c r="B32" s="39"/>
      <c r="C32" s="40"/>
      <c r="D32" s="39"/>
      <c r="E32" s="39" t="s">
        <v>10308</v>
      </c>
      <c r="F32" s="39"/>
      <c r="G32" s="39"/>
      <c r="H32" s="39"/>
      <c r="I32" s="38"/>
      <c r="J32" s="65" t="s">
        <v>14152</v>
      </c>
      <c r="K32" s="64" t="s">
        <v>14152</v>
      </c>
      <c r="L32" s="64"/>
      <c r="M32" s="64"/>
      <c r="N32" s="64"/>
      <c r="O32" s="63" t="s">
        <v>14202</v>
      </c>
      <c r="P32" s="65" t="s">
        <v>14152</v>
      </c>
      <c r="Q32" s="64" t="s">
        <v>14152</v>
      </c>
      <c r="R32" s="64"/>
      <c r="S32" s="64"/>
      <c r="T32" s="63" t="s">
        <v>14202</v>
      </c>
      <c r="U32" s="65" t="s">
        <v>14152</v>
      </c>
      <c r="V32" s="64" t="s">
        <v>14152</v>
      </c>
      <c r="W32" s="64"/>
      <c r="X32" s="64"/>
      <c r="Y32" s="63" t="s">
        <v>14202</v>
      </c>
      <c r="Z32" s="62" t="s">
        <v>14152</v>
      </c>
      <c r="AA32" s="44" t="s">
        <v>14152</v>
      </c>
      <c r="AB32" s="44"/>
      <c r="AC32" s="44"/>
      <c r="AD32" s="42" t="s">
        <v>14202</v>
      </c>
      <c r="AE32" s="62" t="s">
        <v>14152</v>
      </c>
      <c r="AF32" s="44" t="s">
        <v>14152</v>
      </c>
      <c r="AG32" s="44"/>
      <c r="AH32" s="44"/>
      <c r="AI32" s="42" t="s">
        <v>14202</v>
      </c>
      <c r="AJ32" s="62" t="s">
        <v>14152</v>
      </c>
      <c r="AK32" s="44" t="s">
        <v>14152</v>
      </c>
      <c r="AL32" s="44"/>
      <c r="AM32" s="44"/>
      <c r="AN32" s="42" t="s">
        <v>14202</v>
      </c>
      <c r="AO32" s="44" t="s">
        <v>14152</v>
      </c>
      <c r="AP32" s="44" t="s">
        <v>14152</v>
      </c>
      <c r="AQ32" s="44"/>
      <c r="AR32" s="44"/>
      <c r="AS32" s="42" t="s">
        <v>14202</v>
      </c>
      <c r="AT32" s="47" t="s">
        <v>14152</v>
      </c>
      <c r="AU32" s="46" t="s">
        <v>14152</v>
      </c>
      <c r="AV32" s="46"/>
      <c r="AW32" s="46"/>
      <c r="AX32" s="46"/>
      <c r="AY32" s="46"/>
      <c r="AZ32" s="42" t="s">
        <v>14202</v>
      </c>
      <c r="BA32" s="47" t="s">
        <v>14152</v>
      </c>
      <c r="BB32" s="46" t="s">
        <v>14152</v>
      </c>
      <c r="BC32" s="46"/>
      <c r="BD32" s="46"/>
      <c r="BE32" s="46"/>
      <c r="BF32" s="46"/>
      <c r="BG32" s="42" t="s">
        <v>14202</v>
      </c>
      <c r="BH32" s="47" t="s">
        <v>14152</v>
      </c>
      <c r="BI32" s="46" t="s">
        <v>14152</v>
      </c>
      <c r="BJ32" s="46"/>
      <c r="BK32" s="46"/>
      <c r="BL32" s="46"/>
      <c r="BM32" s="46"/>
      <c r="BN32" s="42" t="s">
        <v>14202</v>
      </c>
      <c r="BO32" s="71" t="s">
        <v>10309</v>
      </c>
      <c r="BP32" s="71"/>
      <c r="BQ32" s="71"/>
      <c r="BR32" s="25"/>
    </row>
    <row r="33" spans="1:70">
      <c r="A33" s="25" t="s">
        <v>14136</v>
      </c>
      <c r="B33" s="39"/>
      <c r="C33" s="40"/>
      <c r="D33" s="39"/>
      <c r="E33" s="39" t="s">
        <v>10310</v>
      </c>
      <c r="F33" s="39"/>
      <c r="G33" s="39"/>
      <c r="H33" s="39"/>
      <c r="I33" s="38"/>
      <c r="J33" s="65" t="s">
        <v>14152</v>
      </c>
      <c r="K33" s="64" t="s">
        <v>14152</v>
      </c>
      <c r="L33" s="64"/>
      <c r="M33" s="64"/>
      <c r="N33" s="64"/>
      <c r="O33" s="63" t="s">
        <v>14202</v>
      </c>
      <c r="P33" s="65" t="s">
        <v>14152</v>
      </c>
      <c r="Q33" s="64" t="s">
        <v>14152</v>
      </c>
      <c r="R33" s="64"/>
      <c r="S33" s="64"/>
      <c r="T33" s="63" t="s">
        <v>14202</v>
      </c>
      <c r="U33" s="65" t="s">
        <v>14152</v>
      </c>
      <c r="V33" s="64" t="s">
        <v>14152</v>
      </c>
      <c r="W33" s="64"/>
      <c r="X33" s="64"/>
      <c r="Y33" s="63" t="s">
        <v>14202</v>
      </c>
      <c r="Z33" s="62" t="s">
        <v>14152</v>
      </c>
      <c r="AA33" s="44" t="s">
        <v>14152</v>
      </c>
      <c r="AB33" s="44"/>
      <c r="AC33" s="44"/>
      <c r="AD33" s="42" t="s">
        <v>14202</v>
      </c>
      <c r="AE33" s="62" t="s">
        <v>14152</v>
      </c>
      <c r="AF33" s="44" t="s">
        <v>14152</v>
      </c>
      <c r="AG33" s="44"/>
      <c r="AH33" s="44"/>
      <c r="AI33" s="42" t="s">
        <v>14202</v>
      </c>
      <c r="AJ33" s="62" t="s">
        <v>14152</v>
      </c>
      <c r="AK33" s="44" t="s">
        <v>14152</v>
      </c>
      <c r="AL33" s="44"/>
      <c r="AM33" s="44"/>
      <c r="AN33" s="42" t="s">
        <v>14202</v>
      </c>
      <c r="AO33" s="44" t="s">
        <v>14152</v>
      </c>
      <c r="AP33" s="44" t="s">
        <v>14152</v>
      </c>
      <c r="AQ33" s="44"/>
      <c r="AR33" s="44"/>
      <c r="AS33" s="42" t="s">
        <v>14202</v>
      </c>
      <c r="AT33" s="47" t="s">
        <v>14152</v>
      </c>
      <c r="AU33" s="46" t="s">
        <v>14152</v>
      </c>
      <c r="AV33" s="46"/>
      <c r="AW33" s="46"/>
      <c r="AX33" s="46"/>
      <c r="AY33" s="46"/>
      <c r="AZ33" s="42" t="s">
        <v>14202</v>
      </c>
      <c r="BA33" s="47" t="s">
        <v>14152</v>
      </c>
      <c r="BB33" s="46" t="s">
        <v>14152</v>
      </c>
      <c r="BC33" s="46"/>
      <c r="BD33" s="46"/>
      <c r="BE33" s="46"/>
      <c r="BF33" s="46"/>
      <c r="BG33" s="42" t="s">
        <v>14202</v>
      </c>
      <c r="BH33" s="47" t="s">
        <v>14152</v>
      </c>
      <c r="BI33" s="46" t="s">
        <v>14152</v>
      </c>
      <c r="BJ33" s="46"/>
      <c r="BK33" s="46"/>
      <c r="BL33" s="46"/>
      <c r="BM33" s="46"/>
      <c r="BN33" s="42" t="s">
        <v>14202</v>
      </c>
      <c r="BO33" s="71" t="s">
        <v>10311</v>
      </c>
      <c r="BP33" s="71"/>
      <c r="BQ33" s="71"/>
      <c r="BR33" s="25"/>
    </row>
    <row r="34" spans="1:70" ht="39.6">
      <c r="A34" s="25" t="s">
        <v>14136</v>
      </c>
      <c r="B34" s="39"/>
      <c r="C34" s="40"/>
      <c r="D34" s="39"/>
      <c r="E34" s="39" t="s">
        <v>10312</v>
      </c>
      <c r="F34" s="39"/>
      <c r="G34" s="39"/>
      <c r="H34" s="39"/>
      <c r="I34" s="38"/>
      <c r="J34" s="65"/>
      <c r="K34" s="64"/>
      <c r="L34" s="64"/>
      <c r="M34" s="64"/>
      <c r="N34" s="64"/>
      <c r="O34" s="63"/>
      <c r="P34" s="65"/>
      <c r="Q34" s="64"/>
      <c r="R34" s="64"/>
      <c r="S34" s="64"/>
      <c r="T34" s="63"/>
      <c r="U34" s="65"/>
      <c r="V34" s="64"/>
      <c r="W34" s="64"/>
      <c r="X34" s="64"/>
      <c r="Y34" s="63"/>
      <c r="Z34" s="62" t="s">
        <v>14152</v>
      </c>
      <c r="AA34" s="44" t="s">
        <v>14152</v>
      </c>
      <c r="AB34" s="44"/>
      <c r="AC34" s="44"/>
      <c r="AD34" s="42"/>
      <c r="AE34" s="62" t="s">
        <v>14152</v>
      </c>
      <c r="AF34" s="44" t="s">
        <v>14152</v>
      </c>
      <c r="AG34" s="44"/>
      <c r="AH34" s="44"/>
      <c r="AI34" s="42"/>
      <c r="AJ34" s="62" t="s">
        <v>14152</v>
      </c>
      <c r="AK34" s="44" t="s">
        <v>14152</v>
      </c>
      <c r="AL34" s="44"/>
      <c r="AM34" s="44"/>
      <c r="AN34" s="42"/>
      <c r="AO34" s="44" t="s">
        <v>14152</v>
      </c>
      <c r="AP34" s="44" t="s">
        <v>14152</v>
      </c>
      <c r="AQ34" s="44"/>
      <c r="AR34" s="44"/>
      <c r="AS34" s="42"/>
      <c r="AT34" s="47" t="s">
        <v>14152</v>
      </c>
      <c r="AU34" s="46" t="s">
        <v>14152</v>
      </c>
      <c r="AV34" s="46"/>
      <c r="AW34" s="46"/>
      <c r="AX34" s="46"/>
      <c r="AY34" s="46"/>
      <c r="AZ34" s="42"/>
      <c r="BA34" s="47" t="s">
        <v>14152</v>
      </c>
      <c r="BB34" s="46" t="s">
        <v>14152</v>
      </c>
      <c r="BC34" s="46"/>
      <c r="BD34" s="46"/>
      <c r="BE34" s="46"/>
      <c r="BF34" s="46"/>
      <c r="BG34" s="42"/>
      <c r="BH34" s="47" t="s">
        <v>14152</v>
      </c>
      <c r="BI34" s="46" t="s">
        <v>14152</v>
      </c>
      <c r="BJ34" s="46"/>
      <c r="BK34" s="46"/>
      <c r="BL34" s="46"/>
      <c r="BM34" s="46"/>
      <c r="BN34" s="42"/>
      <c r="BO34" s="71" t="s">
        <v>10313</v>
      </c>
      <c r="BP34" s="71" t="s">
        <v>14203</v>
      </c>
      <c r="BQ34" s="71"/>
      <c r="BR34" s="25"/>
    </row>
    <row r="35" spans="1:70">
      <c r="A35" s="25" t="s">
        <v>14136</v>
      </c>
      <c r="B35" s="39"/>
      <c r="C35" s="40"/>
      <c r="D35" s="39"/>
      <c r="E35" s="39" t="s">
        <v>10314</v>
      </c>
      <c r="F35" s="39"/>
      <c r="G35" s="39"/>
      <c r="H35" s="39"/>
      <c r="I35" s="38"/>
      <c r="J35" s="65" t="s">
        <v>14152</v>
      </c>
      <c r="K35" s="64" t="s">
        <v>14152</v>
      </c>
      <c r="L35" s="64"/>
      <c r="M35" s="64"/>
      <c r="N35" s="64"/>
      <c r="O35" s="63" t="s">
        <v>14202</v>
      </c>
      <c r="P35" s="65" t="s">
        <v>14152</v>
      </c>
      <c r="Q35" s="64" t="s">
        <v>14152</v>
      </c>
      <c r="R35" s="64"/>
      <c r="S35" s="64"/>
      <c r="T35" s="63" t="s">
        <v>14202</v>
      </c>
      <c r="U35" s="65" t="s">
        <v>14152</v>
      </c>
      <c r="V35" s="64" t="s">
        <v>14152</v>
      </c>
      <c r="W35" s="64"/>
      <c r="X35" s="64"/>
      <c r="Y35" s="63" t="s">
        <v>14202</v>
      </c>
      <c r="Z35" s="62" t="s">
        <v>14152</v>
      </c>
      <c r="AA35" s="44" t="s">
        <v>14152</v>
      </c>
      <c r="AB35" s="44"/>
      <c r="AC35" s="44"/>
      <c r="AD35" s="42" t="s">
        <v>14202</v>
      </c>
      <c r="AE35" s="62" t="s">
        <v>14152</v>
      </c>
      <c r="AF35" s="44" t="s">
        <v>14152</v>
      </c>
      <c r="AG35" s="44"/>
      <c r="AH35" s="44"/>
      <c r="AI35" s="42" t="s">
        <v>14202</v>
      </c>
      <c r="AJ35" s="62" t="s">
        <v>14152</v>
      </c>
      <c r="AK35" s="44" t="s">
        <v>14152</v>
      </c>
      <c r="AL35" s="44"/>
      <c r="AM35" s="44"/>
      <c r="AN35" s="42" t="s">
        <v>14202</v>
      </c>
      <c r="AO35" s="44" t="s">
        <v>14152</v>
      </c>
      <c r="AP35" s="44" t="s">
        <v>14152</v>
      </c>
      <c r="AQ35" s="44"/>
      <c r="AR35" s="44"/>
      <c r="AS35" s="42" t="s">
        <v>14202</v>
      </c>
      <c r="AT35" s="47" t="s">
        <v>14152</v>
      </c>
      <c r="AU35" s="46" t="s">
        <v>14152</v>
      </c>
      <c r="AV35" s="46"/>
      <c r="AW35" s="46"/>
      <c r="AX35" s="46"/>
      <c r="AY35" s="46"/>
      <c r="AZ35" s="42" t="s">
        <v>14202</v>
      </c>
      <c r="BA35" s="47" t="s">
        <v>14152</v>
      </c>
      <c r="BB35" s="46" t="s">
        <v>14152</v>
      </c>
      <c r="BC35" s="46"/>
      <c r="BD35" s="46"/>
      <c r="BE35" s="46"/>
      <c r="BF35" s="46"/>
      <c r="BG35" s="42" t="s">
        <v>14202</v>
      </c>
      <c r="BH35" s="47" t="s">
        <v>14152</v>
      </c>
      <c r="BI35" s="46" t="s">
        <v>14152</v>
      </c>
      <c r="BJ35" s="46"/>
      <c r="BK35" s="46"/>
      <c r="BL35" s="46"/>
      <c r="BM35" s="46"/>
      <c r="BN35" s="42" t="s">
        <v>14202</v>
      </c>
      <c r="BO35" s="71" t="s">
        <v>10315</v>
      </c>
      <c r="BP35" s="71"/>
      <c r="BQ35" s="71"/>
      <c r="BR35" s="25"/>
    </row>
    <row r="36" spans="1:70">
      <c r="A36" s="25" t="s">
        <v>14136</v>
      </c>
      <c r="B36" s="39"/>
      <c r="C36" s="40"/>
      <c r="D36" s="39"/>
      <c r="E36" s="39" t="s">
        <v>10316</v>
      </c>
      <c r="F36" s="39"/>
      <c r="G36" s="39"/>
      <c r="H36" s="39"/>
      <c r="I36" s="38"/>
      <c r="J36" s="65" t="s">
        <v>14152</v>
      </c>
      <c r="K36" s="64" t="s">
        <v>14152</v>
      </c>
      <c r="L36" s="64"/>
      <c r="M36" s="64"/>
      <c r="N36" s="64"/>
      <c r="O36" s="63" t="s">
        <v>14204</v>
      </c>
      <c r="P36" s="65" t="s">
        <v>14152</v>
      </c>
      <c r="Q36" s="64" t="s">
        <v>14152</v>
      </c>
      <c r="R36" s="64"/>
      <c r="S36" s="64"/>
      <c r="T36" s="63" t="s">
        <v>14204</v>
      </c>
      <c r="U36" s="65" t="s">
        <v>14152</v>
      </c>
      <c r="V36" s="64" t="s">
        <v>14152</v>
      </c>
      <c r="W36" s="64"/>
      <c r="X36" s="64"/>
      <c r="Y36" s="63" t="s">
        <v>14204</v>
      </c>
      <c r="Z36" s="62" t="s">
        <v>14152</v>
      </c>
      <c r="AA36" s="44" t="s">
        <v>14152</v>
      </c>
      <c r="AB36" s="44"/>
      <c r="AC36" s="44"/>
      <c r="AD36" s="42" t="s">
        <v>14204</v>
      </c>
      <c r="AE36" s="62" t="s">
        <v>14152</v>
      </c>
      <c r="AF36" s="44" t="s">
        <v>14152</v>
      </c>
      <c r="AG36" s="44"/>
      <c r="AH36" s="44"/>
      <c r="AI36" s="42" t="s">
        <v>14204</v>
      </c>
      <c r="AJ36" s="62" t="s">
        <v>14152</v>
      </c>
      <c r="AK36" s="44" t="s">
        <v>14152</v>
      </c>
      <c r="AL36" s="44"/>
      <c r="AM36" s="44"/>
      <c r="AN36" s="42" t="s">
        <v>14204</v>
      </c>
      <c r="AO36" s="44" t="s">
        <v>14152</v>
      </c>
      <c r="AP36" s="44" t="s">
        <v>14152</v>
      </c>
      <c r="AQ36" s="44"/>
      <c r="AR36" s="44"/>
      <c r="AS36" s="42" t="s">
        <v>14204</v>
      </c>
      <c r="AT36" s="47" t="s">
        <v>14152</v>
      </c>
      <c r="AU36" s="46" t="s">
        <v>14152</v>
      </c>
      <c r="AV36" s="46"/>
      <c r="AW36" s="46"/>
      <c r="AX36" s="46"/>
      <c r="AY36" s="46"/>
      <c r="AZ36" s="42" t="s">
        <v>14204</v>
      </c>
      <c r="BA36" s="47" t="s">
        <v>14152</v>
      </c>
      <c r="BB36" s="46" t="s">
        <v>14152</v>
      </c>
      <c r="BC36" s="46"/>
      <c r="BD36" s="46"/>
      <c r="BE36" s="46"/>
      <c r="BF36" s="46"/>
      <c r="BG36" s="42" t="s">
        <v>14204</v>
      </c>
      <c r="BH36" s="47" t="s">
        <v>14152</v>
      </c>
      <c r="BI36" s="46" t="s">
        <v>14152</v>
      </c>
      <c r="BJ36" s="46"/>
      <c r="BK36" s="46"/>
      <c r="BL36" s="46"/>
      <c r="BM36" s="46"/>
      <c r="BN36" s="42" t="s">
        <v>14204</v>
      </c>
      <c r="BO36" s="71" t="s">
        <v>10317</v>
      </c>
      <c r="BP36" s="71"/>
      <c r="BQ36" s="71"/>
      <c r="BR36" s="25"/>
    </row>
    <row r="37" spans="1:70">
      <c r="A37" s="25" t="s">
        <v>14136</v>
      </c>
      <c r="B37" s="39"/>
      <c r="C37" s="40"/>
      <c r="D37" s="39"/>
      <c r="E37" s="39" t="s">
        <v>10330</v>
      </c>
      <c r="F37" s="39"/>
      <c r="G37" s="39"/>
      <c r="H37" s="39"/>
      <c r="I37" s="38"/>
      <c r="J37" s="65"/>
      <c r="K37" s="64"/>
      <c r="L37" s="64"/>
      <c r="M37" s="64"/>
      <c r="N37" s="64"/>
      <c r="O37" s="66"/>
      <c r="P37" s="65"/>
      <c r="Q37" s="64"/>
      <c r="R37" s="64"/>
      <c r="S37" s="64"/>
      <c r="T37" s="63"/>
      <c r="U37" s="65"/>
      <c r="V37" s="64"/>
      <c r="W37" s="64"/>
      <c r="X37" s="64"/>
      <c r="Y37" s="63"/>
      <c r="Z37" s="62" t="s">
        <v>14152</v>
      </c>
      <c r="AA37" s="44" t="s">
        <v>14152</v>
      </c>
      <c r="AB37" s="44"/>
      <c r="AC37" s="44"/>
      <c r="AD37" s="42" t="s">
        <v>14205</v>
      </c>
      <c r="AE37" s="62" t="s">
        <v>14152</v>
      </c>
      <c r="AF37" s="44" t="s">
        <v>14152</v>
      </c>
      <c r="AG37" s="44"/>
      <c r="AH37" s="44"/>
      <c r="AI37" s="42" t="s">
        <v>14205</v>
      </c>
      <c r="AJ37" s="62" t="s">
        <v>14152</v>
      </c>
      <c r="AK37" s="44" t="s">
        <v>14152</v>
      </c>
      <c r="AL37" s="44"/>
      <c r="AM37" s="44"/>
      <c r="AN37" s="42" t="s">
        <v>14205</v>
      </c>
      <c r="AO37" s="44" t="s">
        <v>14152</v>
      </c>
      <c r="AP37" s="44" t="s">
        <v>14152</v>
      </c>
      <c r="AQ37" s="44"/>
      <c r="AR37" s="44"/>
      <c r="AS37" s="42" t="s">
        <v>14205</v>
      </c>
      <c r="AT37" s="47" t="s">
        <v>14152</v>
      </c>
      <c r="AU37" s="46" t="s">
        <v>14152</v>
      </c>
      <c r="AV37" s="46"/>
      <c r="AW37" s="46"/>
      <c r="AX37" s="46"/>
      <c r="AY37" s="46"/>
      <c r="AZ37" s="42" t="s">
        <v>14205</v>
      </c>
      <c r="BA37" s="47" t="s">
        <v>14152</v>
      </c>
      <c r="BB37" s="46" t="s">
        <v>14152</v>
      </c>
      <c r="BC37" s="46"/>
      <c r="BD37" s="46"/>
      <c r="BE37" s="46"/>
      <c r="BF37" s="46"/>
      <c r="BG37" s="42" t="s">
        <v>14205</v>
      </c>
      <c r="BH37" s="47" t="s">
        <v>14152</v>
      </c>
      <c r="BI37" s="46" t="s">
        <v>14152</v>
      </c>
      <c r="BJ37" s="46"/>
      <c r="BK37" s="46"/>
      <c r="BL37" s="46"/>
      <c r="BM37" s="46"/>
      <c r="BN37" s="42" t="s">
        <v>14205</v>
      </c>
      <c r="BO37" s="26" t="s">
        <v>14206</v>
      </c>
      <c r="BR37" s="25"/>
    </row>
    <row r="38" spans="1:70">
      <c r="A38" s="25" t="s">
        <v>14136</v>
      </c>
      <c r="B38" s="39"/>
      <c r="C38" s="40"/>
      <c r="D38" s="39"/>
      <c r="E38" s="39" t="s">
        <v>10334</v>
      </c>
      <c r="F38" s="39"/>
      <c r="G38" s="39"/>
      <c r="H38" s="39"/>
      <c r="I38" s="38"/>
      <c r="J38" s="65"/>
      <c r="K38" s="64"/>
      <c r="L38" s="64"/>
      <c r="M38" s="64"/>
      <c r="N38" s="64"/>
      <c r="O38" s="66"/>
      <c r="P38" s="65"/>
      <c r="Q38" s="64"/>
      <c r="R38" s="64"/>
      <c r="S38" s="64"/>
      <c r="T38" s="63"/>
      <c r="U38" s="65"/>
      <c r="V38" s="64"/>
      <c r="W38" s="64"/>
      <c r="X38" s="64"/>
      <c r="Y38" s="63"/>
      <c r="Z38" s="62" t="s">
        <v>14152</v>
      </c>
      <c r="AA38" s="44" t="s">
        <v>14152</v>
      </c>
      <c r="AB38" s="44"/>
      <c r="AC38" s="44"/>
      <c r="AD38" s="42" t="s">
        <v>14205</v>
      </c>
      <c r="AE38" s="62" t="s">
        <v>14152</v>
      </c>
      <c r="AF38" s="44" t="s">
        <v>14152</v>
      </c>
      <c r="AG38" s="44"/>
      <c r="AH38" s="44"/>
      <c r="AI38" s="42" t="s">
        <v>14205</v>
      </c>
      <c r="AJ38" s="62" t="s">
        <v>14152</v>
      </c>
      <c r="AK38" s="44" t="s">
        <v>14152</v>
      </c>
      <c r="AL38" s="44"/>
      <c r="AM38" s="44"/>
      <c r="AN38" s="42" t="s">
        <v>14205</v>
      </c>
      <c r="AO38" s="44" t="s">
        <v>14152</v>
      </c>
      <c r="AP38" s="44" t="s">
        <v>14152</v>
      </c>
      <c r="AQ38" s="44"/>
      <c r="AR38" s="44"/>
      <c r="AS38" s="42" t="s">
        <v>14205</v>
      </c>
      <c r="AT38" s="47" t="s">
        <v>14152</v>
      </c>
      <c r="AU38" s="46" t="s">
        <v>14152</v>
      </c>
      <c r="AV38" s="46"/>
      <c r="AW38" s="46"/>
      <c r="AX38" s="46"/>
      <c r="AY38" s="46"/>
      <c r="AZ38" s="42" t="s">
        <v>14205</v>
      </c>
      <c r="BA38" s="47" t="s">
        <v>14152</v>
      </c>
      <c r="BB38" s="46" t="s">
        <v>14152</v>
      </c>
      <c r="BC38" s="46"/>
      <c r="BD38" s="46"/>
      <c r="BE38" s="46"/>
      <c r="BF38" s="46"/>
      <c r="BG38" s="42" t="s">
        <v>14205</v>
      </c>
      <c r="BH38" s="47" t="s">
        <v>14152</v>
      </c>
      <c r="BI38" s="46" t="s">
        <v>14152</v>
      </c>
      <c r="BJ38" s="46"/>
      <c r="BK38" s="46"/>
      <c r="BL38" s="46"/>
      <c r="BM38" s="46"/>
      <c r="BN38" s="42" t="s">
        <v>14205</v>
      </c>
      <c r="BO38" s="26" t="s">
        <v>14207</v>
      </c>
      <c r="BR38" s="25"/>
    </row>
    <row r="39" spans="1:70">
      <c r="A39" s="25" t="s">
        <v>14136</v>
      </c>
      <c r="B39" s="39"/>
      <c r="C39" s="40"/>
      <c r="D39" s="39"/>
      <c r="E39" s="39" t="s">
        <v>14208</v>
      </c>
      <c r="F39" s="39"/>
      <c r="G39" s="39"/>
      <c r="H39" s="39"/>
      <c r="I39" s="38"/>
      <c r="J39" s="65" t="s">
        <v>14152</v>
      </c>
      <c r="K39" s="64" t="s">
        <v>14152</v>
      </c>
      <c r="L39" s="64"/>
      <c r="M39" s="64"/>
      <c r="N39" s="64"/>
      <c r="O39" s="66"/>
      <c r="P39" s="65" t="s">
        <v>14152</v>
      </c>
      <c r="Q39" s="64" t="s">
        <v>14152</v>
      </c>
      <c r="R39" s="64"/>
      <c r="S39" s="64"/>
      <c r="T39" s="63"/>
      <c r="U39" s="65" t="s">
        <v>14152</v>
      </c>
      <c r="V39" s="64" t="s">
        <v>14152</v>
      </c>
      <c r="W39" s="64"/>
      <c r="X39" s="64"/>
      <c r="Y39" s="63"/>
      <c r="Z39" s="62"/>
      <c r="AA39" s="44"/>
      <c r="AB39" s="44"/>
      <c r="AC39" s="44"/>
      <c r="AD39" s="61"/>
      <c r="AE39" s="62"/>
      <c r="AF39" s="44"/>
      <c r="AG39" s="44"/>
      <c r="AH39" s="44"/>
      <c r="AI39" s="61"/>
      <c r="AJ39" s="62"/>
      <c r="AK39" s="44"/>
      <c r="AL39" s="44"/>
      <c r="AM39" s="44"/>
      <c r="AN39" s="42"/>
      <c r="AO39" s="44"/>
      <c r="AP39" s="44"/>
      <c r="AQ39" s="44"/>
      <c r="AR39" s="44"/>
      <c r="AS39" s="42"/>
      <c r="AT39" s="47"/>
      <c r="AU39" s="46"/>
      <c r="AV39" s="46"/>
      <c r="AW39" s="46"/>
      <c r="AX39" s="46"/>
      <c r="AY39" s="46"/>
      <c r="AZ39" s="61"/>
      <c r="BA39" s="47"/>
      <c r="BB39" s="46"/>
      <c r="BC39" s="46"/>
      <c r="BD39" s="46"/>
      <c r="BE39" s="46"/>
      <c r="BF39" s="46"/>
      <c r="BG39" s="61"/>
      <c r="BH39" s="47"/>
      <c r="BI39" s="46"/>
      <c r="BJ39" s="46"/>
      <c r="BK39" s="46"/>
      <c r="BL39" s="46"/>
      <c r="BM39" s="46"/>
      <c r="BN39" s="61"/>
      <c r="BO39" s="26" t="s">
        <v>14209</v>
      </c>
      <c r="BR39" s="25"/>
    </row>
    <row r="40" spans="1:70">
      <c r="A40" s="25" t="s">
        <v>14136</v>
      </c>
      <c r="B40" s="39"/>
      <c r="C40" s="40"/>
      <c r="D40" s="39"/>
      <c r="E40" s="39"/>
      <c r="F40" s="39" t="s">
        <v>14210</v>
      </c>
      <c r="G40" s="39"/>
      <c r="H40" s="39"/>
      <c r="I40" s="38"/>
      <c r="J40" s="65" t="s">
        <v>10621</v>
      </c>
      <c r="K40" s="64" t="s">
        <v>10621</v>
      </c>
      <c r="L40" s="64"/>
      <c r="M40" s="64"/>
      <c r="N40" s="64"/>
      <c r="O40" s="66"/>
      <c r="P40" s="65" t="s">
        <v>10621</v>
      </c>
      <c r="Q40" s="64" t="s">
        <v>10621</v>
      </c>
      <c r="R40" s="64"/>
      <c r="S40" s="64"/>
      <c r="T40" s="63"/>
      <c r="U40" s="65" t="s">
        <v>10621</v>
      </c>
      <c r="V40" s="64" t="s">
        <v>10621</v>
      </c>
      <c r="W40" s="64"/>
      <c r="X40" s="64"/>
      <c r="Y40" s="63"/>
      <c r="Z40" s="62"/>
      <c r="AA40" s="44"/>
      <c r="AB40" s="44"/>
      <c r="AC40" s="44"/>
      <c r="AD40" s="61"/>
      <c r="AE40" s="62"/>
      <c r="AF40" s="44"/>
      <c r="AG40" s="44"/>
      <c r="AH40" s="44"/>
      <c r="AI40" s="61"/>
      <c r="AJ40" s="62"/>
      <c r="AK40" s="44"/>
      <c r="AL40" s="44"/>
      <c r="AM40" s="44"/>
      <c r="AN40" s="42"/>
      <c r="AO40" s="44"/>
      <c r="AP40" s="44"/>
      <c r="AQ40" s="44"/>
      <c r="AR40" s="44"/>
      <c r="AS40" s="42"/>
      <c r="AT40" s="47"/>
      <c r="AU40" s="46"/>
      <c r="AV40" s="46"/>
      <c r="AW40" s="46"/>
      <c r="AX40" s="46"/>
      <c r="AY40" s="46"/>
      <c r="AZ40" s="61"/>
      <c r="BA40" s="47"/>
      <c r="BB40" s="46"/>
      <c r="BC40" s="46"/>
      <c r="BD40" s="46"/>
      <c r="BE40" s="46"/>
      <c r="BF40" s="46"/>
      <c r="BG40" s="61"/>
      <c r="BH40" s="47"/>
      <c r="BI40" s="46"/>
      <c r="BJ40" s="46"/>
      <c r="BK40" s="46"/>
      <c r="BL40" s="46"/>
      <c r="BM40" s="46"/>
      <c r="BN40" s="61"/>
      <c r="BO40" s="26" t="s">
        <v>14211</v>
      </c>
      <c r="BR40" s="25"/>
    </row>
    <row r="41" spans="1:70">
      <c r="A41" s="25" t="s">
        <v>14136</v>
      </c>
      <c r="B41" s="39"/>
      <c r="C41" s="40"/>
      <c r="D41" s="39"/>
      <c r="E41" s="39"/>
      <c r="F41" s="39" t="s">
        <v>14212</v>
      </c>
      <c r="G41" s="39"/>
      <c r="H41" s="39"/>
      <c r="I41" s="38"/>
      <c r="J41" s="65" t="s">
        <v>14152</v>
      </c>
      <c r="K41" s="64" t="s">
        <v>14152</v>
      </c>
      <c r="L41" s="64"/>
      <c r="M41" s="64"/>
      <c r="N41" s="64"/>
      <c r="O41" s="66"/>
      <c r="P41" s="65" t="s">
        <v>14152</v>
      </c>
      <c r="Q41" s="64" t="s">
        <v>14152</v>
      </c>
      <c r="R41" s="64"/>
      <c r="S41" s="64"/>
      <c r="T41" s="63"/>
      <c r="U41" s="65" t="s">
        <v>14152</v>
      </c>
      <c r="V41" s="64" t="s">
        <v>14152</v>
      </c>
      <c r="W41" s="64"/>
      <c r="X41" s="64"/>
      <c r="Y41" s="63"/>
      <c r="Z41" s="62"/>
      <c r="AA41" s="44"/>
      <c r="AB41" s="44"/>
      <c r="AC41" s="44"/>
      <c r="AD41" s="61"/>
      <c r="AE41" s="62"/>
      <c r="AF41" s="44"/>
      <c r="AG41" s="44"/>
      <c r="AH41" s="44"/>
      <c r="AI41" s="61"/>
      <c r="AJ41" s="62"/>
      <c r="AK41" s="44"/>
      <c r="AL41" s="44"/>
      <c r="AM41" s="44"/>
      <c r="AN41" s="42"/>
      <c r="AO41" s="44"/>
      <c r="AP41" s="44"/>
      <c r="AQ41" s="44"/>
      <c r="AR41" s="44"/>
      <c r="AS41" s="42"/>
      <c r="AT41" s="47"/>
      <c r="AU41" s="46"/>
      <c r="AV41" s="46"/>
      <c r="AW41" s="46"/>
      <c r="AX41" s="46"/>
      <c r="AY41" s="46"/>
      <c r="AZ41" s="61"/>
      <c r="BA41" s="47"/>
      <c r="BB41" s="46"/>
      <c r="BC41" s="46"/>
      <c r="BD41" s="46"/>
      <c r="BE41" s="46"/>
      <c r="BF41" s="46"/>
      <c r="BG41" s="61"/>
      <c r="BH41" s="47"/>
      <c r="BI41" s="46"/>
      <c r="BJ41" s="46"/>
      <c r="BK41" s="46"/>
      <c r="BL41" s="46"/>
      <c r="BM41" s="46"/>
      <c r="BN41" s="61"/>
      <c r="BO41" s="26" t="s">
        <v>14213</v>
      </c>
      <c r="BR41" s="25"/>
    </row>
    <row r="42" spans="1:70">
      <c r="A42" s="25" t="s">
        <v>14136</v>
      </c>
      <c r="B42" s="39"/>
      <c r="C42" s="40"/>
      <c r="D42" s="39"/>
      <c r="E42" s="39"/>
      <c r="F42" s="39" t="s">
        <v>14214</v>
      </c>
      <c r="G42" s="39"/>
      <c r="H42" s="39"/>
      <c r="I42" s="38"/>
      <c r="J42" s="65" t="s">
        <v>10621</v>
      </c>
      <c r="K42" s="64" t="s">
        <v>10621</v>
      </c>
      <c r="L42" s="64"/>
      <c r="M42" s="64"/>
      <c r="N42" s="64"/>
      <c r="O42" s="66"/>
      <c r="P42" s="65" t="s">
        <v>10621</v>
      </c>
      <c r="Q42" s="64" t="s">
        <v>10621</v>
      </c>
      <c r="R42" s="64"/>
      <c r="S42" s="64"/>
      <c r="T42" s="63"/>
      <c r="U42" s="65" t="s">
        <v>10621</v>
      </c>
      <c r="V42" s="64" t="s">
        <v>10621</v>
      </c>
      <c r="W42" s="64"/>
      <c r="X42" s="64"/>
      <c r="Y42" s="63"/>
      <c r="Z42" s="62"/>
      <c r="AA42" s="44"/>
      <c r="AB42" s="44"/>
      <c r="AC42" s="44"/>
      <c r="AD42" s="61"/>
      <c r="AE42" s="62"/>
      <c r="AF42" s="44"/>
      <c r="AG42" s="44"/>
      <c r="AH42" s="44"/>
      <c r="AI42" s="61"/>
      <c r="AJ42" s="62"/>
      <c r="AK42" s="44"/>
      <c r="AL42" s="44"/>
      <c r="AM42" s="44"/>
      <c r="AN42" s="42"/>
      <c r="AO42" s="44"/>
      <c r="AP42" s="44"/>
      <c r="AQ42" s="44"/>
      <c r="AR42" s="44"/>
      <c r="AS42" s="42"/>
      <c r="AT42" s="47"/>
      <c r="AU42" s="46"/>
      <c r="AV42" s="46"/>
      <c r="AW42" s="46"/>
      <c r="AX42" s="46"/>
      <c r="AY42" s="46"/>
      <c r="AZ42" s="61"/>
      <c r="BA42" s="47"/>
      <c r="BB42" s="46"/>
      <c r="BC42" s="46"/>
      <c r="BD42" s="46"/>
      <c r="BE42" s="46"/>
      <c r="BF42" s="46"/>
      <c r="BG42" s="61"/>
      <c r="BH42" s="47"/>
      <c r="BI42" s="46"/>
      <c r="BJ42" s="46"/>
      <c r="BK42" s="46"/>
      <c r="BL42" s="46"/>
      <c r="BM42" s="46"/>
      <c r="BN42" s="61"/>
      <c r="BO42" s="26" t="s">
        <v>14215</v>
      </c>
      <c r="BR42" s="25" t="s">
        <v>7304</v>
      </c>
    </row>
    <row r="43" spans="1:70">
      <c r="A43" s="25" t="s">
        <v>14136</v>
      </c>
      <c r="B43" s="39"/>
      <c r="C43" s="40"/>
      <c r="D43" s="39"/>
      <c r="E43" s="39"/>
      <c r="F43" s="39" t="s">
        <v>14216</v>
      </c>
      <c r="G43" s="39"/>
      <c r="H43" s="39"/>
      <c r="I43" s="38"/>
      <c r="J43" s="65" t="s">
        <v>14152</v>
      </c>
      <c r="K43" s="64" t="s">
        <v>14152</v>
      </c>
      <c r="L43" s="64"/>
      <c r="M43" s="64"/>
      <c r="N43" s="64"/>
      <c r="O43" s="66"/>
      <c r="P43" s="65" t="s">
        <v>14152</v>
      </c>
      <c r="Q43" s="64" t="s">
        <v>14152</v>
      </c>
      <c r="R43" s="64"/>
      <c r="S43" s="64"/>
      <c r="T43" s="63"/>
      <c r="U43" s="65" t="s">
        <v>14152</v>
      </c>
      <c r="V43" s="64" t="s">
        <v>14152</v>
      </c>
      <c r="W43" s="64"/>
      <c r="X43" s="64"/>
      <c r="Y43" s="63"/>
      <c r="Z43" s="62"/>
      <c r="AA43" s="44"/>
      <c r="AB43" s="44"/>
      <c r="AC43" s="44"/>
      <c r="AD43" s="61"/>
      <c r="AE43" s="62"/>
      <c r="AF43" s="44"/>
      <c r="AG43" s="44"/>
      <c r="AH43" s="44"/>
      <c r="AI43" s="61"/>
      <c r="AJ43" s="62"/>
      <c r="AK43" s="44"/>
      <c r="AL43" s="44"/>
      <c r="AM43" s="44"/>
      <c r="AN43" s="42"/>
      <c r="AO43" s="44"/>
      <c r="AP43" s="44"/>
      <c r="AQ43" s="44"/>
      <c r="AR43" s="44"/>
      <c r="AS43" s="42"/>
      <c r="AT43" s="47"/>
      <c r="AU43" s="46"/>
      <c r="AV43" s="46"/>
      <c r="AW43" s="46"/>
      <c r="AX43" s="46"/>
      <c r="AY43" s="46"/>
      <c r="AZ43" s="61"/>
      <c r="BA43" s="47"/>
      <c r="BB43" s="46"/>
      <c r="BC43" s="46"/>
      <c r="BD43" s="46"/>
      <c r="BE43" s="46"/>
      <c r="BF43" s="46"/>
      <c r="BG43" s="61"/>
      <c r="BH43" s="47"/>
      <c r="BI43" s="46"/>
      <c r="BJ43" s="46"/>
      <c r="BK43" s="46"/>
      <c r="BL43" s="46"/>
      <c r="BM43" s="46"/>
      <c r="BN43" s="61"/>
      <c r="BO43" s="26" t="s">
        <v>14217</v>
      </c>
      <c r="BR43" s="25"/>
    </row>
    <row r="44" spans="1:70" ht="52.8">
      <c r="A44" s="25" t="s">
        <v>14136</v>
      </c>
      <c r="B44" s="39"/>
      <c r="C44" s="40"/>
      <c r="D44" s="39"/>
      <c r="E44" s="39" t="s">
        <v>14218</v>
      </c>
      <c r="F44" s="39"/>
      <c r="G44" s="39"/>
      <c r="H44" s="39"/>
      <c r="I44" s="38"/>
      <c r="J44" s="65"/>
      <c r="K44" s="64"/>
      <c r="L44" s="64"/>
      <c r="M44" s="64"/>
      <c r="N44" s="64"/>
      <c r="O44" s="66"/>
      <c r="P44" s="65"/>
      <c r="Q44" s="64"/>
      <c r="R44" s="64"/>
      <c r="S44" s="64"/>
      <c r="T44" s="63"/>
      <c r="U44" s="65"/>
      <c r="V44" s="64"/>
      <c r="W44" s="64"/>
      <c r="X44" s="64"/>
      <c r="Y44" s="63"/>
      <c r="Z44" s="62" t="s">
        <v>14152</v>
      </c>
      <c r="AA44" s="44" t="s">
        <v>14152</v>
      </c>
      <c r="AB44" s="44"/>
      <c r="AC44" s="44"/>
      <c r="AD44" s="42" t="s">
        <v>14219</v>
      </c>
      <c r="AE44" s="62" t="s">
        <v>14152</v>
      </c>
      <c r="AF44" s="44" t="s">
        <v>14152</v>
      </c>
      <c r="AG44" s="44"/>
      <c r="AH44" s="44"/>
      <c r="AI44" s="42" t="s">
        <v>14219</v>
      </c>
      <c r="AJ44" s="62" t="s">
        <v>14152</v>
      </c>
      <c r="AK44" s="44" t="s">
        <v>14152</v>
      </c>
      <c r="AL44" s="44"/>
      <c r="AM44" s="44"/>
      <c r="AN44" s="42" t="s">
        <v>14219</v>
      </c>
      <c r="AO44" s="44" t="s">
        <v>14152</v>
      </c>
      <c r="AP44" s="44" t="s">
        <v>14152</v>
      </c>
      <c r="AQ44" s="44"/>
      <c r="AR44" s="44"/>
      <c r="AS44" s="42" t="s">
        <v>14219</v>
      </c>
      <c r="AT44" s="47" t="s">
        <v>14152</v>
      </c>
      <c r="AU44" s="46" t="s">
        <v>14152</v>
      </c>
      <c r="AV44" s="46"/>
      <c r="AW44" s="46"/>
      <c r="AX44" s="46"/>
      <c r="AY44" s="46"/>
      <c r="AZ44" s="42" t="s">
        <v>14219</v>
      </c>
      <c r="BA44" s="47" t="s">
        <v>14152</v>
      </c>
      <c r="BB44" s="46" t="s">
        <v>14152</v>
      </c>
      <c r="BC44" s="46"/>
      <c r="BD44" s="46"/>
      <c r="BE44" s="46"/>
      <c r="BF44" s="46"/>
      <c r="BG44" s="42" t="s">
        <v>14219</v>
      </c>
      <c r="BH44" s="47" t="s">
        <v>14152</v>
      </c>
      <c r="BI44" s="46" t="s">
        <v>14152</v>
      </c>
      <c r="BJ44" s="46"/>
      <c r="BK44" s="46"/>
      <c r="BL44" s="46"/>
      <c r="BM44" s="46"/>
      <c r="BN44" s="42" t="s">
        <v>14219</v>
      </c>
      <c r="BO44" s="26" t="s">
        <v>14220</v>
      </c>
      <c r="BP44" s="26" t="s">
        <v>14221</v>
      </c>
      <c r="BQ44" s="26" t="s">
        <v>14222</v>
      </c>
      <c r="BR44" s="25"/>
    </row>
    <row r="45" spans="1:70" ht="52.8">
      <c r="A45" s="25" t="s">
        <v>14136</v>
      </c>
      <c r="B45" s="39"/>
      <c r="C45" s="40"/>
      <c r="D45" s="39"/>
      <c r="E45" s="39" t="s">
        <v>14223</v>
      </c>
      <c r="F45" s="39"/>
      <c r="G45" s="39"/>
      <c r="H45" s="39"/>
      <c r="I45" s="38"/>
      <c r="J45" s="65"/>
      <c r="K45" s="64"/>
      <c r="L45" s="64"/>
      <c r="M45" s="64"/>
      <c r="N45" s="64"/>
      <c r="O45" s="66"/>
      <c r="P45" s="65"/>
      <c r="Q45" s="64"/>
      <c r="R45" s="64"/>
      <c r="S45" s="64"/>
      <c r="T45" s="63"/>
      <c r="U45" s="65"/>
      <c r="V45" s="64"/>
      <c r="W45" s="64"/>
      <c r="X45" s="64"/>
      <c r="Y45" s="63"/>
      <c r="Z45" s="62" t="s">
        <v>14152</v>
      </c>
      <c r="AA45" s="44" t="s">
        <v>14152</v>
      </c>
      <c r="AB45" s="44"/>
      <c r="AC45" s="44"/>
      <c r="AD45" s="42" t="s">
        <v>14224</v>
      </c>
      <c r="AE45" s="62" t="s">
        <v>14152</v>
      </c>
      <c r="AF45" s="44" t="s">
        <v>14152</v>
      </c>
      <c r="AG45" s="44"/>
      <c r="AH45" s="44"/>
      <c r="AI45" s="42" t="s">
        <v>14224</v>
      </c>
      <c r="AJ45" s="62" t="s">
        <v>14152</v>
      </c>
      <c r="AK45" s="44" t="s">
        <v>14152</v>
      </c>
      <c r="AL45" s="44"/>
      <c r="AM45" s="44"/>
      <c r="AN45" s="42" t="s">
        <v>14224</v>
      </c>
      <c r="AO45" s="44" t="s">
        <v>14152</v>
      </c>
      <c r="AP45" s="44" t="s">
        <v>14152</v>
      </c>
      <c r="AQ45" s="44"/>
      <c r="AR45" s="44"/>
      <c r="AS45" s="42" t="s">
        <v>14224</v>
      </c>
      <c r="AT45" s="47" t="s">
        <v>14152</v>
      </c>
      <c r="AU45" s="46" t="s">
        <v>14152</v>
      </c>
      <c r="AV45" s="46"/>
      <c r="AW45" s="46"/>
      <c r="AX45" s="46"/>
      <c r="AY45" s="46"/>
      <c r="AZ45" s="42" t="s">
        <v>14224</v>
      </c>
      <c r="BA45" s="47" t="s">
        <v>14152</v>
      </c>
      <c r="BB45" s="46" t="s">
        <v>14152</v>
      </c>
      <c r="BC45" s="46"/>
      <c r="BD45" s="46"/>
      <c r="BE45" s="46"/>
      <c r="BF45" s="46"/>
      <c r="BG45" s="42" t="s">
        <v>14224</v>
      </c>
      <c r="BH45" s="47" t="s">
        <v>14152</v>
      </c>
      <c r="BI45" s="46" t="s">
        <v>14152</v>
      </c>
      <c r="BJ45" s="46"/>
      <c r="BK45" s="46"/>
      <c r="BL45" s="46"/>
      <c r="BM45" s="46"/>
      <c r="BN45" s="42" t="s">
        <v>14224</v>
      </c>
      <c r="BO45" s="26" t="s">
        <v>14225</v>
      </c>
      <c r="BQ45" s="26" t="s">
        <v>14222</v>
      </c>
      <c r="BR45" s="25"/>
    </row>
    <row r="46" spans="1:70" ht="79.2">
      <c r="A46" s="25" t="s">
        <v>14136</v>
      </c>
      <c r="B46" s="39"/>
      <c r="C46" s="40" t="s">
        <v>10270</v>
      </c>
      <c r="D46" s="39"/>
      <c r="E46" s="39"/>
      <c r="F46" s="39"/>
      <c r="G46" s="39"/>
      <c r="H46" s="39"/>
      <c r="I46" s="38"/>
      <c r="J46" s="65" t="s">
        <v>10621</v>
      </c>
      <c r="K46" s="64" t="s">
        <v>10621</v>
      </c>
      <c r="L46" s="64"/>
      <c r="M46" s="64"/>
      <c r="N46" s="64"/>
      <c r="O46" s="66"/>
      <c r="P46" s="65" t="s">
        <v>10621</v>
      </c>
      <c r="Q46" s="64" t="s">
        <v>10621</v>
      </c>
      <c r="R46" s="64"/>
      <c r="S46" s="64"/>
      <c r="T46" s="63"/>
      <c r="U46" s="65" t="s">
        <v>10621</v>
      </c>
      <c r="V46" s="64" t="s">
        <v>10621</v>
      </c>
      <c r="W46" s="64"/>
      <c r="X46" s="64"/>
      <c r="Y46" s="63"/>
      <c r="Z46" s="62" t="s">
        <v>14152</v>
      </c>
      <c r="AA46" s="44" t="s">
        <v>14152</v>
      </c>
      <c r="AB46" s="44"/>
      <c r="AC46" s="44"/>
      <c r="AD46" s="42" t="s">
        <v>14226</v>
      </c>
      <c r="AE46" s="62" t="s">
        <v>14152</v>
      </c>
      <c r="AF46" s="44" t="s">
        <v>14152</v>
      </c>
      <c r="AG46" s="44"/>
      <c r="AH46" s="44"/>
      <c r="AI46" s="42" t="s">
        <v>14226</v>
      </c>
      <c r="AJ46" s="62" t="s">
        <v>14152</v>
      </c>
      <c r="AK46" s="44" t="s">
        <v>14152</v>
      </c>
      <c r="AL46" s="44"/>
      <c r="AM46" s="44"/>
      <c r="AN46" s="42" t="s">
        <v>14226</v>
      </c>
      <c r="AO46" s="44" t="s">
        <v>14152</v>
      </c>
      <c r="AP46" s="44" t="s">
        <v>14152</v>
      </c>
      <c r="AQ46" s="44"/>
      <c r="AR46" s="44"/>
      <c r="AS46" s="42" t="s">
        <v>14226</v>
      </c>
      <c r="AT46" s="47" t="s">
        <v>14152</v>
      </c>
      <c r="AU46" s="46" t="s">
        <v>14152</v>
      </c>
      <c r="AV46" s="46"/>
      <c r="AW46" s="46"/>
      <c r="AX46" s="46"/>
      <c r="AY46" s="46"/>
      <c r="AZ46" s="42" t="s">
        <v>14226</v>
      </c>
      <c r="BA46" s="47" t="s">
        <v>14152</v>
      </c>
      <c r="BB46" s="46" t="s">
        <v>14152</v>
      </c>
      <c r="BC46" s="46"/>
      <c r="BD46" s="46"/>
      <c r="BE46" s="46"/>
      <c r="BF46" s="46"/>
      <c r="BG46" s="42" t="s">
        <v>14226</v>
      </c>
      <c r="BH46" s="47" t="s">
        <v>14152</v>
      </c>
      <c r="BI46" s="46" t="s">
        <v>14152</v>
      </c>
      <c r="BJ46" s="46"/>
      <c r="BK46" s="46"/>
      <c r="BL46" s="46"/>
      <c r="BM46" s="46"/>
      <c r="BN46" s="42" t="s">
        <v>14226</v>
      </c>
      <c r="BO46" s="26" t="s">
        <v>10271</v>
      </c>
      <c r="BQ46" s="26" t="s">
        <v>14227</v>
      </c>
      <c r="BR46" s="25"/>
    </row>
    <row r="47" spans="1:70">
      <c r="A47" s="25" t="s">
        <v>14136</v>
      </c>
      <c r="B47" s="39"/>
      <c r="C47" s="40"/>
      <c r="D47" s="40" t="s">
        <v>10272</v>
      </c>
      <c r="E47" s="39"/>
      <c r="F47" s="39"/>
      <c r="G47" s="39"/>
      <c r="H47" s="39"/>
      <c r="I47" s="38"/>
      <c r="J47" s="65" t="s">
        <v>10621</v>
      </c>
      <c r="K47" s="64" t="s">
        <v>10621</v>
      </c>
      <c r="L47" s="64"/>
      <c r="M47" s="64"/>
      <c r="N47" s="64"/>
      <c r="O47" s="63" t="s">
        <v>14228</v>
      </c>
      <c r="P47" s="65" t="s">
        <v>10621</v>
      </c>
      <c r="Q47" s="64" t="s">
        <v>10621</v>
      </c>
      <c r="R47" s="64"/>
      <c r="S47" s="64"/>
      <c r="T47" s="63" t="s">
        <v>14229</v>
      </c>
      <c r="U47" s="65" t="s">
        <v>10621</v>
      </c>
      <c r="V47" s="64" t="s">
        <v>10621</v>
      </c>
      <c r="W47" s="64"/>
      <c r="X47" s="64"/>
      <c r="Y47" s="63" t="s">
        <v>14228</v>
      </c>
      <c r="Z47" s="62" t="s">
        <v>10621</v>
      </c>
      <c r="AA47" s="44" t="s">
        <v>10621</v>
      </c>
      <c r="AB47" s="44"/>
      <c r="AC47" s="44"/>
      <c r="AD47" s="61"/>
      <c r="AE47" s="62" t="s">
        <v>10621</v>
      </c>
      <c r="AF47" s="44" t="s">
        <v>10621</v>
      </c>
      <c r="AG47" s="44"/>
      <c r="AH47" s="44"/>
      <c r="AI47" s="61"/>
      <c r="AJ47" s="62" t="s">
        <v>10621</v>
      </c>
      <c r="AK47" s="44" t="s">
        <v>10621</v>
      </c>
      <c r="AL47" s="44"/>
      <c r="AM47" s="44"/>
      <c r="AN47" s="42"/>
      <c r="AO47" s="44" t="s">
        <v>10621</v>
      </c>
      <c r="AP47" s="44" t="s">
        <v>10621</v>
      </c>
      <c r="AQ47" s="44"/>
      <c r="AR47" s="44"/>
      <c r="AS47" s="42"/>
      <c r="AT47" s="47" t="s">
        <v>10621</v>
      </c>
      <c r="AU47" s="46" t="s">
        <v>10621</v>
      </c>
      <c r="AV47" s="46"/>
      <c r="AW47" s="46"/>
      <c r="AX47" s="46"/>
      <c r="AY47" s="46"/>
      <c r="AZ47" s="61"/>
      <c r="BA47" s="47" t="s">
        <v>10621</v>
      </c>
      <c r="BB47" s="46" t="s">
        <v>10621</v>
      </c>
      <c r="BC47" s="46"/>
      <c r="BD47" s="46"/>
      <c r="BE47" s="46"/>
      <c r="BF47" s="46"/>
      <c r="BG47" s="61"/>
      <c r="BH47" s="47" t="s">
        <v>10621</v>
      </c>
      <c r="BI47" s="46" t="s">
        <v>10621</v>
      </c>
      <c r="BJ47" s="46"/>
      <c r="BK47" s="46"/>
      <c r="BL47" s="46"/>
      <c r="BM47" s="46"/>
      <c r="BN47" s="61"/>
      <c r="BO47" s="26" t="s">
        <v>14230</v>
      </c>
      <c r="BR47" s="37"/>
    </row>
    <row r="48" spans="1:70">
      <c r="A48" s="25" t="s">
        <v>14136</v>
      </c>
      <c r="B48" s="39"/>
      <c r="C48" s="40"/>
      <c r="D48" s="40"/>
      <c r="E48" s="39" t="s">
        <v>10275</v>
      </c>
      <c r="F48" s="39"/>
      <c r="G48" s="39"/>
      <c r="H48" s="39"/>
      <c r="I48" s="38"/>
      <c r="J48" s="65" t="s">
        <v>10621</v>
      </c>
      <c r="K48" s="64" t="s">
        <v>10621</v>
      </c>
      <c r="L48" s="64"/>
      <c r="M48" s="64"/>
      <c r="N48" s="64"/>
      <c r="O48" s="66"/>
      <c r="P48" s="65" t="s">
        <v>10621</v>
      </c>
      <c r="Q48" s="64" t="s">
        <v>10621</v>
      </c>
      <c r="R48" s="64"/>
      <c r="S48" s="64"/>
      <c r="T48" s="63"/>
      <c r="U48" s="65" t="s">
        <v>10621</v>
      </c>
      <c r="V48" s="64" t="s">
        <v>10621</v>
      </c>
      <c r="W48" s="64"/>
      <c r="X48" s="64"/>
      <c r="Y48" s="63"/>
      <c r="Z48" s="62" t="s">
        <v>10621</v>
      </c>
      <c r="AA48" s="44" t="s">
        <v>10621</v>
      </c>
      <c r="AB48" s="44"/>
      <c r="AC48" s="44"/>
      <c r="AD48" s="61"/>
      <c r="AE48" s="62" t="s">
        <v>10621</v>
      </c>
      <c r="AF48" s="44" t="s">
        <v>10621</v>
      </c>
      <c r="AG48" s="44"/>
      <c r="AH48" s="44"/>
      <c r="AI48" s="61"/>
      <c r="AJ48" s="62" t="s">
        <v>10621</v>
      </c>
      <c r="AK48" s="44" t="s">
        <v>10621</v>
      </c>
      <c r="AL48" s="44"/>
      <c r="AM48" s="44"/>
      <c r="AN48" s="42"/>
      <c r="AO48" s="44" t="s">
        <v>10621</v>
      </c>
      <c r="AP48" s="44" t="s">
        <v>10621</v>
      </c>
      <c r="AQ48" s="44"/>
      <c r="AR48" s="44"/>
      <c r="AS48" s="42"/>
      <c r="AT48" s="47" t="s">
        <v>10621</v>
      </c>
      <c r="AU48" s="46" t="s">
        <v>10621</v>
      </c>
      <c r="AV48" s="46"/>
      <c r="AW48" s="46"/>
      <c r="AX48" s="46"/>
      <c r="AY48" s="46"/>
      <c r="AZ48" s="61"/>
      <c r="BA48" s="47" t="s">
        <v>10621</v>
      </c>
      <c r="BB48" s="46" t="s">
        <v>10621</v>
      </c>
      <c r="BC48" s="46"/>
      <c r="BD48" s="46"/>
      <c r="BE48" s="46"/>
      <c r="BF48" s="46"/>
      <c r="BG48" s="61"/>
      <c r="BH48" s="47" t="s">
        <v>10621</v>
      </c>
      <c r="BI48" s="46" t="s">
        <v>10621</v>
      </c>
      <c r="BJ48" s="46"/>
      <c r="BK48" s="46"/>
      <c r="BL48" s="46"/>
      <c r="BM48" s="46"/>
      <c r="BN48" s="61"/>
      <c r="BO48" s="26" t="s">
        <v>10276</v>
      </c>
      <c r="BR48" s="25"/>
    </row>
    <row r="49" spans="1:70">
      <c r="A49" s="25" t="s">
        <v>14136</v>
      </c>
      <c r="B49" s="39"/>
      <c r="C49" s="40"/>
      <c r="D49" s="40"/>
      <c r="E49" s="39" t="s">
        <v>10287</v>
      </c>
      <c r="F49" s="39"/>
      <c r="G49" s="39"/>
      <c r="H49" s="39"/>
      <c r="I49" s="38"/>
      <c r="J49" s="65" t="s">
        <v>14152</v>
      </c>
      <c r="K49" s="64" t="s">
        <v>14152</v>
      </c>
      <c r="L49" s="64"/>
      <c r="M49" s="64"/>
      <c r="N49" s="64"/>
      <c r="O49" s="66"/>
      <c r="P49" s="65" t="s">
        <v>14152</v>
      </c>
      <c r="Q49" s="64" t="s">
        <v>14152</v>
      </c>
      <c r="R49" s="64"/>
      <c r="S49" s="64"/>
      <c r="T49" s="63"/>
      <c r="U49" s="65" t="s">
        <v>14152</v>
      </c>
      <c r="V49" s="64" t="s">
        <v>14152</v>
      </c>
      <c r="W49" s="64"/>
      <c r="X49" s="64"/>
      <c r="Y49" s="63"/>
      <c r="Z49" s="62" t="s">
        <v>14152</v>
      </c>
      <c r="AA49" s="44" t="s">
        <v>14152</v>
      </c>
      <c r="AB49" s="44"/>
      <c r="AC49" s="44"/>
      <c r="AD49" s="61"/>
      <c r="AE49" s="62" t="s">
        <v>14152</v>
      </c>
      <c r="AF49" s="44" t="s">
        <v>14152</v>
      </c>
      <c r="AG49" s="44"/>
      <c r="AH49" s="44"/>
      <c r="AI49" s="61"/>
      <c r="AJ49" s="62" t="s">
        <v>14152</v>
      </c>
      <c r="AK49" s="44" t="s">
        <v>14152</v>
      </c>
      <c r="AL49" s="44"/>
      <c r="AM49" s="44"/>
      <c r="AN49" s="42"/>
      <c r="AO49" s="44" t="s">
        <v>14152</v>
      </c>
      <c r="AP49" s="44" t="s">
        <v>14152</v>
      </c>
      <c r="AQ49" s="44"/>
      <c r="AR49" s="44"/>
      <c r="AS49" s="42"/>
      <c r="AT49" s="47" t="s">
        <v>14152</v>
      </c>
      <c r="AU49" s="46" t="s">
        <v>14152</v>
      </c>
      <c r="AV49" s="46"/>
      <c r="AW49" s="46"/>
      <c r="AX49" s="46"/>
      <c r="AY49" s="46"/>
      <c r="AZ49" s="61"/>
      <c r="BA49" s="47" t="s">
        <v>14152</v>
      </c>
      <c r="BB49" s="46" t="s">
        <v>14152</v>
      </c>
      <c r="BC49" s="46"/>
      <c r="BD49" s="46"/>
      <c r="BE49" s="46"/>
      <c r="BF49" s="46"/>
      <c r="BG49" s="61"/>
      <c r="BH49" s="47" t="s">
        <v>14152</v>
      </c>
      <c r="BI49" s="46" t="s">
        <v>14152</v>
      </c>
      <c r="BJ49" s="46"/>
      <c r="BK49" s="46"/>
      <c r="BL49" s="46"/>
      <c r="BM49" s="46"/>
      <c r="BN49" s="61"/>
      <c r="BO49" s="26" t="s">
        <v>14231</v>
      </c>
      <c r="BR49" s="25"/>
    </row>
    <row r="50" spans="1:70">
      <c r="A50" s="25" t="s">
        <v>14136</v>
      </c>
      <c r="B50" s="39"/>
      <c r="C50" s="40"/>
      <c r="D50" s="40"/>
      <c r="E50" s="39" t="s">
        <v>10289</v>
      </c>
      <c r="F50" s="39"/>
      <c r="G50" s="39"/>
      <c r="H50" s="39"/>
      <c r="I50" s="38"/>
      <c r="J50" s="65" t="s">
        <v>14152</v>
      </c>
      <c r="K50" s="64" t="s">
        <v>14152</v>
      </c>
      <c r="L50" s="64"/>
      <c r="M50" s="64"/>
      <c r="N50" s="64"/>
      <c r="O50" s="66"/>
      <c r="P50" s="65" t="s">
        <v>14152</v>
      </c>
      <c r="Q50" s="64" t="s">
        <v>14152</v>
      </c>
      <c r="R50" s="64"/>
      <c r="S50" s="64"/>
      <c r="T50" s="63"/>
      <c r="U50" s="65" t="s">
        <v>14152</v>
      </c>
      <c r="V50" s="64" t="s">
        <v>14152</v>
      </c>
      <c r="W50" s="64"/>
      <c r="X50" s="64"/>
      <c r="Y50" s="63"/>
      <c r="Z50" s="62" t="s">
        <v>14152</v>
      </c>
      <c r="AA50" s="44" t="s">
        <v>14152</v>
      </c>
      <c r="AB50" s="44"/>
      <c r="AC50" s="44"/>
      <c r="AD50" s="61"/>
      <c r="AE50" s="62" t="s">
        <v>14152</v>
      </c>
      <c r="AF50" s="44" t="s">
        <v>14152</v>
      </c>
      <c r="AG50" s="44"/>
      <c r="AH50" s="44"/>
      <c r="AI50" s="61"/>
      <c r="AJ50" s="62" t="s">
        <v>14152</v>
      </c>
      <c r="AK50" s="44" t="s">
        <v>14152</v>
      </c>
      <c r="AL50" s="44"/>
      <c r="AM50" s="44"/>
      <c r="AN50" s="42"/>
      <c r="AO50" s="44" t="s">
        <v>14152</v>
      </c>
      <c r="AP50" s="44" t="s">
        <v>14152</v>
      </c>
      <c r="AQ50" s="44"/>
      <c r="AR50" s="44"/>
      <c r="AS50" s="42"/>
      <c r="AT50" s="47" t="s">
        <v>14152</v>
      </c>
      <c r="AU50" s="46" t="s">
        <v>14152</v>
      </c>
      <c r="AV50" s="46"/>
      <c r="AW50" s="46"/>
      <c r="AX50" s="46"/>
      <c r="AY50" s="46"/>
      <c r="AZ50" s="61"/>
      <c r="BA50" s="47" t="s">
        <v>14152</v>
      </c>
      <c r="BB50" s="46" t="s">
        <v>14152</v>
      </c>
      <c r="BC50" s="46"/>
      <c r="BD50" s="46"/>
      <c r="BE50" s="46"/>
      <c r="BF50" s="46"/>
      <c r="BG50" s="61"/>
      <c r="BH50" s="47" t="s">
        <v>14152</v>
      </c>
      <c r="BI50" s="46" t="s">
        <v>14152</v>
      </c>
      <c r="BJ50" s="46"/>
      <c r="BK50" s="46"/>
      <c r="BL50" s="46"/>
      <c r="BM50" s="46"/>
      <c r="BN50" s="61"/>
      <c r="BO50" s="26" t="s">
        <v>14232</v>
      </c>
      <c r="BR50" s="25"/>
    </row>
    <row r="51" spans="1:70">
      <c r="A51" s="25" t="s">
        <v>14136</v>
      </c>
      <c r="B51" s="39"/>
      <c r="C51" s="40"/>
      <c r="D51" s="40"/>
      <c r="E51" s="39" t="s">
        <v>10291</v>
      </c>
      <c r="F51" s="39"/>
      <c r="G51" s="39"/>
      <c r="H51" s="39"/>
      <c r="I51" s="38"/>
      <c r="J51" s="65" t="s">
        <v>10621</v>
      </c>
      <c r="K51" s="64" t="s">
        <v>10621</v>
      </c>
      <c r="L51" s="64"/>
      <c r="M51" s="64"/>
      <c r="N51" s="64"/>
      <c r="O51" s="66"/>
      <c r="P51" s="65" t="s">
        <v>10621</v>
      </c>
      <c r="Q51" s="64" t="s">
        <v>10621</v>
      </c>
      <c r="R51" s="64"/>
      <c r="S51" s="64"/>
      <c r="T51" s="63"/>
      <c r="U51" s="65" t="s">
        <v>10621</v>
      </c>
      <c r="V51" s="64" t="s">
        <v>10621</v>
      </c>
      <c r="W51" s="64"/>
      <c r="X51" s="64"/>
      <c r="Y51" s="63"/>
      <c r="Z51" s="62" t="s">
        <v>14152</v>
      </c>
      <c r="AA51" s="44" t="s">
        <v>14152</v>
      </c>
      <c r="AB51" s="44"/>
      <c r="AC51" s="44"/>
      <c r="AD51" s="61"/>
      <c r="AE51" s="62" t="s">
        <v>14152</v>
      </c>
      <c r="AF51" s="44" t="s">
        <v>14152</v>
      </c>
      <c r="AG51" s="44"/>
      <c r="AH51" s="44"/>
      <c r="AI51" s="61"/>
      <c r="AJ51" s="62" t="s">
        <v>14152</v>
      </c>
      <c r="AK51" s="44" t="s">
        <v>14152</v>
      </c>
      <c r="AL51" s="44"/>
      <c r="AM51" s="44"/>
      <c r="AN51" s="42"/>
      <c r="AO51" s="44" t="s">
        <v>14152</v>
      </c>
      <c r="AP51" s="44" t="s">
        <v>14152</v>
      </c>
      <c r="AQ51" s="44"/>
      <c r="AR51" s="44"/>
      <c r="AS51" s="42"/>
      <c r="AT51" s="47" t="s">
        <v>14152</v>
      </c>
      <c r="AU51" s="46" t="s">
        <v>14152</v>
      </c>
      <c r="AV51" s="46"/>
      <c r="AW51" s="46"/>
      <c r="AX51" s="46"/>
      <c r="AY51" s="46"/>
      <c r="AZ51" s="61"/>
      <c r="BA51" s="47" t="s">
        <v>14152</v>
      </c>
      <c r="BB51" s="46" t="s">
        <v>14152</v>
      </c>
      <c r="BC51" s="46"/>
      <c r="BD51" s="46"/>
      <c r="BE51" s="46"/>
      <c r="BF51" s="46"/>
      <c r="BG51" s="61"/>
      <c r="BH51" s="47" t="s">
        <v>14152</v>
      </c>
      <c r="BI51" s="46" t="s">
        <v>14152</v>
      </c>
      <c r="BJ51" s="46"/>
      <c r="BK51" s="46"/>
      <c r="BL51" s="46"/>
      <c r="BM51" s="46"/>
      <c r="BN51" s="61"/>
      <c r="BO51" s="26" t="s">
        <v>10292</v>
      </c>
      <c r="BR51" s="25"/>
    </row>
    <row r="52" spans="1:70">
      <c r="A52" s="25" t="s">
        <v>14136</v>
      </c>
      <c r="B52" s="39"/>
      <c r="C52" s="40"/>
      <c r="D52" s="40"/>
      <c r="E52" s="39" t="s">
        <v>10293</v>
      </c>
      <c r="F52" s="39"/>
      <c r="G52" s="39"/>
      <c r="H52" s="39"/>
      <c r="I52" s="38"/>
      <c r="J52" s="65" t="s">
        <v>10621</v>
      </c>
      <c r="K52" s="64" t="s">
        <v>10621</v>
      </c>
      <c r="L52" s="64"/>
      <c r="M52" s="64"/>
      <c r="N52" s="64"/>
      <c r="O52" s="66"/>
      <c r="P52" s="65" t="s">
        <v>10621</v>
      </c>
      <c r="Q52" s="64" t="s">
        <v>10621</v>
      </c>
      <c r="R52" s="64"/>
      <c r="S52" s="64"/>
      <c r="T52" s="63"/>
      <c r="U52" s="65" t="s">
        <v>10621</v>
      </c>
      <c r="V52" s="64" t="s">
        <v>10621</v>
      </c>
      <c r="W52" s="64"/>
      <c r="X52" s="64"/>
      <c r="Y52" s="63"/>
      <c r="Z52" s="62" t="s">
        <v>14152</v>
      </c>
      <c r="AA52" s="44" t="s">
        <v>14152</v>
      </c>
      <c r="AB52" s="44"/>
      <c r="AC52" s="44"/>
      <c r="AD52" s="61"/>
      <c r="AE52" s="62" t="s">
        <v>14152</v>
      </c>
      <c r="AF52" s="44" t="s">
        <v>14152</v>
      </c>
      <c r="AG52" s="44"/>
      <c r="AH52" s="44"/>
      <c r="AI52" s="61"/>
      <c r="AJ52" s="62" t="s">
        <v>14152</v>
      </c>
      <c r="AK52" s="44" t="s">
        <v>14152</v>
      </c>
      <c r="AL52" s="44"/>
      <c r="AM52" s="44"/>
      <c r="AN52" s="42"/>
      <c r="AO52" s="44" t="s">
        <v>14152</v>
      </c>
      <c r="AP52" s="44" t="s">
        <v>14152</v>
      </c>
      <c r="AQ52" s="44"/>
      <c r="AR52" s="44"/>
      <c r="AS52" s="42"/>
      <c r="AT52" s="47" t="s">
        <v>14152</v>
      </c>
      <c r="AU52" s="46" t="s">
        <v>14152</v>
      </c>
      <c r="AV52" s="46"/>
      <c r="AW52" s="46"/>
      <c r="AX52" s="46"/>
      <c r="AY52" s="46"/>
      <c r="AZ52" s="61"/>
      <c r="BA52" s="47" t="s">
        <v>14152</v>
      </c>
      <c r="BB52" s="46" t="s">
        <v>14152</v>
      </c>
      <c r="BC52" s="46"/>
      <c r="BD52" s="46"/>
      <c r="BE52" s="46"/>
      <c r="BF52" s="46"/>
      <c r="BG52" s="61"/>
      <c r="BH52" s="47" t="s">
        <v>14152</v>
      </c>
      <c r="BI52" s="46" t="s">
        <v>14152</v>
      </c>
      <c r="BJ52" s="46"/>
      <c r="BK52" s="46"/>
      <c r="BL52" s="46"/>
      <c r="BM52" s="46"/>
      <c r="BN52" s="61"/>
      <c r="BO52" s="26" t="s">
        <v>10294</v>
      </c>
      <c r="BR52" s="25"/>
    </row>
    <row r="53" spans="1:70">
      <c r="A53" s="25" t="s">
        <v>14136</v>
      </c>
      <c r="B53" s="39"/>
      <c r="C53" s="40"/>
      <c r="D53" s="40"/>
      <c r="E53" s="39" t="s">
        <v>10295</v>
      </c>
      <c r="F53" s="39"/>
      <c r="G53" s="39"/>
      <c r="H53" s="39"/>
      <c r="I53" s="38"/>
      <c r="J53" s="65" t="s">
        <v>10621</v>
      </c>
      <c r="K53" s="64" t="s">
        <v>10621</v>
      </c>
      <c r="L53" s="64"/>
      <c r="M53" s="64"/>
      <c r="N53" s="64"/>
      <c r="O53" s="66"/>
      <c r="P53" s="65" t="s">
        <v>10621</v>
      </c>
      <c r="Q53" s="64" t="s">
        <v>10621</v>
      </c>
      <c r="R53" s="64"/>
      <c r="S53" s="64"/>
      <c r="T53" s="63"/>
      <c r="U53" s="65" t="s">
        <v>10621</v>
      </c>
      <c r="V53" s="64" t="s">
        <v>10621</v>
      </c>
      <c r="W53" s="64"/>
      <c r="X53" s="64"/>
      <c r="Y53" s="63"/>
      <c r="Z53" s="62" t="s">
        <v>14152</v>
      </c>
      <c r="AA53" s="44" t="s">
        <v>14152</v>
      </c>
      <c r="AB53" s="44"/>
      <c r="AC53" s="44"/>
      <c r="AD53" s="61"/>
      <c r="AE53" s="62" t="s">
        <v>14152</v>
      </c>
      <c r="AF53" s="44" t="s">
        <v>14152</v>
      </c>
      <c r="AG53" s="44"/>
      <c r="AH53" s="44"/>
      <c r="AI53" s="61"/>
      <c r="AJ53" s="62" t="s">
        <v>14152</v>
      </c>
      <c r="AK53" s="44" t="s">
        <v>14152</v>
      </c>
      <c r="AL53" s="44"/>
      <c r="AM53" s="44"/>
      <c r="AN53" s="42"/>
      <c r="AO53" s="44" t="s">
        <v>14152</v>
      </c>
      <c r="AP53" s="44" t="s">
        <v>14152</v>
      </c>
      <c r="AQ53" s="44"/>
      <c r="AR53" s="44"/>
      <c r="AS53" s="42"/>
      <c r="AT53" s="47" t="s">
        <v>14152</v>
      </c>
      <c r="AU53" s="46" t="s">
        <v>14152</v>
      </c>
      <c r="AV53" s="46"/>
      <c r="AW53" s="46"/>
      <c r="AX53" s="46"/>
      <c r="AY53" s="46"/>
      <c r="AZ53" s="61"/>
      <c r="BA53" s="47" t="s">
        <v>14152</v>
      </c>
      <c r="BB53" s="46" t="s">
        <v>14152</v>
      </c>
      <c r="BC53" s="46"/>
      <c r="BD53" s="46"/>
      <c r="BE53" s="46"/>
      <c r="BF53" s="46"/>
      <c r="BG53" s="61"/>
      <c r="BH53" s="47" t="s">
        <v>14152</v>
      </c>
      <c r="BI53" s="46" t="s">
        <v>14152</v>
      </c>
      <c r="BJ53" s="46"/>
      <c r="BK53" s="46"/>
      <c r="BL53" s="46"/>
      <c r="BM53" s="46"/>
      <c r="BN53" s="61"/>
      <c r="BO53" s="26" t="s">
        <v>10296</v>
      </c>
      <c r="BR53" s="25"/>
    </row>
    <row r="54" spans="1:70">
      <c r="A54" s="25" t="s">
        <v>14136</v>
      </c>
      <c r="B54" s="39"/>
      <c r="C54" s="40" t="s">
        <v>14233</v>
      </c>
      <c r="D54" s="39"/>
      <c r="E54" s="39"/>
      <c r="F54" s="39"/>
      <c r="G54" s="39"/>
      <c r="H54" s="39"/>
      <c r="I54" s="38"/>
      <c r="J54" s="65" t="s">
        <v>10621</v>
      </c>
      <c r="K54" s="64" t="s">
        <v>10621</v>
      </c>
      <c r="L54" s="64"/>
      <c r="M54" s="64"/>
      <c r="N54" s="64"/>
      <c r="O54" s="66"/>
      <c r="P54" s="65" t="s">
        <v>10621</v>
      </c>
      <c r="Q54" s="64" t="s">
        <v>10621</v>
      </c>
      <c r="R54" s="64"/>
      <c r="S54" s="64"/>
      <c r="T54" s="63"/>
      <c r="U54" s="65" t="s">
        <v>10621</v>
      </c>
      <c r="V54" s="64" t="s">
        <v>10621</v>
      </c>
      <c r="W54" s="64"/>
      <c r="X54" s="64"/>
      <c r="Y54" s="63"/>
      <c r="Z54" s="62"/>
      <c r="AA54" s="44"/>
      <c r="AB54" s="44"/>
      <c r="AC54" s="44"/>
      <c r="AD54" s="61"/>
      <c r="AE54" s="62"/>
      <c r="AF54" s="44"/>
      <c r="AG54" s="44"/>
      <c r="AH54" s="44"/>
      <c r="AI54" s="61"/>
      <c r="AJ54" s="62"/>
      <c r="AK54" s="44"/>
      <c r="AL54" s="44"/>
      <c r="AM54" s="44"/>
      <c r="AN54" s="42"/>
      <c r="AO54" s="44"/>
      <c r="AP54" s="44"/>
      <c r="AQ54" s="44"/>
      <c r="AR54" s="44"/>
      <c r="AS54" s="42"/>
      <c r="AT54" s="47"/>
      <c r="AU54" s="46"/>
      <c r="AV54" s="46"/>
      <c r="AW54" s="46"/>
      <c r="AX54" s="46"/>
      <c r="AY54" s="46"/>
      <c r="AZ54" s="61"/>
      <c r="BA54" s="47"/>
      <c r="BB54" s="46"/>
      <c r="BC54" s="46"/>
      <c r="BD54" s="46"/>
      <c r="BE54" s="46"/>
      <c r="BF54" s="46"/>
      <c r="BG54" s="61"/>
      <c r="BH54" s="47"/>
      <c r="BI54" s="46"/>
      <c r="BJ54" s="46"/>
      <c r="BK54" s="46"/>
      <c r="BL54" s="46"/>
      <c r="BM54" s="46"/>
      <c r="BN54" s="61"/>
      <c r="BO54" s="26" t="s">
        <v>14234</v>
      </c>
      <c r="BR54" s="25"/>
    </row>
    <row r="55" spans="1:70">
      <c r="A55" s="25" t="s">
        <v>14136</v>
      </c>
      <c r="B55" s="39"/>
      <c r="C55" s="40"/>
      <c r="D55" s="39" t="s">
        <v>14235</v>
      </c>
      <c r="E55" s="39"/>
      <c r="F55" s="39"/>
      <c r="G55" s="39"/>
      <c r="H55" s="39"/>
      <c r="I55" s="38"/>
      <c r="J55" s="65" t="s">
        <v>10621</v>
      </c>
      <c r="K55" s="64" t="s">
        <v>10621</v>
      </c>
      <c r="L55" s="64"/>
      <c r="M55" s="64"/>
      <c r="N55" s="64"/>
      <c r="O55" s="66"/>
      <c r="P55" s="65" t="s">
        <v>10621</v>
      </c>
      <c r="Q55" s="64" t="s">
        <v>10621</v>
      </c>
      <c r="R55" s="64"/>
      <c r="S55" s="64"/>
      <c r="T55" s="63"/>
      <c r="U55" s="65" t="s">
        <v>10621</v>
      </c>
      <c r="V55" s="64" t="s">
        <v>10621</v>
      </c>
      <c r="W55" s="64"/>
      <c r="X55" s="64"/>
      <c r="Y55" s="63"/>
      <c r="Z55" s="62"/>
      <c r="AA55" s="44"/>
      <c r="AB55" s="44"/>
      <c r="AC55" s="44"/>
      <c r="AD55" s="61"/>
      <c r="AE55" s="62"/>
      <c r="AF55" s="44"/>
      <c r="AG55" s="44"/>
      <c r="AH55" s="44"/>
      <c r="AI55" s="61"/>
      <c r="AJ55" s="62"/>
      <c r="AK55" s="44"/>
      <c r="AL55" s="44"/>
      <c r="AM55" s="44"/>
      <c r="AN55" s="42"/>
      <c r="AO55" s="44"/>
      <c r="AP55" s="44"/>
      <c r="AQ55" s="44"/>
      <c r="AR55" s="44"/>
      <c r="AS55" s="42"/>
      <c r="AT55" s="47"/>
      <c r="AU55" s="46"/>
      <c r="AV55" s="46"/>
      <c r="AW55" s="46"/>
      <c r="AX55" s="46"/>
      <c r="AY55" s="46"/>
      <c r="AZ55" s="61"/>
      <c r="BA55" s="47"/>
      <c r="BB55" s="46"/>
      <c r="BC55" s="46"/>
      <c r="BD55" s="46"/>
      <c r="BE55" s="46"/>
      <c r="BF55" s="46"/>
      <c r="BG55" s="61"/>
      <c r="BH55" s="47"/>
      <c r="BI55" s="46"/>
      <c r="BJ55" s="46"/>
      <c r="BK55" s="46"/>
      <c r="BL55" s="46"/>
      <c r="BM55" s="46"/>
      <c r="BN55" s="61"/>
      <c r="BO55" s="26" t="s">
        <v>14236</v>
      </c>
      <c r="BR55" s="25"/>
    </row>
    <row r="56" spans="1:70">
      <c r="A56" s="25" t="s">
        <v>14136</v>
      </c>
      <c r="B56" s="39"/>
      <c r="C56" s="40"/>
      <c r="D56" s="39" t="s">
        <v>14237</v>
      </c>
      <c r="E56" s="39"/>
      <c r="F56" s="39"/>
      <c r="G56" s="39"/>
      <c r="H56" s="39"/>
      <c r="I56" s="38"/>
      <c r="J56" s="65" t="s">
        <v>10621</v>
      </c>
      <c r="K56" s="64" t="s">
        <v>10621</v>
      </c>
      <c r="L56" s="64"/>
      <c r="M56" s="64"/>
      <c r="N56" s="64"/>
      <c r="O56" s="66"/>
      <c r="P56" s="65"/>
      <c r="Q56" s="64"/>
      <c r="R56" s="64"/>
      <c r="S56" s="64"/>
      <c r="T56" s="63"/>
      <c r="U56" s="65"/>
      <c r="V56" s="64"/>
      <c r="W56" s="64"/>
      <c r="X56" s="64"/>
      <c r="Y56" s="63"/>
      <c r="Z56" s="62"/>
      <c r="AA56" s="44"/>
      <c r="AB56" s="44"/>
      <c r="AC56" s="44"/>
      <c r="AD56" s="61"/>
      <c r="AE56" s="62"/>
      <c r="AF56" s="44"/>
      <c r="AG56" s="44"/>
      <c r="AH56" s="44"/>
      <c r="AI56" s="61"/>
      <c r="AJ56" s="62"/>
      <c r="AK56" s="44"/>
      <c r="AL56" s="44"/>
      <c r="AM56" s="44"/>
      <c r="AN56" s="42"/>
      <c r="AO56" s="44"/>
      <c r="AP56" s="44"/>
      <c r="AQ56" s="44"/>
      <c r="AR56" s="44"/>
      <c r="AS56" s="42"/>
      <c r="AT56" s="47"/>
      <c r="AU56" s="46"/>
      <c r="AV56" s="46"/>
      <c r="AW56" s="46"/>
      <c r="AX56" s="46"/>
      <c r="AY56" s="46"/>
      <c r="AZ56" s="61"/>
      <c r="BA56" s="47"/>
      <c r="BB56" s="46"/>
      <c r="BC56" s="46"/>
      <c r="BD56" s="46"/>
      <c r="BE56" s="46"/>
      <c r="BF56" s="46"/>
      <c r="BG56" s="61"/>
      <c r="BH56" s="47"/>
      <c r="BI56" s="46"/>
      <c r="BJ56" s="46"/>
      <c r="BK56" s="46"/>
      <c r="BL56" s="46"/>
      <c r="BM56" s="46"/>
      <c r="BN56" s="61"/>
      <c r="BO56" s="26" t="s">
        <v>13800</v>
      </c>
      <c r="BR56" s="25"/>
    </row>
    <row r="57" spans="1:70">
      <c r="A57" s="25" t="s">
        <v>14136</v>
      </c>
      <c r="B57" s="39"/>
      <c r="C57" s="40"/>
      <c r="D57" s="39" t="s">
        <v>14238</v>
      </c>
      <c r="E57" s="39"/>
      <c r="F57" s="39"/>
      <c r="G57" s="39"/>
      <c r="H57" s="39"/>
      <c r="I57" s="38"/>
      <c r="J57" s="65"/>
      <c r="K57" s="64"/>
      <c r="L57" s="64"/>
      <c r="M57" s="64"/>
      <c r="N57" s="64"/>
      <c r="O57" s="66"/>
      <c r="P57" s="65" t="s">
        <v>10621</v>
      </c>
      <c r="Q57" s="64" t="s">
        <v>10621</v>
      </c>
      <c r="R57" s="64"/>
      <c r="S57" s="64"/>
      <c r="T57" s="63"/>
      <c r="U57" s="65" t="s">
        <v>10621</v>
      </c>
      <c r="V57" s="64" t="s">
        <v>10621</v>
      </c>
      <c r="W57" s="64"/>
      <c r="X57" s="64"/>
      <c r="Y57" s="63"/>
      <c r="Z57" s="62"/>
      <c r="AA57" s="44"/>
      <c r="AB57" s="44"/>
      <c r="AC57" s="44"/>
      <c r="AD57" s="61"/>
      <c r="AE57" s="62"/>
      <c r="AF57" s="44"/>
      <c r="AG57" s="44"/>
      <c r="AH57" s="44"/>
      <c r="AI57" s="61"/>
      <c r="AJ57" s="62"/>
      <c r="AK57" s="44"/>
      <c r="AL57" s="44"/>
      <c r="AM57" s="44"/>
      <c r="AN57" s="42"/>
      <c r="AO57" s="44"/>
      <c r="AP57" s="44"/>
      <c r="AQ57" s="44"/>
      <c r="AR57" s="44"/>
      <c r="AS57" s="42"/>
      <c r="AT57" s="47"/>
      <c r="AU57" s="46"/>
      <c r="AV57" s="46"/>
      <c r="AW57" s="46"/>
      <c r="AX57" s="46"/>
      <c r="AY57" s="46"/>
      <c r="AZ57" s="61"/>
      <c r="BA57" s="47"/>
      <c r="BB57" s="46"/>
      <c r="BC57" s="46"/>
      <c r="BD57" s="46"/>
      <c r="BE57" s="46"/>
      <c r="BF57" s="46"/>
      <c r="BG57" s="61"/>
      <c r="BH57" s="47"/>
      <c r="BI57" s="46"/>
      <c r="BJ57" s="46"/>
      <c r="BK57" s="46"/>
      <c r="BL57" s="46"/>
      <c r="BM57" s="46"/>
      <c r="BN57" s="61"/>
      <c r="BO57" s="26" t="s">
        <v>14239</v>
      </c>
      <c r="BR57" s="25"/>
    </row>
    <row r="58" spans="1:70">
      <c r="A58" s="25" t="s">
        <v>14136</v>
      </c>
      <c r="B58" s="39"/>
      <c r="C58" s="40"/>
      <c r="D58" s="39" t="s">
        <v>14240</v>
      </c>
      <c r="E58" s="39"/>
      <c r="F58" s="39"/>
      <c r="G58" s="39"/>
      <c r="H58" s="39"/>
      <c r="I58" s="38"/>
      <c r="J58" s="65" t="s">
        <v>10621</v>
      </c>
      <c r="K58" s="64" t="s">
        <v>10621</v>
      </c>
      <c r="L58" s="64"/>
      <c r="M58" s="64"/>
      <c r="N58" s="64"/>
      <c r="O58" s="66"/>
      <c r="P58" s="65" t="s">
        <v>10621</v>
      </c>
      <c r="Q58" s="64" t="s">
        <v>10621</v>
      </c>
      <c r="R58" s="64"/>
      <c r="S58" s="64"/>
      <c r="T58" s="63"/>
      <c r="U58" s="65"/>
      <c r="V58" s="64"/>
      <c r="W58" s="64"/>
      <c r="X58" s="64"/>
      <c r="Y58" s="63"/>
      <c r="Z58" s="62"/>
      <c r="AA58" s="44"/>
      <c r="AB58" s="44"/>
      <c r="AC58" s="44"/>
      <c r="AD58" s="61"/>
      <c r="AE58" s="62"/>
      <c r="AF58" s="44"/>
      <c r="AG58" s="44"/>
      <c r="AH58" s="44"/>
      <c r="AI58" s="61"/>
      <c r="AJ58" s="62"/>
      <c r="AK58" s="44"/>
      <c r="AL58" s="44"/>
      <c r="AM58" s="44"/>
      <c r="AN58" s="42"/>
      <c r="AO58" s="44"/>
      <c r="AP58" s="44"/>
      <c r="AQ58" s="44"/>
      <c r="AR58" s="44"/>
      <c r="AS58" s="42"/>
      <c r="AT58" s="47"/>
      <c r="AU58" s="46"/>
      <c r="AV58" s="46"/>
      <c r="AW58" s="46"/>
      <c r="AX58" s="46"/>
      <c r="AY58" s="46"/>
      <c r="AZ58" s="61"/>
      <c r="BA58" s="47"/>
      <c r="BB58" s="46"/>
      <c r="BC58" s="46"/>
      <c r="BD58" s="46"/>
      <c r="BE58" s="46"/>
      <c r="BF58" s="46"/>
      <c r="BG58" s="61"/>
      <c r="BH58" s="47"/>
      <c r="BI58" s="46"/>
      <c r="BJ58" s="46"/>
      <c r="BK58" s="46"/>
      <c r="BL58" s="46"/>
      <c r="BM58" s="46"/>
      <c r="BN58" s="61"/>
      <c r="BO58" s="26" t="s">
        <v>13208</v>
      </c>
      <c r="BR58" s="51" t="s">
        <v>14850</v>
      </c>
    </row>
    <row r="59" spans="1:70">
      <c r="A59" s="25" t="s">
        <v>14136</v>
      </c>
      <c r="B59" s="39"/>
      <c r="C59" s="40"/>
      <c r="D59" s="39" t="s">
        <v>14241</v>
      </c>
      <c r="E59" s="39"/>
      <c r="F59" s="39"/>
      <c r="G59" s="39"/>
      <c r="H59" s="39"/>
      <c r="I59" s="38"/>
      <c r="J59" s="65" t="s">
        <v>10621</v>
      </c>
      <c r="K59" s="64" t="s">
        <v>10621</v>
      </c>
      <c r="L59" s="64"/>
      <c r="M59" s="64"/>
      <c r="N59" s="64"/>
      <c r="O59" s="66"/>
      <c r="P59" s="65" t="s">
        <v>10621</v>
      </c>
      <c r="Q59" s="64" t="s">
        <v>10621</v>
      </c>
      <c r="R59" s="64"/>
      <c r="S59" s="64"/>
      <c r="T59" s="63"/>
      <c r="U59" s="65"/>
      <c r="V59" s="64"/>
      <c r="W59" s="64"/>
      <c r="X59" s="64"/>
      <c r="Y59" s="63"/>
      <c r="Z59" s="62"/>
      <c r="AA59" s="44"/>
      <c r="AB59" s="44"/>
      <c r="AC59" s="44"/>
      <c r="AD59" s="61"/>
      <c r="AE59" s="62"/>
      <c r="AF59" s="44"/>
      <c r="AG59" s="44"/>
      <c r="AH59" s="44"/>
      <c r="AI59" s="61"/>
      <c r="AJ59" s="62"/>
      <c r="AK59" s="44"/>
      <c r="AL59" s="44"/>
      <c r="AM59" s="44"/>
      <c r="AN59" s="42"/>
      <c r="AO59" s="44"/>
      <c r="AP59" s="44"/>
      <c r="AQ59" s="44"/>
      <c r="AR59" s="44"/>
      <c r="AS59" s="42"/>
      <c r="AT59" s="47"/>
      <c r="AU59" s="46"/>
      <c r="AV59" s="46"/>
      <c r="AW59" s="46"/>
      <c r="AX59" s="46"/>
      <c r="AY59" s="46"/>
      <c r="AZ59" s="61"/>
      <c r="BA59" s="47"/>
      <c r="BB59" s="46"/>
      <c r="BC59" s="46"/>
      <c r="BD59" s="46"/>
      <c r="BE59" s="46"/>
      <c r="BF59" s="46"/>
      <c r="BG59" s="61"/>
      <c r="BH59" s="47"/>
      <c r="BI59" s="46"/>
      <c r="BJ59" s="46"/>
      <c r="BK59" s="46"/>
      <c r="BL59" s="46"/>
      <c r="BM59" s="46"/>
      <c r="BN59" s="61"/>
      <c r="BO59" s="26" t="s">
        <v>14242</v>
      </c>
      <c r="BR59" s="25"/>
    </row>
    <row r="60" spans="1:70">
      <c r="A60" s="25" t="s">
        <v>14136</v>
      </c>
      <c r="B60" s="39"/>
      <c r="C60" s="40"/>
      <c r="D60" s="39" t="s">
        <v>14243</v>
      </c>
      <c r="E60" s="39"/>
      <c r="F60" s="39"/>
      <c r="G60" s="39"/>
      <c r="H60" s="39"/>
      <c r="I60" s="38"/>
      <c r="J60" s="65" t="s">
        <v>10621</v>
      </c>
      <c r="K60" s="64" t="s">
        <v>10621</v>
      </c>
      <c r="L60" s="64"/>
      <c r="M60" s="64"/>
      <c r="N60" s="64"/>
      <c r="O60" s="66"/>
      <c r="P60" s="65" t="s">
        <v>10621</v>
      </c>
      <c r="Q60" s="64" t="s">
        <v>10621</v>
      </c>
      <c r="R60" s="64"/>
      <c r="S60" s="64"/>
      <c r="T60" s="63"/>
      <c r="U60" s="65" t="s">
        <v>10621</v>
      </c>
      <c r="V60" s="64" t="s">
        <v>10621</v>
      </c>
      <c r="W60" s="64"/>
      <c r="X60" s="64"/>
      <c r="Y60" s="63"/>
      <c r="Z60" s="62"/>
      <c r="AA60" s="44"/>
      <c r="AB60" s="44"/>
      <c r="AC60" s="44"/>
      <c r="AD60" s="61"/>
      <c r="AE60" s="62"/>
      <c r="AF60" s="44"/>
      <c r="AG60" s="44"/>
      <c r="AH60" s="44"/>
      <c r="AI60" s="61"/>
      <c r="AJ60" s="62"/>
      <c r="AK60" s="44"/>
      <c r="AL60" s="44"/>
      <c r="AM60" s="44"/>
      <c r="AN60" s="42"/>
      <c r="AO60" s="44"/>
      <c r="AP60" s="44"/>
      <c r="AQ60" s="44"/>
      <c r="AR60" s="44"/>
      <c r="AS60" s="42"/>
      <c r="AT60" s="47"/>
      <c r="AU60" s="46"/>
      <c r="AV60" s="46"/>
      <c r="AW60" s="46"/>
      <c r="AX60" s="46"/>
      <c r="AY60" s="46"/>
      <c r="AZ60" s="61"/>
      <c r="BA60" s="47"/>
      <c r="BB60" s="46"/>
      <c r="BC60" s="46"/>
      <c r="BD60" s="46"/>
      <c r="BE60" s="46"/>
      <c r="BF60" s="46"/>
      <c r="BG60" s="61"/>
      <c r="BH60" s="47"/>
      <c r="BI60" s="46"/>
      <c r="BJ60" s="46"/>
      <c r="BK60" s="46"/>
      <c r="BL60" s="46"/>
      <c r="BM60" s="46"/>
      <c r="BN60" s="61"/>
      <c r="BO60" s="26" t="s">
        <v>14244</v>
      </c>
      <c r="BR60" s="25"/>
    </row>
    <row r="61" spans="1:70">
      <c r="A61" s="25" t="s">
        <v>14136</v>
      </c>
      <c r="B61" s="39"/>
      <c r="C61" s="40"/>
      <c r="D61" s="39" t="s">
        <v>14245</v>
      </c>
      <c r="E61" s="39"/>
      <c r="F61" s="39"/>
      <c r="G61" s="39"/>
      <c r="H61" s="39"/>
      <c r="I61" s="38"/>
      <c r="J61" s="65" t="s">
        <v>14152</v>
      </c>
      <c r="K61" s="64" t="s">
        <v>14152</v>
      </c>
      <c r="L61" s="64"/>
      <c r="M61" s="64"/>
      <c r="N61" s="64"/>
      <c r="O61" s="63" t="s">
        <v>14830</v>
      </c>
      <c r="P61" s="65" t="s">
        <v>14152</v>
      </c>
      <c r="Q61" s="64" t="s">
        <v>14152</v>
      </c>
      <c r="R61" s="64"/>
      <c r="S61" s="64"/>
      <c r="T61" s="63" t="s">
        <v>14830</v>
      </c>
      <c r="U61" s="65" t="s">
        <v>14152</v>
      </c>
      <c r="V61" s="64" t="s">
        <v>14152</v>
      </c>
      <c r="W61" s="64"/>
      <c r="X61" s="64"/>
      <c r="Y61" s="63" t="s">
        <v>14830</v>
      </c>
      <c r="Z61" s="62"/>
      <c r="AA61" s="44"/>
      <c r="AB61" s="44"/>
      <c r="AC61" s="44"/>
      <c r="AD61" s="61"/>
      <c r="AE61" s="62"/>
      <c r="AF61" s="44"/>
      <c r="AG61" s="44"/>
      <c r="AH61" s="44"/>
      <c r="AI61" s="61"/>
      <c r="AJ61" s="62"/>
      <c r="AK61" s="44"/>
      <c r="AL61" s="44"/>
      <c r="AM61" s="44"/>
      <c r="AN61" s="42"/>
      <c r="AO61" s="44"/>
      <c r="AP61" s="44"/>
      <c r="AQ61" s="44"/>
      <c r="AR61" s="44"/>
      <c r="AS61" s="42"/>
      <c r="AT61" s="47"/>
      <c r="AU61" s="46"/>
      <c r="AV61" s="46"/>
      <c r="AW61" s="46"/>
      <c r="AX61" s="46"/>
      <c r="AY61" s="46"/>
      <c r="AZ61" s="61"/>
      <c r="BA61" s="47"/>
      <c r="BB61" s="46"/>
      <c r="BC61" s="46"/>
      <c r="BD61" s="46"/>
      <c r="BE61" s="46"/>
      <c r="BF61" s="46"/>
      <c r="BG61" s="61"/>
      <c r="BH61" s="47"/>
      <c r="BI61" s="46"/>
      <c r="BJ61" s="46"/>
      <c r="BK61" s="46"/>
      <c r="BL61" s="46"/>
      <c r="BM61" s="46"/>
      <c r="BN61" s="61"/>
      <c r="BO61" s="26" t="s">
        <v>14246</v>
      </c>
      <c r="BR61" s="25" t="s">
        <v>14851</v>
      </c>
    </row>
    <row r="62" spans="1:70">
      <c r="A62" s="25" t="s">
        <v>14136</v>
      </c>
      <c r="B62" s="39"/>
      <c r="C62" s="40"/>
      <c r="D62" s="39" t="s">
        <v>14247</v>
      </c>
      <c r="E62" s="39"/>
      <c r="F62" s="39"/>
      <c r="G62" s="39"/>
      <c r="H62" s="39"/>
      <c r="I62" s="38"/>
      <c r="J62" s="65" t="s">
        <v>14152</v>
      </c>
      <c r="K62" s="64" t="s">
        <v>14152</v>
      </c>
      <c r="L62" s="64"/>
      <c r="M62" s="64"/>
      <c r="N62" s="64"/>
      <c r="O62" s="66"/>
      <c r="P62" s="65" t="s">
        <v>14152</v>
      </c>
      <c r="Q62" s="64" t="s">
        <v>14152</v>
      </c>
      <c r="R62" s="64"/>
      <c r="S62" s="64"/>
      <c r="T62" s="63"/>
      <c r="U62" s="65" t="s">
        <v>14152</v>
      </c>
      <c r="V62" s="64" t="s">
        <v>14152</v>
      </c>
      <c r="W62" s="64"/>
      <c r="X62" s="64"/>
      <c r="Y62" s="63"/>
      <c r="Z62" s="62"/>
      <c r="AA62" s="44"/>
      <c r="AB62" s="44"/>
      <c r="AC62" s="44"/>
      <c r="AD62" s="61"/>
      <c r="AE62" s="62"/>
      <c r="AF62" s="44"/>
      <c r="AG62" s="44"/>
      <c r="AH62" s="44"/>
      <c r="AI62" s="61"/>
      <c r="AJ62" s="62"/>
      <c r="AK62" s="44"/>
      <c r="AL62" s="44"/>
      <c r="AM62" s="44"/>
      <c r="AN62" s="42"/>
      <c r="AO62" s="44"/>
      <c r="AP62" s="44"/>
      <c r="AQ62" s="44"/>
      <c r="AR62" s="44"/>
      <c r="AS62" s="42"/>
      <c r="AT62" s="47"/>
      <c r="AU62" s="46"/>
      <c r="AV62" s="46"/>
      <c r="AW62" s="46"/>
      <c r="AX62" s="46"/>
      <c r="AY62" s="46"/>
      <c r="AZ62" s="61"/>
      <c r="BA62" s="47"/>
      <c r="BB62" s="46"/>
      <c r="BC62" s="46"/>
      <c r="BD62" s="46"/>
      <c r="BE62" s="46"/>
      <c r="BF62" s="46"/>
      <c r="BG62" s="61"/>
      <c r="BH62" s="47"/>
      <c r="BI62" s="46"/>
      <c r="BJ62" s="46"/>
      <c r="BK62" s="46"/>
      <c r="BL62" s="46"/>
      <c r="BM62" s="46"/>
      <c r="BN62" s="61"/>
      <c r="BO62" s="26" t="s">
        <v>14248</v>
      </c>
      <c r="BR62" s="25"/>
    </row>
    <row r="63" spans="1:70">
      <c r="A63" s="25" t="s">
        <v>14136</v>
      </c>
      <c r="B63" s="39"/>
      <c r="C63" s="40" t="s">
        <v>14249</v>
      </c>
      <c r="D63" s="39"/>
      <c r="E63" s="39"/>
      <c r="F63" s="39"/>
      <c r="G63" s="39"/>
      <c r="H63" s="39"/>
      <c r="I63" s="38"/>
      <c r="J63" s="65" t="s">
        <v>10621</v>
      </c>
      <c r="K63" s="64"/>
      <c r="L63" s="64"/>
      <c r="M63" s="64" t="s">
        <v>10621</v>
      </c>
      <c r="N63" s="64"/>
      <c r="O63" s="66"/>
      <c r="P63" s="65"/>
      <c r="Q63" s="64"/>
      <c r="R63" s="64"/>
      <c r="S63" s="64"/>
      <c r="T63" s="63"/>
      <c r="U63" s="65"/>
      <c r="V63" s="64"/>
      <c r="W63" s="64"/>
      <c r="X63" s="64"/>
      <c r="Y63" s="63"/>
      <c r="Z63" s="62"/>
      <c r="AA63" s="44"/>
      <c r="AB63" s="44"/>
      <c r="AC63" s="44"/>
      <c r="AD63" s="61"/>
      <c r="AE63" s="62"/>
      <c r="AF63" s="44"/>
      <c r="AG63" s="44"/>
      <c r="AH63" s="44"/>
      <c r="AI63" s="61"/>
      <c r="AJ63" s="62"/>
      <c r="AK63" s="44"/>
      <c r="AL63" s="44"/>
      <c r="AM63" s="44"/>
      <c r="AN63" s="42"/>
      <c r="AO63" s="44"/>
      <c r="AP63" s="44"/>
      <c r="AQ63" s="44"/>
      <c r="AR63" s="44"/>
      <c r="AS63" s="42"/>
      <c r="AT63" s="47"/>
      <c r="AU63" s="46"/>
      <c r="AV63" s="46"/>
      <c r="AW63" s="46"/>
      <c r="AX63" s="46"/>
      <c r="AY63" s="46"/>
      <c r="AZ63" s="61"/>
      <c r="BA63" s="47"/>
      <c r="BB63" s="46"/>
      <c r="BC63" s="46"/>
      <c r="BD63" s="46"/>
      <c r="BE63" s="46"/>
      <c r="BF63" s="46"/>
      <c r="BG63" s="61"/>
      <c r="BH63" s="47"/>
      <c r="BI63" s="46"/>
      <c r="BJ63" s="46"/>
      <c r="BK63" s="46"/>
      <c r="BL63" s="46"/>
      <c r="BM63" s="46"/>
      <c r="BN63" s="61"/>
      <c r="BO63" s="26" t="s">
        <v>14250</v>
      </c>
      <c r="BR63" s="25"/>
    </row>
    <row r="64" spans="1:70">
      <c r="A64" s="25" t="s">
        <v>14136</v>
      </c>
      <c r="B64" s="39"/>
      <c r="C64" s="40"/>
      <c r="D64" s="39" t="s">
        <v>14251</v>
      </c>
      <c r="E64" s="39"/>
      <c r="F64" s="39"/>
      <c r="G64" s="39"/>
      <c r="H64" s="39"/>
      <c r="I64" s="38"/>
      <c r="J64" s="65" t="s">
        <v>10621</v>
      </c>
      <c r="K64" s="64"/>
      <c r="L64" s="64"/>
      <c r="M64" s="64" t="s">
        <v>10621</v>
      </c>
      <c r="N64" s="64"/>
      <c r="O64" s="66"/>
      <c r="P64" s="65"/>
      <c r="Q64" s="64"/>
      <c r="R64" s="64"/>
      <c r="S64" s="64"/>
      <c r="T64" s="63"/>
      <c r="U64" s="65"/>
      <c r="V64" s="64"/>
      <c r="W64" s="64"/>
      <c r="X64" s="64"/>
      <c r="Y64" s="63"/>
      <c r="Z64" s="62"/>
      <c r="AA64" s="44"/>
      <c r="AB64" s="44"/>
      <c r="AC64" s="44"/>
      <c r="AD64" s="61"/>
      <c r="AE64" s="62"/>
      <c r="AF64" s="44"/>
      <c r="AG64" s="44"/>
      <c r="AH64" s="44"/>
      <c r="AI64" s="61"/>
      <c r="AJ64" s="62"/>
      <c r="AK64" s="44"/>
      <c r="AL64" s="44"/>
      <c r="AM64" s="44"/>
      <c r="AN64" s="42"/>
      <c r="AO64" s="44"/>
      <c r="AP64" s="44"/>
      <c r="AQ64" s="44"/>
      <c r="AR64" s="44"/>
      <c r="AS64" s="42"/>
      <c r="AT64" s="47"/>
      <c r="AU64" s="46"/>
      <c r="AV64" s="46"/>
      <c r="AW64" s="46"/>
      <c r="AX64" s="46"/>
      <c r="AY64" s="46"/>
      <c r="AZ64" s="61"/>
      <c r="BA64" s="47"/>
      <c r="BB64" s="46"/>
      <c r="BC64" s="46"/>
      <c r="BD64" s="46"/>
      <c r="BE64" s="46"/>
      <c r="BF64" s="46"/>
      <c r="BG64" s="61"/>
      <c r="BH64" s="47"/>
      <c r="BI64" s="46"/>
      <c r="BJ64" s="46"/>
      <c r="BK64" s="46"/>
      <c r="BL64" s="46"/>
      <c r="BM64" s="46"/>
      <c r="BN64" s="61"/>
      <c r="BO64" s="26" t="s">
        <v>14252</v>
      </c>
      <c r="BR64" s="51" t="s">
        <v>14852</v>
      </c>
    </row>
    <row r="65" spans="1:70">
      <c r="A65" s="25" t="s">
        <v>14136</v>
      </c>
      <c r="B65" s="39"/>
      <c r="C65" s="40"/>
      <c r="D65" s="39" t="s">
        <v>14253</v>
      </c>
      <c r="E65" s="39"/>
      <c r="F65" s="39"/>
      <c r="G65" s="39"/>
      <c r="H65" s="39"/>
      <c r="I65" s="38"/>
      <c r="J65" s="65" t="s">
        <v>10621</v>
      </c>
      <c r="K65" s="64"/>
      <c r="L65" s="64"/>
      <c r="M65" s="64" t="s">
        <v>10621</v>
      </c>
      <c r="N65" s="64"/>
      <c r="O65" s="66"/>
      <c r="P65" s="65"/>
      <c r="Q65" s="64"/>
      <c r="R65" s="64"/>
      <c r="S65" s="64"/>
      <c r="T65" s="63"/>
      <c r="U65" s="65"/>
      <c r="V65" s="64"/>
      <c r="W65" s="64"/>
      <c r="X65" s="64"/>
      <c r="Y65" s="63"/>
      <c r="Z65" s="62"/>
      <c r="AA65" s="44"/>
      <c r="AB65" s="44"/>
      <c r="AC65" s="44"/>
      <c r="AD65" s="61"/>
      <c r="AE65" s="62"/>
      <c r="AF65" s="44"/>
      <c r="AG65" s="44"/>
      <c r="AH65" s="44"/>
      <c r="AI65" s="61"/>
      <c r="AJ65" s="62"/>
      <c r="AK65" s="44"/>
      <c r="AL65" s="44"/>
      <c r="AM65" s="44"/>
      <c r="AN65" s="42"/>
      <c r="AO65" s="44"/>
      <c r="AP65" s="44"/>
      <c r="AQ65" s="44"/>
      <c r="AR65" s="44"/>
      <c r="AS65" s="42"/>
      <c r="AT65" s="47"/>
      <c r="AU65" s="46"/>
      <c r="AV65" s="46"/>
      <c r="AW65" s="46"/>
      <c r="AX65" s="46"/>
      <c r="AY65" s="46"/>
      <c r="AZ65" s="61"/>
      <c r="BA65" s="47"/>
      <c r="BB65" s="46"/>
      <c r="BC65" s="46"/>
      <c r="BD65" s="46"/>
      <c r="BE65" s="46"/>
      <c r="BF65" s="46"/>
      <c r="BG65" s="61"/>
      <c r="BH65" s="47"/>
      <c r="BI65" s="46"/>
      <c r="BJ65" s="46"/>
      <c r="BK65" s="46"/>
      <c r="BL65" s="46"/>
      <c r="BM65" s="46"/>
      <c r="BN65" s="61"/>
      <c r="BO65" s="26" t="s">
        <v>14254</v>
      </c>
      <c r="BR65" s="51" t="s">
        <v>14853</v>
      </c>
    </row>
    <row r="66" spans="1:70">
      <c r="A66" s="25" t="s">
        <v>14136</v>
      </c>
      <c r="B66" s="39"/>
      <c r="C66" s="40" t="s">
        <v>14255</v>
      </c>
      <c r="D66" s="39"/>
      <c r="E66" s="39"/>
      <c r="F66" s="39"/>
      <c r="G66" s="39"/>
      <c r="H66" s="39"/>
      <c r="I66" s="38"/>
      <c r="J66" s="65" t="s">
        <v>10621</v>
      </c>
      <c r="K66" s="64"/>
      <c r="L66" s="64" t="s">
        <v>10621</v>
      </c>
      <c r="M66" s="64" t="s">
        <v>10621</v>
      </c>
      <c r="N66" s="64"/>
      <c r="O66" s="66"/>
      <c r="P66" s="65" t="s">
        <v>10621</v>
      </c>
      <c r="Q66" s="64"/>
      <c r="R66" s="64" t="s">
        <v>10621</v>
      </c>
      <c r="S66" s="64"/>
      <c r="T66" s="63"/>
      <c r="U66" s="65" t="s">
        <v>10621</v>
      </c>
      <c r="V66" s="64"/>
      <c r="W66" s="64" t="s">
        <v>10621</v>
      </c>
      <c r="X66" s="64"/>
      <c r="Y66" s="63"/>
      <c r="Z66" s="62"/>
      <c r="AA66" s="44"/>
      <c r="AB66" s="44"/>
      <c r="AC66" s="44"/>
      <c r="AD66" s="61"/>
      <c r="AE66" s="62"/>
      <c r="AF66" s="44"/>
      <c r="AG66" s="44"/>
      <c r="AH66" s="44"/>
      <c r="AI66" s="61"/>
      <c r="AJ66" s="62"/>
      <c r="AK66" s="44"/>
      <c r="AL66" s="44"/>
      <c r="AM66" s="44"/>
      <c r="AN66" s="42"/>
      <c r="AO66" s="44"/>
      <c r="AP66" s="44"/>
      <c r="AQ66" s="44"/>
      <c r="AR66" s="44"/>
      <c r="AS66" s="42"/>
      <c r="AT66" s="47"/>
      <c r="AU66" s="46"/>
      <c r="AV66" s="46"/>
      <c r="AW66" s="46"/>
      <c r="AX66" s="46"/>
      <c r="AY66" s="46"/>
      <c r="AZ66" s="61"/>
      <c r="BA66" s="47"/>
      <c r="BB66" s="46"/>
      <c r="BC66" s="46"/>
      <c r="BD66" s="46"/>
      <c r="BE66" s="46"/>
      <c r="BF66" s="46"/>
      <c r="BG66" s="61"/>
      <c r="BH66" s="47"/>
      <c r="BI66" s="46"/>
      <c r="BJ66" s="46"/>
      <c r="BK66" s="46"/>
      <c r="BL66" s="46"/>
      <c r="BM66" s="46"/>
      <c r="BN66" s="61"/>
      <c r="BO66" s="26" t="s">
        <v>14256</v>
      </c>
      <c r="BR66" s="25"/>
    </row>
    <row r="67" spans="1:70">
      <c r="A67" s="25" t="s">
        <v>14136</v>
      </c>
      <c r="B67" s="39"/>
      <c r="C67" s="40"/>
      <c r="D67" s="39" t="s">
        <v>14257</v>
      </c>
      <c r="E67" s="39"/>
      <c r="F67" s="39"/>
      <c r="G67" s="39"/>
      <c r="H67" s="39"/>
      <c r="I67" s="38"/>
      <c r="J67" s="65" t="s">
        <v>10621</v>
      </c>
      <c r="K67" s="64"/>
      <c r="L67" s="64" t="s">
        <v>10621</v>
      </c>
      <c r="M67" s="64" t="s">
        <v>10621</v>
      </c>
      <c r="N67" s="64"/>
      <c r="O67" s="66"/>
      <c r="P67" s="65" t="s">
        <v>10621</v>
      </c>
      <c r="Q67" s="64"/>
      <c r="R67" s="64" t="s">
        <v>10621</v>
      </c>
      <c r="S67" s="64"/>
      <c r="T67" s="63"/>
      <c r="U67" s="65" t="s">
        <v>10621</v>
      </c>
      <c r="V67" s="64"/>
      <c r="W67" s="64" t="s">
        <v>10621</v>
      </c>
      <c r="X67" s="64"/>
      <c r="Y67" s="63"/>
      <c r="Z67" s="62"/>
      <c r="AA67" s="44"/>
      <c r="AB67" s="44"/>
      <c r="AC67" s="44"/>
      <c r="AD67" s="61"/>
      <c r="AE67" s="62"/>
      <c r="AF67" s="44"/>
      <c r="AG67" s="44"/>
      <c r="AH67" s="44"/>
      <c r="AI67" s="61"/>
      <c r="AJ67" s="62"/>
      <c r="AK67" s="44"/>
      <c r="AL67" s="44"/>
      <c r="AM67" s="44"/>
      <c r="AN67" s="42"/>
      <c r="AO67" s="44"/>
      <c r="AP67" s="44"/>
      <c r="AQ67" s="44"/>
      <c r="AR67" s="44"/>
      <c r="AS67" s="42"/>
      <c r="AT67" s="47"/>
      <c r="AU67" s="46"/>
      <c r="AV67" s="46"/>
      <c r="AW67" s="46"/>
      <c r="AX67" s="46"/>
      <c r="AY67" s="46"/>
      <c r="AZ67" s="61"/>
      <c r="BA67" s="47"/>
      <c r="BB67" s="46"/>
      <c r="BC67" s="46"/>
      <c r="BD67" s="46"/>
      <c r="BE67" s="46"/>
      <c r="BF67" s="46"/>
      <c r="BG67" s="61"/>
      <c r="BH67" s="47"/>
      <c r="BI67" s="46"/>
      <c r="BJ67" s="46"/>
      <c r="BK67" s="46"/>
      <c r="BL67" s="46"/>
      <c r="BM67" s="46"/>
      <c r="BN67" s="61"/>
      <c r="BO67" s="26" t="s">
        <v>14258</v>
      </c>
      <c r="BR67" s="25" t="s">
        <v>14850</v>
      </c>
    </row>
    <row r="68" spans="1:70">
      <c r="A68" s="25" t="s">
        <v>14136</v>
      </c>
      <c r="B68" s="39"/>
      <c r="C68" s="40"/>
      <c r="D68" s="39" t="s">
        <v>14184</v>
      </c>
      <c r="E68" s="39"/>
      <c r="F68" s="39"/>
      <c r="G68" s="39"/>
      <c r="H68" s="39"/>
      <c r="I68" s="38"/>
      <c r="J68" s="65" t="s">
        <v>10621</v>
      </c>
      <c r="K68" s="64"/>
      <c r="L68" s="64" t="s">
        <v>10621</v>
      </c>
      <c r="M68" s="64" t="s">
        <v>10621</v>
      </c>
      <c r="N68" s="64"/>
      <c r="O68" s="66"/>
      <c r="P68" s="65" t="s">
        <v>10621</v>
      </c>
      <c r="Q68" s="64"/>
      <c r="R68" s="64" t="s">
        <v>10621</v>
      </c>
      <c r="S68" s="64"/>
      <c r="T68" s="63"/>
      <c r="U68" s="65" t="s">
        <v>10621</v>
      </c>
      <c r="V68" s="64"/>
      <c r="W68" s="64" t="s">
        <v>10621</v>
      </c>
      <c r="X68" s="64"/>
      <c r="Y68" s="63"/>
      <c r="Z68" s="62"/>
      <c r="AA68" s="44"/>
      <c r="AB68" s="44"/>
      <c r="AC68" s="44"/>
      <c r="AD68" s="61"/>
      <c r="AE68" s="62"/>
      <c r="AF68" s="44"/>
      <c r="AG68" s="44"/>
      <c r="AH68" s="44"/>
      <c r="AI68" s="61"/>
      <c r="AJ68" s="62"/>
      <c r="AK68" s="44"/>
      <c r="AL68" s="44"/>
      <c r="AM68" s="44"/>
      <c r="AN68" s="42"/>
      <c r="AO68" s="44"/>
      <c r="AP68" s="44"/>
      <c r="AQ68" s="44"/>
      <c r="AR68" s="44"/>
      <c r="AS68" s="42"/>
      <c r="AT68" s="47"/>
      <c r="AU68" s="46"/>
      <c r="AV68" s="46"/>
      <c r="AW68" s="46"/>
      <c r="AX68" s="46"/>
      <c r="AY68" s="46"/>
      <c r="AZ68" s="61"/>
      <c r="BA68" s="47"/>
      <c r="BB68" s="46"/>
      <c r="BC68" s="46"/>
      <c r="BD68" s="46"/>
      <c r="BE68" s="46"/>
      <c r="BF68" s="46"/>
      <c r="BG68" s="61"/>
      <c r="BH68" s="47"/>
      <c r="BI68" s="46"/>
      <c r="BJ68" s="46"/>
      <c r="BK68" s="46"/>
      <c r="BL68" s="46"/>
      <c r="BM68" s="46"/>
      <c r="BN68" s="61"/>
      <c r="BO68" s="26" t="s">
        <v>14186</v>
      </c>
      <c r="BR68" s="25"/>
    </row>
    <row r="69" spans="1:70">
      <c r="A69" s="25" t="s">
        <v>14136</v>
      </c>
      <c r="B69" s="39"/>
      <c r="C69" s="40"/>
      <c r="D69" s="39" t="s">
        <v>14259</v>
      </c>
      <c r="E69" s="39"/>
      <c r="F69" s="39"/>
      <c r="G69" s="39"/>
      <c r="H69" s="39"/>
      <c r="I69" s="38"/>
      <c r="J69" s="65"/>
      <c r="K69" s="64"/>
      <c r="L69" s="64"/>
      <c r="M69" s="64"/>
      <c r="N69" s="64"/>
      <c r="O69" s="66"/>
      <c r="P69" s="65" t="s">
        <v>10621</v>
      </c>
      <c r="Q69" s="64"/>
      <c r="R69" s="64" t="s">
        <v>10621</v>
      </c>
      <c r="S69" s="64"/>
      <c r="T69" s="63"/>
      <c r="U69" s="65" t="s">
        <v>10621</v>
      </c>
      <c r="V69" s="64"/>
      <c r="W69" s="64" t="s">
        <v>10621</v>
      </c>
      <c r="X69" s="64"/>
      <c r="Y69" s="63"/>
      <c r="Z69" s="62"/>
      <c r="AA69" s="44"/>
      <c r="AB69" s="44"/>
      <c r="AC69" s="44"/>
      <c r="AD69" s="61"/>
      <c r="AE69" s="62"/>
      <c r="AF69" s="44"/>
      <c r="AG69" s="44"/>
      <c r="AH69" s="44"/>
      <c r="AI69" s="61"/>
      <c r="AJ69" s="62"/>
      <c r="AK69" s="44"/>
      <c r="AL69" s="44"/>
      <c r="AM69" s="44"/>
      <c r="AN69" s="42"/>
      <c r="AO69" s="44"/>
      <c r="AP69" s="44"/>
      <c r="AQ69" s="44"/>
      <c r="AR69" s="44"/>
      <c r="AS69" s="42"/>
      <c r="AT69" s="47"/>
      <c r="AU69" s="46"/>
      <c r="AV69" s="46"/>
      <c r="AW69" s="46"/>
      <c r="AX69" s="46"/>
      <c r="AY69" s="46"/>
      <c r="AZ69" s="61"/>
      <c r="BA69" s="47"/>
      <c r="BB69" s="46"/>
      <c r="BC69" s="46"/>
      <c r="BD69" s="46"/>
      <c r="BE69" s="46"/>
      <c r="BF69" s="46"/>
      <c r="BG69" s="61"/>
      <c r="BH69" s="47"/>
      <c r="BI69" s="46"/>
      <c r="BJ69" s="46"/>
      <c r="BK69" s="46"/>
      <c r="BL69" s="46"/>
      <c r="BM69" s="46"/>
      <c r="BN69" s="61"/>
      <c r="BO69" s="26" t="s">
        <v>14260</v>
      </c>
      <c r="BR69" s="25" t="s">
        <v>14854</v>
      </c>
    </row>
    <row r="70" spans="1:70">
      <c r="A70" s="25" t="s">
        <v>14136</v>
      </c>
      <c r="B70" s="39"/>
      <c r="C70" s="40"/>
      <c r="D70" s="39" t="s">
        <v>14261</v>
      </c>
      <c r="E70" s="39"/>
      <c r="F70" s="39"/>
      <c r="G70" s="39"/>
      <c r="H70" s="39"/>
      <c r="I70" s="38"/>
      <c r="J70" s="65"/>
      <c r="K70" s="64"/>
      <c r="L70" s="64"/>
      <c r="M70" s="64"/>
      <c r="N70" s="64"/>
      <c r="O70" s="66"/>
      <c r="P70" s="65" t="s">
        <v>10621</v>
      </c>
      <c r="Q70" s="64"/>
      <c r="R70" s="64" t="s">
        <v>10621</v>
      </c>
      <c r="S70" s="64"/>
      <c r="T70" s="63"/>
      <c r="U70" s="65" t="s">
        <v>10621</v>
      </c>
      <c r="V70" s="64"/>
      <c r="W70" s="64" t="s">
        <v>10621</v>
      </c>
      <c r="X70" s="64"/>
      <c r="Y70" s="63"/>
      <c r="Z70" s="62"/>
      <c r="AA70" s="44"/>
      <c r="AB70" s="44"/>
      <c r="AC70" s="44"/>
      <c r="AD70" s="61"/>
      <c r="AE70" s="62"/>
      <c r="AF70" s="44"/>
      <c r="AG70" s="44"/>
      <c r="AH70" s="44"/>
      <c r="AI70" s="61"/>
      <c r="AJ70" s="62"/>
      <c r="AK70" s="44"/>
      <c r="AL70" s="44"/>
      <c r="AM70" s="44"/>
      <c r="AN70" s="42"/>
      <c r="AO70" s="44"/>
      <c r="AP70" s="44"/>
      <c r="AQ70" s="44"/>
      <c r="AR70" s="44"/>
      <c r="AS70" s="42"/>
      <c r="AT70" s="47"/>
      <c r="AU70" s="46"/>
      <c r="AV70" s="46"/>
      <c r="AW70" s="46"/>
      <c r="AX70" s="46"/>
      <c r="AY70" s="46"/>
      <c r="AZ70" s="61"/>
      <c r="BA70" s="47"/>
      <c r="BB70" s="46"/>
      <c r="BC70" s="46"/>
      <c r="BD70" s="46"/>
      <c r="BE70" s="46"/>
      <c r="BF70" s="46"/>
      <c r="BG70" s="61"/>
      <c r="BH70" s="47"/>
      <c r="BI70" s="46"/>
      <c r="BJ70" s="46"/>
      <c r="BK70" s="46"/>
      <c r="BL70" s="46"/>
      <c r="BM70" s="46"/>
      <c r="BN70" s="61"/>
      <c r="BO70" s="26" t="s">
        <v>14262</v>
      </c>
      <c r="BR70" s="25" t="s">
        <v>14855</v>
      </c>
    </row>
    <row r="71" spans="1:70">
      <c r="A71" s="25" t="s">
        <v>14136</v>
      </c>
      <c r="B71" s="39"/>
      <c r="C71" s="40"/>
      <c r="D71" s="39" t="s">
        <v>14263</v>
      </c>
      <c r="E71" s="39"/>
      <c r="F71" s="39"/>
      <c r="G71" s="39"/>
      <c r="H71" s="39"/>
      <c r="I71" s="38"/>
      <c r="J71" s="65" t="s">
        <v>10621</v>
      </c>
      <c r="K71" s="64"/>
      <c r="L71" s="64" t="s">
        <v>10621</v>
      </c>
      <c r="M71" s="64" t="s">
        <v>10621</v>
      </c>
      <c r="N71" s="64"/>
      <c r="O71" s="66"/>
      <c r="P71" s="65" t="s">
        <v>10621</v>
      </c>
      <c r="Q71" s="64"/>
      <c r="R71" s="64" t="s">
        <v>10621</v>
      </c>
      <c r="S71" s="64"/>
      <c r="T71" s="63"/>
      <c r="U71" s="65" t="s">
        <v>10621</v>
      </c>
      <c r="V71" s="64"/>
      <c r="W71" s="64" t="s">
        <v>10621</v>
      </c>
      <c r="X71" s="64"/>
      <c r="Y71" s="63"/>
      <c r="Z71" s="62"/>
      <c r="AA71" s="44"/>
      <c r="AB71" s="44"/>
      <c r="AC71" s="44"/>
      <c r="AD71" s="61"/>
      <c r="AE71" s="62"/>
      <c r="AF71" s="44"/>
      <c r="AG71" s="44"/>
      <c r="AH71" s="44"/>
      <c r="AI71" s="61"/>
      <c r="AJ71" s="62"/>
      <c r="AK71" s="44"/>
      <c r="AL71" s="44"/>
      <c r="AM71" s="44"/>
      <c r="AN71" s="42"/>
      <c r="AO71" s="44"/>
      <c r="AP71" s="44"/>
      <c r="AQ71" s="44"/>
      <c r="AR71" s="44"/>
      <c r="AS71" s="42"/>
      <c r="AT71" s="47"/>
      <c r="AU71" s="46"/>
      <c r="AV71" s="46"/>
      <c r="AW71" s="46"/>
      <c r="AX71" s="46"/>
      <c r="AY71" s="46"/>
      <c r="AZ71" s="61"/>
      <c r="BA71" s="47"/>
      <c r="BB71" s="46"/>
      <c r="BC71" s="46"/>
      <c r="BD71" s="46"/>
      <c r="BE71" s="46"/>
      <c r="BF71" s="46"/>
      <c r="BG71" s="61"/>
      <c r="BH71" s="47"/>
      <c r="BI71" s="46"/>
      <c r="BJ71" s="46"/>
      <c r="BK71" s="46"/>
      <c r="BL71" s="46"/>
      <c r="BM71" s="46"/>
      <c r="BN71" s="61"/>
      <c r="BO71" s="26" t="s">
        <v>14264</v>
      </c>
      <c r="BR71" s="25"/>
    </row>
    <row r="72" spans="1:70">
      <c r="A72" s="25" t="s">
        <v>14136</v>
      </c>
      <c r="B72" s="39"/>
      <c r="C72" s="40"/>
      <c r="D72" s="39" t="s">
        <v>14247</v>
      </c>
      <c r="E72" s="68"/>
      <c r="F72" s="68"/>
      <c r="G72" s="68"/>
      <c r="H72" s="68"/>
      <c r="I72" s="67"/>
      <c r="J72" s="65" t="s">
        <v>14152</v>
      </c>
      <c r="K72" s="64"/>
      <c r="L72" s="64" t="s">
        <v>14152</v>
      </c>
      <c r="M72" s="64" t="s">
        <v>14152</v>
      </c>
      <c r="N72" s="64"/>
      <c r="O72" s="66"/>
      <c r="P72" s="65" t="s">
        <v>14152</v>
      </c>
      <c r="Q72" s="64"/>
      <c r="R72" s="64" t="s">
        <v>14152</v>
      </c>
      <c r="S72" s="64"/>
      <c r="T72" s="63"/>
      <c r="U72" s="65" t="s">
        <v>14152</v>
      </c>
      <c r="V72" s="64"/>
      <c r="W72" s="64" t="s">
        <v>14152</v>
      </c>
      <c r="X72" s="64"/>
      <c r="Y72" s="63"/>
      <c r="Z72" s="62"/>
      <c r="AA72" s="44"/>
      <c r="AB72" s="44"/>
      <c r="AC72" s="44"/>
      <c r="AD72" s="61"/>
      <c r="AE72" s="62"/>
      <c r="AF72" s="44"/>
      <c r="AG72" s="44"/>
      <c r="AH72" s="44"/>
      <c r="AI72" s="61"/>
      <c r="AJ72" s="62"/>
      <c r="AK72" s="44"/>
      <c r="AL72" s="44"/>
      <c r="AM72" s="44"/>
      <c r="AN72" s="42"/>
      <c r="AO72" s="44"/>
      <c r="AP72" s="44"/>
      <c r="AQ72" s="44"/>
      <c r="AR72" s="44"/>
      <c r="AS72" s="42"/>
      <c r="AT72" s="47"/>
      <c r="AU72" s="46"/>
      <c r="AV72" s="46"/>
      <c r="AW72" s="46"/>
      <c r="AX72" s="46"/>
      <c r="AY72" s="46"/>
      <c r="AZ72" s="61"/>
      <c r="BA72" s="47"/>
      <c r="BB72" s="46"/>
      <c r="BC72" s="46"/>
      <c r="BD72" s="46"/>
      <c r="BE72" s="46"/>
      <c r="BF72" s="46"/>
      <c r="BG72" s="61"/>
      <c r="BH72" s="47"/>
      <c r="BI72" s="46"/>
      <c r="BJ72" s="46"/>
      <c r="BK72" s="46"/>
      <c r="BL72" s="46"/>
      <c r="BM72" s="46"/>
      <c r="BN72" s="61"/>
      <c r="BO72" s="26" t="s">
        <v>14265</v>
      </c>
      <c r="BR72" s="25"/>
    </row>
    <row r="73" spans="1:70">
      <c r="A73" s="25" t="s">
        <v>14136</v>
      </c>
      <c r="B73" s="39"/>
      <c r="C73" s="40" t="s">
        <v>14266</v>
      </c>
      <c r="D73" s="39"/>
      <c r="E73" s="39"/>
      <c r="F73" s="39"/>
      <c r="G73" s="39"/>
      <c r="H73" s="39"/>
      <c r="I73" s="38"/>
      <c r="J73" s="65" t="s">
        <v>10621</v>
      </c>
      <c r="K73" s="64"/>
      <c r="L73" s="64"/>
      <c r="M73" s="64" t="s">
        <v>10621</v>
      </c>
      <c r="N73" s="64"/>
      <c r="O73" s="66"/>
      <c r="P73" s="65" t="s">
        <v>10621</v>
      </c>
      <c r="Q73" s="64"/>
      <c r="R73" s="64" t="s">
        <v>10621</v>
      </c>
      <c r="S73" s="64"/>
      <c r="T73" s="63"/>
      <c r="U73" s="65" t="s">
        <v>10621</v>
      </c>
      <c r="V73" s="64"/>
      <c r="W73" s="64" t="s">
        <v>10621</v>
      </c>
      <c r="X73" s="64"/>
      <c r="Y73" s="63"/>
      <c r="Z73" s="62"/>
      <c r="AA73" s="44"/>
      <c r="AB73" s="44"/>
      <c r="AC73" s="44"/>
      <c r="AD73" s="61"/>
      <c r="AE73" s="62"/>
      <c r="AF73" s="44"/>
      <c r="AG73" s="44"/>
      <c r="AH73" s="44"/>
      <c r="AI73" s="61"/>
      <c r="AJ73" s="62"/>
      <c r="AK73" s="44"/>
      <c r="AL73" s="44"/>
      <c r="AM73" s="44"/>
      <c r="AN73" s="42"/>
      <c r="AO73" s="44"/>
      <c r="AP73" s="44"/>
      <c r="AQ73" s="44"/>
      <c r="AR73" s="44"/>
      <c r="AS73" s="42"/>
      <c r="AT73" s="47"/>
      <c r="AU73" s="46"/>
      <c r="AV73" s="46"/>
      <c r="AW73" s="46"/>
      <c r="AX73" s="46"/>
      <c r="AY73" s="46"/>
      <c r="AZ73" s="61"/>
      <c r="BA73" s="47"/>
      <c r="BB73" s="46"/>
      <c r="BC73" s="46"/>
      <c r="BD73" s="46"/>
      <c r="BE73" s="46"/>
      <c r="BF73" s="46"/>
      <c r="BG73" s="61"/>
      <c r="BH73" s="47"/>
      <c r="BI73" s="46"/>
      <c r="BJ73" s="46"/>
      <c r="BK73" s="46"/>
      <c r="BL73" s="46"/>
      <c r="BM73" s="46"/>
      <c r="BN73" s="61"/>
      <c r="BO73" s="26" t="s">
        <v>14267</v>
      </c>
      <c r="BR73" s="25"/>
    </row>
    <row r="74" spans="1:70">
      <c r="A74" s="25" t="s">
        <v>14136</v>
      </c>
      <c r="B74" s="39"/>
      <c r="C74" s="40"/>
      <c r="D74" s="39" t="s">
        <v>14268</v>
      </c>
      <c r="E74" s="39"/>
      <c r="F74" s="39"/>
      <c r="G74" s="39"/>
      <c r="H74" s="39"/>
      <c r="I74" s="38"/>
      <c r="J74" s="65" t="s">
        <v>10621</v>
      </c>
      <c r="K74" s="64"/>
      <c r="L74" s="64"/>
      <c r="M74" s="64" t="s">
        <v>10621</v>
      </c>
      <c r="N74" s="64"/>
      <c r="O74" s="66"/>
      <c r="P74" s="65" t="s">
        <v>10621</v>
      </c>
      <c r="Q74" s="64"/>
      <c r="R74" s="64" t="s">
        <v>10621</v>
      </c>
      <c r="S74" s="64"/>
      <c r="T74" s="63"/>
      <c r="U74" s="65" t="s">
        <v>10621</v>
      </c>
      <c r="V74" s="64"/>
      <c r="W74" s="64" t="s">
        <v>10621</v>
      </c>
      <c r="X74" s="64"/>
      <c r="Y74" s="63"/>
      <c r="Z74" s="62"/>
      <c r="AA74" s="44"/>
      <c r="AB74" s="44"/>
      <c r="AC74" s="44"/>
      <c r="AD74" s="61"/>
      <c r="AE74" s="62"/>
      <c r="AF74" s="44"/>
      <c r="AG74" s="44"/>
      <c r="AH74" s="44"/>
      <c r="AI74" s="61"/>
      <c r="AJ74" s="62"/>
      <c r="AK74" s="44"/>
      <c r="AL74" s="44"/>
      <c r="AM74" s="44"/>
      <c r="AN74" s="42"/>
      <c r="AO74" s="44"/>
      <c r="AP74" s="44"/>
      <c r="AQ74" s="44"/>
      <c r="AR74" s="44"/>
      <c r="AS74" s="42"/>
      <c r="AT74" s="47"/>
      <c r="AU74" s="46"/>
      <c r="AV74" s="46"/>
      <c r="AW74" s="46"/>
      <c r="AX74" s="46"/>
      <c r="AY74" s="46"/>
      <c r="AZ74" s="61"/>
      <c r="BA74" s="47"/>
      <c r="BB74" s="46"/>
      <c r="BC74" s="46"/>
      <c r="BD74" s="46"/>
      <c r="BE74" s="46"/>
      <c r="BF74" s="46"/>
      <c r="BG74" s="61"/>
      <c r="BH74" s="47"/>
      <c r="BI74" s="46"/>
      <c r="BJ74" s="46"/>
      <c r="BK74" s="46"/>
      <c r="BL74" s="46"/>
      <c r="BM74" s="46"/>
      <c r="BN74" s="61"/>
      <c r="BO74" s="26" t="s">
        <v>14269</v>
      </c>
      <c r="BR74" s="25"/>
    </row>
    <row r="75" spans="1:70">
      <c r="A75" s="25" t="s">
        <v>14136</v>
      </c>
      <c r="B75" s="39"/>
      <c r="C75" s="40"/>
      <c r="D75" s="39" t="s">
        <v>14270</v>
      </c>
      <c r="E75" s="39"/>
      <c r="F75" s="39"/>
      <c r="G75" s="39"/>
      <c r="H75" s="39"/>
      <c r="I75" s="38"/>
      <c r="J75" s="65" t="s">
        <v>14152</v>
      </c>
      <c r="K75" s="64"/>
      <c r="L75" s="64"/>
      <c r="M75" s="64" t="s">
        <v>14152</v>
      </c>
      <c r="N75" s="64"/>
      <c r="O75" s="63" t="s">
        <v>14831</v>
      </c>
      <c r="P75" s="65" t="s">
        <v>14152</v>
      </c>
      <c r="Q75" s="64"/>
      <c r="R75" s="64" t="s">
        <v>14152</v>
      </c>
      <c r="S75" s="64"/>
      <c r="T75" s="63" t="s">
        <v>14831</v>
      </c>
      <c r="U75" s="65" t="s">
        <v>14152</v>
      </c>
      <c r="V75" s="64"/>
      <c r="W75" s="64" t="s">
        <v>14152</v>
      </c>
      <c r="X75" s="64"/>
      <c r="Y75" s="63" t="s">
        <v>14831</v>
      </c>
      <c r="Z75" s="62"/>
      <c r="AA75" s="44"/>
      <c r="AB75" s="44"/>
      <c r="AC75" s="44"/>
      <c r="AD75" s="61"/>
      <c r="AE75" s="62"/>
      <c r="AF75" s="44"/>
      <c r="AG75" s="44"/>
      <c r="AH75" s="44"/>
      <c r="AI75" s="61"/>
      <c r="AJ75" s="62"/>
      <c r="AK75" s="44"/>
      <c r="AL75" s="44"/>
      <c r="AM75" s="44"/>
      <c r="AN75" s="42"/>
      <c r="AO75" s="44"/>
      <c r="AP75" s="44"/>
      <c r="AQ75" s="44"/>
      <c r="AR75" s="44"/>
      <c r="AS75" s="42"/>
      <c r="AT75" s="47"/>
      <c r="AU75" s="46"/>
      <c r="AV75" s="46"/>
      <c r="AW75" s="46"/>
      <c r="AX75" s="46"/>
      <c r="AY75" s="46"/>
      <c r="AZ75" s="61"/>
      <c r="BA75" s="47"/>
      <c r="BB75" s="46"/>
      <c r="BC75" s="46"/>
      <c r="BD75" s="46"/>
      <c r="BE75" s="46"/>
      <c r="BF75" s="46"/>
      <c r="BG75" s="61"/>
      <c r="BH75" s="47"/>
      <c r="BI75" s="46"/>
      <c r="BJ75" s="46"/>
      <c r="BK75" s="46"/>
      <c r="BL75" s="46"/>
      <c r="BM75" s="46"/>
      <c r="BN75" s="61"/>
      <c r="BO75" s="26" t="s">
        <v>13222</v>
      </c>
      <c r="BR75" s="25" t="s">
        <v>14856</v>
      </c>
    </row>
    <row r="76" spans="1:70">
      <c r="A76" s="25" t="s">
        <v>14136</v>
      </c>
      <c r="B76" s="39"/>
      <c r="C76" s="40" t="s">
        <v>14271</v>
      </c>
      <c r="D76" s="39"/>
      <c r="E76" s="68"/>
      <c r="F76" s="68"/>
      <c r="G76" s="68"/>
      <c r="H76" s="68"/>
      <c r="I76" s="68"/>
      <c r="J76" s="65"/>
      <c r="K76" s="64"/>
      <c r="L76" s="64"/>
      <c r="M76" s="64"/>
      <c r="N76" s="64"/>
      <c r="O76" s="66"/>
      <c r="P76" s="65"/>
      <c r="Q76" s="64"/>
      <c r="R76" s="64"/>
      <c r="S76" s="64"/>
      <c r="T76" s="63"/>
      <c r="U76" s="65"/>
      <c r="V76" s="64"/>
      <c r="W76" s="64"/>
      <c r="X76" s="64"/>
      <c r="Y76" s="63"/>
      <c r="Z76" s="62" t="s">
        <v>10621</v>
      </c>
      <c r="AA76" s="44" t="s">
        <v>10621</v>
      </c>
      <c r="AB76" s="44"/>
      <c r="AC76" s="44"/>
      <c r="AD76" s="61"/>
      <c r="AE76" s="62" t="s">
        <v>10621</v>
      </c>
      <c r="AF76" s="44" t="s">
        <v>10621</v>
      </c>
      <c r="AG76" s="44"/>
      <c r="AH76" s="44"/>
      <c r="AI76" s="61"/>
      <c r="AJ76" s="62" t="s">
        <v>10621</v>
      </c>
      <c r="AK76" s="44" t="s">
        <v>10621</v>
      </c>
      <c r="AL76" s="44"/>
      <c r="AM76" s="44"/>
      <c r="AN76" s="42"/>
      <c r="AO76" s="44" t="s">
        <v>10621</v>
      </c>
      <c r="AP76" s="44" t="s">
        <v>10621</v>
      </c>
      <c r="AQ76" s="44"/>
      <c r="AR76" s="44"/>
      <c r="AS76" s="42"/>
      <c r="AT76" s="47" t="s">
        <v>10621</v>
      </c>
      <c r="AU76" s="46" t="s">
        <v>10621</v>
      </c>
      <c r="AV76" s="46"/>
      <c r="AW76" s="46"/>
      <c r="AX76" s="46"/>
      <c r="AY76" s="46"/>
      <c r="AZ76" s="61"/>
      <c r="BA76" s="47" t="s">
        <v>10621</v>
      </c>
      <c r="BB76" s="46" t="s">
        <v>10621</v>
      </c>
      <c r="BC76" s="46"/>
      <c r="BD76" s="46"/>
      <c r="BE76" s="46"/>
      <c r="BF76" s="46"/>
      <c r="BG76" s="61"/>
      <c r="BH76" s="47" t="s">
        <v>10621</v>
      </c>
      <c r="BI76" s="46" t="s">
        <v>10621</v>
      </c>
      <c r="BJ76" s="46"/>
      <c r="BK76" s="46"/>
      <c r="BL76" s="46"/>
      <c r="BM76" s="46"/>
      <c r="BN76" s="61"/>
      <c r="BO76" s="73" t="s">
        <v>14272</v>
      </c>
      <c r="BR76" s="25"/>
    </row>
    <row r="77" spans="1:70">
      <c r="A77" s="25" t="s">
        <v>14136</v>
      </c>
      <c r="B77" s="39"/>
      <c r="C77" s="40"/>
      <c r="D77" s="39" t="s">
        <v>14273</v>
      </c>
      <c r="E77" s="68"/>
      <c r="F77" s="68"/>
      <c r="G77" s="68"/>
      <c r="H77" s="68"/>
      <c r="I77" s="67"/>
      <c r="J77" s="65"/>
      <c r="K77" s="64"/>
      <c r="L77" s="64"/>
      <c r="M77" s="64"/>
      <c r="N77" s="64"/>
      <c r="O77" s="66"/>
      <c r="P77" s="65"/>
      <c r="Q77" s="64"/>
      <c r="R77" s="64"/>
      <c r="S77" s="64"/>
      <c r="T77" s="63"/>
      <c r="U77" s="65"/>
      <c r="V77" s="64"/>
      <c r="W77" s="64"/>
      <c r="X77" s="64"/>
      <c r="Y77" s="63"/>
      <c r="Z77" s="62" t="s">
        <v>14152</v>
      </c>
      <c r="AA77" s="44" t="s">
        <v>14152</v>
      </c>
      <c r="AB77" s="44"/>
      <c r="AC77" s="44"/>
      <c r="AD77" s="61"/>
      <c r="AE77" s="62" t="s">
        <v>14152</v>
      </c>
      <c r="AF77" s="44" t="s">
        <v>14152</v>
      </c>
      <c r="AG77" s="44"/>
      <c r="AH77" s="44"/>
      <c r="AI77" s="61"/>
      <c r="AJ77" s="62" t="s">
        <v>14152</v>
      </c>
      <c r="AK77" s="44" t="s">
        <v>14152</v>
      </c>
      <c r="AL77" s="44"/>
      <c r="AM77" s="44"/>
      <c r="AN77" s="42"/>
      <c r="AO77" s="44" t="s">
        <v>14152</v>
      </c>
      <c r="AP77" s="44" t="s">
        <v>14152</v>
      </c>
      <c r="AQ77" s="44"/>
      <c r="AR77" s="44"/>
      <c r="AS77" s="42"/>
      <c r="AT77" s="47" t="s">
        <v>14152</v>
      </c>
      <c r="AU77" s="46" t="s">
        <v>14152</v>
      </c>
      <c r="AV77" s="46"/>
      <c r="AW77" s="46"/>
      <c r="AX77" s="46"/>
      <c r="AY77" s="46"/>
      <c r="AZ77" s="61"/>
      <c r="BA77" s="47" t="s">
        <v>14152</v>
      </c>
      <c r="BB77" s="46" t="s">
        <v>14152</v>
      </c>
      <c r="BC77" s="46"/>
      <c r="BD77" s="46"/>
      <c r="BE77" s="46"/>
      <c r="BF77" s="46"/>
      <c r="BG77" s="61"/>
      <c r="BH77" s="47" t="s">
        <v>14152</v>
      </c>
      <c r="BI77" s="46" t="s">
        <v>14152</v>
      </c>
      <c r="BJ77" s="46"/>
      <c r="BK77" s="46"/>
      <c r="BL77" s="46"/>
      <c r="BM77" s="46"/>
      <c r="BN77" s="61"/>
      <c r="BO77" s="26" t="s">
        <v>14274</v>
      </c>
      <c r="BR77" s="25" t="s">
        <v>14857</v>
      </c>
    </row>
    <row r="78" spans="1:70">
      <c r="A78" s="25" t="s">
        <v>14136</v>
      </c>
      <c r="B78" s="39"/>
      <c r="C78" s="40"/>
      <c r="D78" s="39" t="s">
        <v>14275</v>
      </c>
      <c r="E78" s="68"/>
      <c r="F78" s="68"/>
      <c r="G78" s="68"/>
      <c r="H78" s="68"/>
      <c r="I78" s="67"/>
      <c r="J78" s="65"/>
      <c r="K78" s="64"/>
      <c r="L78" s="64"/>
      <c r="M78" s="64"/>
      <c r="N78" s="64"/>
      <c r="O78" s="66"/>
      <c r="P78" s="65"/>
      <c r="Q78" s="64"/>
      <c r="R78" s="64"/>
      <c r="S78" s="64"/>
      <c r="T78" s="63"/>
      <c r="U78" s="65"/>
      <c r="V78" s="64"/>
      <c r="W78" s="64"/>
      <c r="X78" s="64"/>
      <c r="Y78" s="63"/>
      <c r="Z78" s="62" t="s">
        <v>10621</v>
      </c>
      <c r="AA78" s="44" t="s">
        <v>10621</v>
      </c>
      <c r="AB78" s="44"/>
      <c r="AC78" s="44"/>
      <c r="AD78" s="61"/>
      <c r="AE78" s="62" t="s">
        <v>10621</v>
      </c>
      <c r="AF78" s="44" t="s">
        <v>10621</v>
      </c>
      <c r="AG78" s="44"/>
      <c r="AH78" s="44"/>
      <c r="AI78" s="61"/>
      <c r="AJ78" s="62" t="s">
        <v>10621</v>
      </c>
      <c r="AK78" s="44" t="s">
        <v>10621</v>
      </c>
      <c r="AL78" s="44"/>
      <c r="AM78" s="44"/>
      <c r="AN78" s="42"/>
      <c r="AO78" s="44" t="s">
        <v>10621</v>
      </c>
      <c r="AP78" s="44" t="s">
        <v>10621</v>
      </c>
      <c r="AQ78" s="44"/>
      <c r="AR78" s="44"/>
      <c r="AS78" s="42"/>
      <c r="AT78" s="47" t="s">
        <v>10621</v>
      </c>
      <c r="AU78" s="46" t="s">
        <v>10621</v>
      </c>
      <c r="AV78" s="46"/>
      <c r="AW78" s="46"/>
      <c r="AX78" s="46"/>
      <c r="AY78" s="46"/>
      <c r="AZ78" s="61"/>
      <c r="BA78" s="47" t="s">
        <v>10621</v>
      </c>
      <c r="BB78" s="46" t="s">
        <v>10621</v>
      </c>
      <c r="BC78" s="46"/>
      <c r="BD78" s="46"/>
      <c r="BE78" s="46"/>
      <c r="BF78" s="46"/>
      <c r="BG78" s="61"/>
      <c r="BH78" s="47" t="s">
        <v>10621</v>
      </c>
      <c r="BI78" s="46" t="s">
        <v>10621</v>
      </c>
      <c r="BJ78" s="46"/>
      <c r="BK78" s="46"/>
      <c r="BL78" s="46"/>
      <c r="BM78" s="46"/>
      <c r="BN78" s="61"/>
      <c r="BO78" s="26" t="s">
        <v>9927</v>
      </c>
      <c r="BR78" s="25" t="s">
        <v>14858</v>
      </c>
    </row>
    <row r="79" spans="1:70">
      <c r="A79" s="25" t="s">
        <v>14136</v>
      </c>
      <c r="B79" s="39"/>
      <c r="C79" s="40"/>
      <c r="D79" s="39" t="s">
        <v>14276</v>
      </c>
      <c r="E79" s="68"/>
      <c r="F79" s="68"/>
      <c r="G79" s="68"/>
      <c r="H79" s="68"/>
      <c r="I79" s="67"/>
      <c r="J79" s="65"/>
      <c r="K79" s="64"/>
      <c r="L79" s="64"/>
      <c r="M79" s="64"/>
      <c r="N79" s="64"/>
      <c r="O79" s="66"/>
      <c r="P79" s="65"/>
      <c r="Q79" s="64"/>
      <c r="R79" s="64"/>
      <c r="S79" s="64"/>
      <c r="T79" s="63"/>
      <c r="U79" s="65"/>
      <c r="V79" s="64"/>
      <c r="W79" s="64"/>
      <c r="X79" s="64"/>
      <c r="Y79" s="63"/>
      <c r="Z79" s="62" t="s">
        <v>10621</v>
      </c>
      <c r="AA79" s="44" t="s">
        <v>10621</v>
      </c>
      <c r="AB79" s="44"/>
      <c r="AC79" s="44"/>
      <c r="AD79" s="61"/>
      <c r="AE79" s="62" t="s">
        <v>10621</v>
      </c>
      <c r="AF79" s="44" t="s">
        <v>10621</v>
      </c>
      <c r="AG79" s="44"/>
      <c r="AH79" s="44"/>
      <c r="AI79" s="61"/>
      <c r="AJ79" s="62" t="s">
        <v>10621</v>
      </c>
      <c r="AK79" s="44" t="s">
        <v>10621</v>
      </c>
      <c r="AL79" s="44"/>
      <c r="AM79" s="44"/>
      <c r="AN79" s="42"/>
      <c r="AO79" s="44" t="s">
        <v>10621</v>
      </c>
      <c r="AP79" s="44" t="s">
        <v>10621</v>
      </c>
      <c r="AQ79" s="44"/>
      <c r="AR79" s="44"/>
      <c r="AS79" s="42"/>
      <c r="AT79" s="47" t="s">
        <v>10621</v>
      </c>
      <c r="AU79" s="46" t="s">
        <v>10621</v>
      </c>
      <c r="AV79" s="46"/>
      <c r="AW79" s="46"/>
      <c r="AX79" s="46"/>
      <c r="AY79" s="46"/>
      <c r="AZ79" s="61"/>
      <c r="BA79" s="47" t="s">
        <v>10621</v>
      </c>
      <c r="BB79" s="46" t="s">
        <v>10621</v>
      </c>
      <c r="BC79" s="46"/>
      <c r="BD79" s="46"/>
      <c r="BE79" s="46"/>
      <c r="BF79" s="46"/>
      <c r="BG79" s="61"/>
      <c r="BH79" s="47" t="s">
        <v>10621</v>
      </c>
      <c r="BI79" s="46" t="s">
        <v>10621</v>
      </c>
      <c r="BJ79" s="46"/>
      <c r="BK79" s="46"/>
      <c r="BL79" s="46"/>
      <c r="BM79" s="46"/>
      <c r="BN79" s="61"/>
      <c r="BO79" s="26" t="s">
        <v>14277</v>
      </c>
      <c r="BR79" s="25"/>
    </row>
    <row r="80" spans="1:70" ht="39.6">
      <c r="A80" s="25" t="s">
        <v>14136</v>
      </c>
      <c r="B80" s="39"/>
      <c r="C80" s="40"/>
      <c r="D80" s="39" t="s">
        <v>14237</v>
      </c>
      <c r="E80" s="68"/>
      <c r="F80" s="68"/>
      <c r="G80" s="68"/>
      <c r="H80" s="68"/>
      <c r="I80" s="67"/>
      <c r="J80" s="65"/>
      <c r="K80" s="64"/>
      <c r="L80" s="64"/>
      <c r="M80" s="64"/>
      <c r="N80" s="64"/>
      <c r="O80" s="66"/>
      <c r="P80" s="65"/>
      <c r="Q80" s="64"/>
      <c r="R80" s="64"/>
      <c r="S80" s="64"/>
      <c r="T80" s="63"/>
      <c r="U80" s="65"/>
      <c r="V80" s="64"/>
      <c r="W80" s="64"/>
      <c r="X80" s="64"/>
      <c r="Y80" s="63"/>
      <c r="Z80" s="62" t="s">
        <v>14152</v>
      </c>
      <c r="AA80" s="44" t="s">
        <v>14152</v>
      </c>
      <c r="AB80" s="44"/>
      <c r="AC80" s="44"/>
      <c r="AD80" s="72"/>
      <c r="AE80" s="62" t="s">
        <v>14152</v>
      </c>
      <c r="AF80" s="44" t="s">
        <v>14152</v>
      </c>
      <c r="AG80" s="44"/>
      <c r="AH80" s="44"/>
      <c r="AI80" s="72"/>
      <c r="AJ80" s="62" t="s">
        <v>14152</v>
      </c>
      <c r="AK80" s="44" t="s">
        <v>14152</v>
      </c>
      <c r="AL80" s="44"/>
      <c r="AM80" s="44"/>
      <c r="AN80" s="72"/>
      <c r="AO80" s="44" t="s">
        <v>14152</v>
      </c>
      <c r="AP80" s="44" t="s">
        <v>14152</v>
      </c>
      <c r="AQ80" s="44"/>
      <c r="AR80" s="44"/>
      <c r="AS80" s="72"/>
      <c r="AT80" s="62" t="s">
        <v>14152</v>
      </c>
      <c r="AU80" s="44" t="s">
        <v>14152</v>
      </c>
      <c r="AV80" s="44"/>
      <c r="AW80" s="44"/>
      <c r="AX80" s="44"/>
      <c r="AY80" s="44"/>
      <c r="AZ80" s="72"/>
      <c r="BA80" s="62" t="s">
        <v>14152</v>
      </c>
      <c r="BB80" s="44" t="s">
        <v>14152</v>
      </c>
      <c r="BC80" s="44"/>
      <c r="BD80" s="44"/>
      <c r="BE80" s="44"/>
      <c r="BF80" s="44"/>
      <c r="BG80" s="72"/>
      <c r="BH80" s="62" t="s">
        <v>14152</v>
      </c>
      <c r="BI80" s="44" t="s">
        <v>14152</v>
      </c>
      <c r="BJ80" s="46"/>
      <c r="BK80" s="46"/>
      <c r="BL80" s="46"/>
      <c r="BM80" s="46"/>
      <c r="BN80" s="61"/>
      <c r="BO80" s="26" t="s">
        <v>14278</v>
      </c>
      <c r="BQ80" s="26" t="s">
        <v>14279</v>
      </c>
      <c r="BR80" s="25"/>
    </row>
    <row r="81" spans="1:70" ht="26.4">
      <c r="A81" s="25" t="s">
        <v>14136</v>
      </c>
      <c r="B81" s="39"/>
      <c r="C81" s="40"/>
      <c r="D81" s="39" t="s">
        <v>14238</v>
      </c>
      <c r="E81" s="68"/>
      <c r="F81" s="68"/>
      <c r="G81" s="68"/>
      <c r="H81" s="68"/>
      <c r="I81" s="67"/>
      <c r="J81" s="65"/>
      <c r="K81" s="64"/>
      <c r="L81" s="64"/>
      <c r="M81" s="64"/>
      <c r="N81" s="64"/>
      <c r="O81" s="66"/>
      <c r="P81" s="65"/>
      <c r="Q81" s="64"/>
      <c r="R81" s="64"/>
      <c r="S81" s="64"/>
      <c r="T81" s="63"/>
      <c r="U81" s="65"/>
      <c r="V81" s="64"/>
      <c r="W81" s="64"/>
      <c r="X81" s="64"/>
      <c r="Y81" s="63"/>
      <c r="Z81" s="62" t="s">
        <v>14152</v>
      </c>
      <c r="AA81" s="44" t="s">
        <v>14152</v>
      </c>
      <c r="AB81" s="44"/>
      <c r="AC81" s="44"/>
      <c r="AD81" s="61"/>
      <c r="AE81" s="62" t="s">
        <v>14152</v>
      </c>
      <c r="AF81" s="44" t="s">
        <v>14152</v>
      </c>
      <c r="AG81" s="44"/>
      <c r="AH81" s="44"/>
      <c r="AI81" s="61"/>
      <c r="AJ81" s="62" t="s">
        <v>14152</v>
      </c>
      <c r="AK81" s="44" t="s">
        <v>14152</v>
      </c>
      <c r="AL81" s="44"/>
      <c r="AM81" s="44"/>
      <c r="AN81" s="42"/>
      <c r="AO81" s="44" t="s">
        <v>14152</v>
      </c>
      <c r="AP81" s="44" t="s">
        <v>14152</v>
      </c>
      <c r="AQ81" s="44"/>
      <c r="AR81" s="44"/>
      <c r="AS81" s="42"/>
      <c r="AT81" s="62" t="s">
        <v>14152</v>
      </c>
      <c r="AU81" s="44" t="s">
        <v>14152</v>
      </c>
      <c r="AV81" s="46"/>
      <c r="AW81" s="46"/>
      <c r="AX81" s="46"/>
      <c r="AY81" s="46"/>
      <c r="AZ81" s="61"/>
      <c r="BA81" s="62" t="s">
        <v>14152</v>
      </c>
      <c r="BB81" s="44" t="s">
        <v>14152</v>
      </c>
      <c r="BC81" s="46"/>
      <c r="BD81" s="46"/>
      <c r="BE81" s="46"/>
      <c r="BF81" s="46"/>
      <c r="BG81" s="61"/>
      <c r="BH81" s="62" t="s">
        <v>14152</v>
      </c>
      <c r="BI81" s="44" t="s">
        <v>14152</v>
      </c>
      <c r="BJ81" s="46"/>
      <c r="BK81" s="46"/>
      <c r="BL81" s="46"/>
      <c r="BM81" s="46"/>
      <c r="BN81" s="61"/>
      <c r="BO81" s="26" t="s">
        <v>14239</v>
      </c>
      <c r="BQ81" s="26" t="s">
        <v>14280</v>
      </c>
      <c r="BR81" s="25"/>
    </row>
    <row r="82" spans="1:70">
      <c r="A82" s="25" t="s">
        <v>14136</v>
      </c>
      <c r="B82" s="39"/>
      <c r="C82" s="40"/>
      <c r="D82" s="39" t="s">
        <v>14281</v>
      </c>
      <c r="E82" s="68"/>
      <c r="F82" s="68"/>
      <c r="G82" s="68"/>
      <c r="H82" s="68"/>
      <c r="I82" s="67"/>
      <c r="J82" s="65"/>
      <c r="K82" s="64"/>
      <c r="L82" s="64"/>
      <c r="M82" s="64"/>
      <c r="N82" s="64"/>
      <c r="O82" s="66"/>
      <c r="P82" s="65"/>
      <c r="Q82" s="64"/>
      <c r="R82" s="64"/>
      <c r="S82" s="64"/>
      <c r="T82" s="63"/>
      <c r="U82" s="65"/>
      <c r="V82" s="64"/>
      <c r="W82" s="64"/>
      <c r="X82" s="64"/>
      <c r="Y82" s="63"/>
      <c r="Z82" s="62" t="s">
        <v>14152</v>
      </c>
      <c r="AA82" s="44" t="s">
        <v>14152</v>
      </c>
      <c r="AB82" s="44"/>
      <c r="AC82" s="44"/>
      <c r="AD82" s="61"/>
      <c r="AE82" s="62" t="s">
        <v>14152</v>
      </c>
      <c r="AF82" s="44" t="s">
        <v>14152</v>
      </c>
      <c r="AG82" s="44"/>
      <c r="AH82" s="44"/>
      <c r="AI82" s="61"/>
      <c r="AJ82" s="62" t="s">
        <v>14152</v>
      </c>
      <c r="AK82" s="44" t="s">
        <v>14152</v>
      </c>
      <c r="AL82" s="44"/>
      <c r="AM82" s="44"/>
      <c r="AN82" s="42"/>
      <c r="AO82" s="44" t="s">
        <v>14152</v>
      </c>
      <c r="AP82" s="44" t="s">
        <v>14152</v>
      </c>
      <c r="AQ82" s="44"/>
      <c r="AR82" s="44"/>
      <c r="AS82" s="42"/>
      <c r="AT82" s="62" t="s">
        <v>14152</v>
      </c>
      <c r="AU82" s="44" t="s">
        <v>14152</v>
      </c>
      <c r="AV82" s="46"/>
      <c r="AW82" s="46"/>
      <c r="AX82" s="46"/>
      <c r="AY82" s="46"/>
      <c r="AZ82" s="61"/>
      <c r="BA82" s="62" t="s">
        <v>14152</v>
      </c>
      <c r="BB82" s="44" t="s">
        <v>14152</v>
      </c>
      <c r="BC82" s="46"/>
      <c r="BD82" s="46"/>
      <c r="BE82" s="46"/>
      <c r="BF82" s="46"/>
      <c r="BG82" s="61"/>
      <c r="BH82" s="62" t="s">
        <v>14152</v>
      </c>
      <c r="BI82" s="44" t="s">
        <v>14152</v>
      </c>
      <c r="BJ82" s="46"/>
      <c r="BK82" s="46"/>
      <c r="BL82" s="46"/>
      <c r="BM82" s="46"/>
      <c r="BN82" s="61"/>
      <c r="BO82" s="26" t="s">
        <v>14282</v>
      </c>
      <c r="BR82" s="25"/>
    </row>
    <row r="83" spans="1:70">
      <c r="A83" s="25" t="s">
        <v>14136</v>
      </c>
      <c r="B83" s="39"/>
      <c r="C83" s="40" t="s">
        <v>14283</v>
      </c>
      <c r="D83" s="39"/>
      <c r="E83" s="39"/>
      <c r="F83" s="39"/>
      <c r="G83" s="39"/>
      <c r="H83" s="39"/>
      <c r="I83" s="38"/>
      <c r="J83" s="65" t="s">
        <v>10621</v>
      </c>
      <c r="K83" s="64"/>
      <c r="L83" s="64"/>
      <c r="M83" s="64"/>
      <c r="N83" s="64" t="s">
        <v>10621</v>
      </c>
      <c r="O83" s="66"/>
      <c r="P83" s="65" t="s">
        <v>10621</v>
      </c>
      <c r="Q83" s="64"/>
      <c r="R83" s="64"/>
      <c r="S83" s="64" t="s">
        <v>10621</v>
      </c>
      <c r="T83" s="63"/>
      <c r="U83" s="65" t="s">
        <v>10621</v>
      </c>
      <c r="V83" s="64"/>
      <c r="W83" s="64"/>
      <c r="X83" s="64" t="s">
        <v>10621</v>
      </c>
      <c r="Y83" s="63"/>
      <c r="Z83" s="62"/>
      <c r="AA83" s="44"/>
      <c r="AB83" s="44"/>
      <c r="AC83" s="44"/>
      <c r="AD83" s="61"/>
      <c r="AE83" s="62"/>
      <c r="AF83" s="44"/>
      <c r="AG83" s="44"/>
      <c r="AH83" s="44"/>
      <c r="AI83" s="61"/>
      <c r="AJ83" s="62"/>
      <c r="AK83" s="44"/>
      <c r="AL83" s="44"/>
      <c r="AM83" s="44"/>
      <c r="AN83" s="42"/>
      <c r="AO83" s="44"/>
      <c r="AP83" s="44"/>
      <c r="AQ83" s="44"/>
      <c r="AR83" s="44"/>
      <c r="AS83" s="42"/>
      <c r="AT83" s="47"/>
      <c r="AU83" s="46"/>
      <c r="AV83" s="46"/>
      <c r="AW83" s="46"/>
      <c r="AX83" s="46"/>
      <c r="AY83" s="46"/>
      <c r="AZ83" s="61"/>
      <c r="BA83" s="47"/>
      <c r="BB83" s="46"/>
      <c r="BC83" s="46"/>
      <c r="BD83" s="46"/>
      <c r="BE83" s="46"/>
      <c r="BF83" s="46"/>
      <c r="BG83" s="61"/>
      <c r="BH83" s="47"/>
      <c r="BI83" s="46"/>
      <c r="BJ83" s="46"/>
      <c r="BK83" s="46"/>
      <c r="BL83" s="46"/>
      <c r="BM83" s="46"/>
      <c r="BN83" s="61"/>
      <c r="BO83" s="26" t="s">
        <v>14284</v>
      </c>
      <c r="BR83" s="25"/>
    </row>
    <row r="84" spans="1:70">
      <c r="A84" s="25" t="s">
        <v>14136</v>
      </c>
      <c r="B84" s="39"/>
      <c r="C84" s="40"/>
      <c r="D84" s="39" t="s">
        <v>14285</v>
      </c>
      <c r="E84" s="39"/>
      <c r="F84" s="39"/>
      <c r="G84" s="39"/>
      <c r="H84" s="39"/>
      <c r="I84" s="38"/>
      <c r="J84" s="65" t="s">
        <v>10621</v>
      </c>
      <c r="K84" s="64"/>
      <c r="L84" s="64"/>
      <c r="M84" s="64"/>
      <c r="N84" s="64" t="s">
        <v>10621</v>
      </c>
      <c r="O84" s="66"/>
      <c r="P84" s="65" t="s">
        <v>10621</v>
      </c>
      <c r="Q84" s="64"/>
      <c r="R84" s="64"/>
      <c r="S84" s="64" t="s">
        <v>10621</v>
      </c>
      <c r="T84" s="63"/>
      <c r="U84" s="65" t="s">
        <v>10621</v>
      </c>
      <c r="V84" s="64"/>
      <c r="W84" s="64"/>
      <c r="X84" s="64" t="s">
        <v>10621</v>
      </c>
      <c r="Y84" s="63"/>
      <c r="Z84" s="62"/>
      <c r="AA84" s="44"/>
      <c r="AB84" s="44"/>
      <c r="AC84" s="44"/>
      <c r="AD84" s="61"/>
      <c r="AE84" s="62"/>
      <c r="AF84" s="44"/>
      <c r="AG84" s="44"/>
      <c r="AH84" s="44"/>
      <c r="AI84" s="61"/>
      <c r="AJ84" s="62"/>
      <c r="AK84" s="44"/>
      <c r="AL84" s="44"/>
      <c r="AM84" s="44"/>
      <c r="AN84" s="42"/>
      <c r="AO84" s="44"/>
      <c r="AP84" s="44"/>
      <c r="AQ84" s="44"/>
      <c r="AR84" s="44"/>
      <c r="AS84" s="42"/>
      <c r="AT84" s="47"/>
      <c r="AU84" s="46"/>
      <c r="AV84" s="46"/>
      <c r="AW84" s="46"/>
      <c r="AX84" s="46"/>
      <c r="AY84" s="46"/>
      <c r="AZ84" s="61"/>
      <c r="BA84" s="47"/>
      <c r="BB84" s="46"/>
      <c r="BC84" s="46"/>
      <c r="BD84" s="46"/>
      <c r="BE84" s="46"/>
      <c r="BF84" s="46"/>
      <c r="BG84" s="61"/>
      <c r="BH84" s="47"/>
      <c r="BI84" s="46"/>
      <c r="BJ84" s="46"/>
      <c r="BK84" s="46"/>
      <c r="BL84" s="46"/>
      <c r="BM84" s="46"/>
      <c r="BN84" s="61"/>
      <c r="BO84" s="26" t="s">
        <v>14286</v>
      </c>
      <c r="BR84" s="25"/>
    </row>
    <row r="85" spans="1:70">
      <c r="A85" s="25" t="s">
        <v>14136</v>
      </c>
      <c r="B85" s="39"/>
      <c r="C85" s="40"/>
      <c r="D85" s="39" t="s">
        <v>14287</v>
      </c>
      <c r="E85" s="39"/>
      <c r="F85" s="39"/>
      <c r="G85" s="39"/>
      <c r="H85" s="39"/>
      <c r="I85" s="38"/>
      <c r="J85" s="65" t="s">
        <v>10621</v>
      </c>
      <c r="K85" s="64"/>
      <c r="L85" s="64"/>
      <c r="M85" s="64"/>
      <c r="N85" s="64" t="s">
        <v>10621</v>
      </c>
      <c r="O85" s="66"/>
      <c r="P85" s="65" t="s">
        <v>10621</v>
      </c>
      <c r="Q85" s="64"/>
      <c r="R85" s="64"/>
      <c r="S85" s="64" t="s">
        <v>10621</v>
      </c>
      <c r="T85" s="63"/>
      <c r="U85" s="65" t="s">
        <v>10621</v>
      </c>
      <c r="V85" s="64"/>
      <c r="W85" s="64"/>
      <c r="X85" s="64" t="s">
        <v>10621</v>
      </c>
      <c r="Y85" s="63"/>
      <c r="Z85" s="62"/>
      <c r="AA85" s="44"/>
      <c r="AB85" s="44"/>
      <c r="AC85" s="44"/>
      <c r="AD85" s="61"/>
      <c r="AE85" s="62"/>
      <c r="AF85" s="44"/>
      <c r="AG85" s="44"/>
      <c r="AH85" s="44"/>
      <c r="AI85" s="61"/>
      <c r="AJ85" s="62"/>
      <c r="AK85" s="44"/>
      <c r="AL85" s="44"/>
      <c r="AM85" s="44"/>
      <c r="AN85" s="42"/>
      <c r="AO85" s="44"/>
      <c r="AP85" s="44"/>
      <c r="AQ85" s="44"/>
      <c r="AR85" s="44"/>
      <c r="AS85" s="42"/>
      <c r="AT85" s="47"/>
      <c r="AU85" s="46"/>
      <c r="AV85" s="46"/>
      <c r="AW85" s="46"/>
      <c r="AX85" s="46"/>
      <c r="AY85" s="46"/>
      <c r="AZ85" s="61"/>
      <c r="BA85" s="47"/>
      <c r="BB85" s="46"/>
      <c r="BC85" s="46"/>
      <c r="BD85" s="46"/>
      <c r="BE85" s="46"/>
      <c r="BF85" s="46"/>
      <c r="BG85" s="61"/>
      <c r="BH85" s="47"/>
      <c r="BI85" s="46"/>
      <c r="BJ85" s="46"/>
      <c r="BK85" s="46"/>
      <c r="BL85" s="46"/>
      <c r="BM85" s="46"/>
      <c r="BN85" s="61"/>
      <c r="BO85" s="71" t="s">
        <v>14288</v>
      </c>
      <c r="BP85" s="71"/>
      <c r="BQ85" s="71"/>
      <c r="BR85" s="25"/>
    </row>
    <row r="86" spans="1:70">
      <c r="A86" s="25" t="s">
        <v>14136</v>
      </c>
      <c r="B86" s="39"/>
      <c r="C86" s="40" t="s">
        <v>10354</v>
      </c>
      <c r="D86" s="39"/>
      <c r="E86" s="39"/>
      <c r="F86" s="39"/>
      <c r="G86" s="39"/>
      <c r="H86" s="39"/>
      <c r="I86" s="38"/>
      <c r="J86" s="65" t="s">
        <v>14152</v>
      </c>
      <c r="K86" s="64"/>
      <c r="L86" s="64"/>
      <c r="M86" s="64" t="s">
        <v>14152</v>
      </c>
      <c r="N86" s="64"/>
      <c r="O86" s="66"/>
      <c r="P86" s="65" t="s">
        <v>14152</v>
      </c>
      <c r="Q86" s="64"/>
      <c r="R86" s="64" t="s">
        <v>14152</v>
      </c>
      <c r="S86" s="64"/>
      <c r="T86" s="63"/>
      <c r="U86" s="65" t="s">
        <v>14152</v>
      </c>
      <c r="V86" s="64"/>
      <c r="W86" s="64" t="s">
        <v>14152</v>
      </c>
      <c r="X86" s="64"/>
      <c r="Y86" s="63"/>
      <c r="Z86" s="62" t="s">
        <v>10621</v>
      </c>
      <c r="AA86" s="44"/>
      <c r="AB86" s="44" t="s">
        <v>10621</v>
      </c>
      <c r="AC86" s="44"/>
      <c r="AD86" s="61"/>
      <c r="AE86" s="62" t="s">
        <v>10621</v>
      </c>
      <c r="AF86" s="44"/>
      <c r="AG86" s="44" t="s">
        <v>10621</v>
      </c>
      <c r="AH86" s="44"/>
      <c r="AI86" s="61"/>
      <c r="AJ86" s="62" t="s">
        <v>10621</v>
      </c>
      <c r="AK86" s="44"/>
      <c r="AL86" s="44" t="s">
        <v>10621</v>
      </c>
      <c r="AM86" s="44"/>
      <c r="AN86" s="42"/>
      <c r="AO86" s="44" t="s">
        <v>10621</v>
      </c>
      <c r="AP86" s="44"/>
      <c r="AQ86" s="44" t="s">
        <v>10621</v>
      </c>
      <c r="AR86" s="44"/>
      <c r="AS86" s="42"/>
      <c r="AT86" s="47" t="s">
        <v>14152</v>
      </c>
      <c r="AU86" s="46"/>
      <c r="AV86" s="46" t="s">
        <v>14152</v>
      </c>
      <c r="AW86" s="46"/>
      <c r="AX86" s="46"/>
      <c r="AY86" s="46"/>
      <c r="AZ86" s="61"/>
      <c r="BA86" s="47" t="s">
        <v>14152</v>
      </c>
      <c r="BB86" s="46"/>
      <c r="BC86" s="46" t="s">
        <v>14152</v>
      </c>
      <c r="BD86" s="46"/>
      <c r="BE86" s="46"/>
      <c r="BF86" s="46"/>
      <c r="BG86" s="61"/>
      <c r="BH86" s="47" t="s">
        <v>14152</v>
      </c>
      <c r="BI86" s="46"/>
      <c r="BJ86" s="46" t="s">
        <v>14152</v>
      </c>
      <c r="BK86" s="46"/>
      <c r="BL86" s="46"/>
      <c r="BM86" s="46"/>
      <c r="BN86" s="61"/>
      <c r="BO86" s="26" t="s">
        <v>14289</v>
      </c>
      <c r="BR86" s="25"/>
    </row>
    <row r="87" spans="1:70">
      <c r="A87" s="25" t="s">
        <v>14136</v>
      </c>
      <c r="B87" s="39"/>
      <c r="C87" s="40"/>
      <c r="D87" s="39" t="s">
        <v>10370</v>
      </c>
      <c r="E87" s="39"/>
      <c r="F87" s="39"/>
      <c r="G87" s="39"/>
      <c r="H87" s="39"/>
      <c r="I87" s="38"/>
      <c r="J87" s="65"/>
      <c r="K87" s="64"/>
      <c r="L87" s="64"/>
      <c r="M87" s="64"/>
      <c r="N87" s="64"/>
      <c r="O87" s="66"/>
      <c r="P87" s="65"/>
      <c r="Q87" s="64"/>
      <c r="R87" s="64"/>
      <c r="S87" s="64"/>
      <c r="T87" s="63"/>
      <c r="U87" s="65"/>
      <c r="V87" s="64"/>
      <c r="W87" s="64"/>
      <c r="X87" s="64"/>
      <c r="Y87" s="63"/>
      <c r="Z87" s="62" t="s">
        <v>10621</v>
      </c>
      <c r="AA87" s="44"/>
      <c r="AB87" s="44" t="s">
        <v>10621</v>
      </c>
      <c r="AC87" s="44"/>
      <c r="AD87" s="61"/>
      <c r="AE87" s="62" t="s">
        <v>10621</v>
      </c>
      <c r="AF87" s="44"/>
      <c r="AG87" s="44" t="s">
        <v>10621</v>
      </c>
      <c r="AH87" s="44"/>
      <c r="AI87" s="61"/>
      <c r="AJ87" s="62" t="s">
        <v>10621</v>
      </c>
      <c r="AK87" s="44"/>
      <c r="AL87" s="44" t="s">
        <v>10621</v>
      </c>
      <c r="AM87" s="44"/>
      <c r="AN87" s="42"/>
      <c r="AO87" s="44" t="s">
        <v>10621</v>
      </c>
      <c r="AP87" s="44"/>
      <c r="AQ87" s="44" t="s">
        <v>10621</v>
      </c>
      <c r="AR87" s="44"/>
      <c r="AS87" s="42"/>
      <c r="AT87" s="47" t="s">
        <v>10621</v>
      </c>
      <c r="AU87" s="46"/>
      <c r="AV87" s="46" t="s">
        <v>10621</v>
      </c>
      <c r="AW87" s="46"/>
      <c r="AX87" s="46"/>
      <c r="AY87" s="46"/>
      <c r="AZ87" s="61"/>
      <c r="BA87" s="47" t="s">
        <v>10621</v>
      </c>
      <c r="BB87" s="46"/>
      <c r="BC87" s="46" t="s">
        <v>10621</v>
      </c>
      <c r="BD87" s="46"/>
      <c r="BE87" s="46"/>
      <c r="BF87" s="46"/>
      <c r="BG87" s="61"/>
      <c r="BH87" s="47" t="s">
        <v>10621</v>
      </c>
      <c r="BI87" s="46"/>
      <c r="BJ87" s="46" t="s">
        <v>10621</v>
      </c>
      <c r="BK87" s="46"/>
      <c r="BL87" s="46"/>
      <c r="BM87" s="46"/>
      <c r="BN87" s="61"/>
      <c r="BO87" s="26" t="s">
        <v>13811</v>
      </c>
      <c r="BR87" s="25"/>
    </row>
    <row r="88" spans="1:70" ht="26.4">
      <c r="A88" s="25" t="s">
        <v>14136</v>
      </c>
      <c r="B88" s="39"/>
      <c r="C88" s="40"/>
      <c r="D88" s="39" t="s">
        <v>10372</v>
      </c>
      <c r="E88" s="39"/>
      <c r="F88" s="39"/>
      <c r="G88" s="39"/>
      <c r="H88" s="39"/>
      <c r="I88" s="38"/>
      <c r="J88" s="65"/>
      <c r="K88" s="64"/>
      <c r="L88" s="64"/>
      <c r="M88" s="64"/>
      <c r="N88" s="64"/>
      <c r="O88" s="66"/>
      <c r="P88" s="65"/>
      <c r="Q88" s="64"/>
      <c r="R88" s="64"/>
      <c r="S88" s="64"/>
      <c r="T88" s="63"/>
      <c r="U88" s="65"/>
      <c r="V88" s="64"/>
      <c r="W88" s="64"/>
      <c r="X88" s="64"/>
      <c r="Y88" s="63"/>
      <c r="Z88" s="62" t="s">
        <v>14152</v>
      </c>
      <c r="AA88" s="44"/>
      <c r="AB88" s="44" t="s">
        <v>14152</v>
      </c>
      <c r="AC88" s="44"/>
      <c r="AD88" s="61"/>
      <c r="AE88" s="62" t="s">
        <v>14152</v>
      </c>
      <c r="AF88" s="44"/>
      <c r="AG88" s="44" t="s">
        <v>14152</v>
      </c>
      <c r="AH88" s="44"/>
      <c r="AI88" s="61"/>
      <c r="AJ88" s="62" t="s">
        <v>14152</v>
      </c>
      <c r="AK88" s="44"/>
      <c r="AL88" s="44" t="s">
        <v>14152</v>
      </c>
      <c r="AM88" s="44"/>
      <c r="AN88" s="42"/>
      <c r="AO88" s="44" t="s">
        <v>14152</v>
      </c>
      <c r="AP88" s="44"/>
      <c r="AQ88" s="44" t="s">
        <v>14152</v>
      </c>
      <c r="AR88" s="44"/>
      <c r="AS88" s="42"/>
      <c r="AT88" s="47" t="s">
        <v>14152</v>
      </c>
      <c r="AU88" s="46"/>
      <c r="AV88" s="46" t="s">
        <v>14152</v>
      </c>
      <c r="AW88" s="46"/>
      <c r="AX88" s="46"/>
      <c r="AY88" s="46"/>
      <c r="AZ88" s="61"/>
      <c r="BA88" s="47" t="s">
        <v>14152</v>
      </c>
      <c r="BB88" s="46"/>
      <c r="BC88" s="46" t="s">
        <v>14152</v>
      </c>
      <c r="BD88" s="46"/>
      <c r="BE88" s="46"/>
      <c r="BF88" s="46"/>
      <c r="BG88" s="61"/>
      <c r="BH88" s="47" t="s">
        <v>14152</v>
      </c>
      <c r="BI88" s="46"/>
      <c r="BJ88" s="46" t="s">
        <v>14152</v>
      </c>
      <c r="BK88" s="46"/>
      <c r="BL88" s="46"/>
      <c r="BM88" s="46"/>
      <c r="BN88" s="61"/>
      <c r="BO88" s="26" t="s">
        <v>14290</v>
      </c>
      <c r="BQ88" s="26" t="s">
        <v>14291</v>
      </c>
      <c r="BR88" s="25"/>
    </row>
    <row r="89" spans="1:70">
      <c r="A89" s="25" t="s">
        <v>14136</v>
      </c>
      <c r="B89" s="39"/>
      <c r="C89" s="40"/>
      <c r="D89" s="39" t="s">
        <v>10384</v>
      </c>
      <c r="E89" s="39"/>
      <c r="F89" s="39"/>
      <c r="G89" s="39"/>
      <c r="H89" s="39"/>
      <c r="I89" s="38"/>
      <c r="J89" s="65" t="s">
        <v>14152</v>
      </c>
      <c r="K89" s="64"/>
      <c r="L89" s="64"/>
      <c r="M89" s="64" t="s">
        <v>14152</v>
      </c>
      <c r="N89" s="64"/>
      <c r="O89" s="66"/>
      <c r="P89" s="65" t="s">
        <v>14152</v>
      </c>
      <c r="Q89" s="64"/>
      <c r="R89" s="64" t="s">
        <v>14152</v>
      </c>
      <c r="S89" s="64"/>
      <c r="T89" s="63"/>
      <c r="U89" s="65" t="s">
        <v>14152</v>
      </c>
      <c r="V89" s="64"/>
      <c r="W89" s="64" t="s">
        <v>14152</v>
      </c>
      <c r="X89" s="64"/>
      <c r="Y89" s="63"/>
      <c r="Z89" s="62"/>
      <c r="AA89" s="44"/>
      <c r="AB89" s="44"/>
      <c r="AC89" s="44"/>
      <c r="AD89" s="61"/>
      <c r="AE89" s="62"/>
      <c r="AF89" s="44"/>
      <c r="AG89" s="44"/>
      <c r="AH89" s="44"/>
      <c r="AI89" s="61"/>
      <c r="AJ89" s="62"/>
      <c r="AK89" s="44"/>
      <c r="AL89" s="44"/>
      <c r="AM89" s="44"/>
      <c r="AN89" s="42"/>
      <c r="AO89" s="44"/>
      <c r="AP89" s="44"/>
      <c r="AQ89" s="44"/>
      <c r="AR89" s="44"/>
      <c r="AS89" s="42"/>
      <c r="AT89" s="47"/>
      <c r="AU89" s="46"/>
      <c r="AV89" s="46"/>
      <c r="AW89" s="46"/>
      <c r="AX89" s="46"/>
      <c r="AY89" s="46"/>
      <c r="AZ89" s="61"/>
      <c r="BA89" s="47"/>
      <c r="BB89" s="46"/>
      <c r="BC89" s="46"/>
      <c r="BD89" s="46"/>
      <c r="BE89" s="46"/>
      <c r="BF89" s="46"/>
      <c r="BG89" s="61"/>
      <c r="BH89" s="47"/>
      <c r="BI89" s="46"/>
      <c r="BJ89" s="46"/>
      <c r="BK89" s="46"/>
      <c r="BL89" s="46"/>
      <c r="BM89" s="46"/>
      <c r="BN89" s="61"/>
      <c r="BO89" s="26" t="s">
        <v>14292</v>
      </c>
      <c r="BR89" s="25"/>
    </row>
    <row r="90" spans="1:70">
      <c r="A90" s="25" t="s">
        <v>14136</v>
      </c>
      <c r="B90" s="39"/>
      <c r="C90" s="40" t="s">
        <v>14293</v>
      </c>
      <c r="D90" s="39"/>
      <c r="E90" s="39"/>
      <c r="F90" s="39"/>
      <c r="G90" s="39"/>
      <c r="H90" s="39"/>
      <c r="I90" s="38"/>
      <c r="J90" s="65" t="s">
        <v>14152</v>
      </c>
      <c r="K90" s="64"/>
      <c r="L90" s="64"/>
      <c r="M90" s="64" t="s">
        <v>14152</v>
      </c>
      <c r="N90" s="64"/>
      <c r="O90" s="66"/>
      <c r="P90" s="65" t="s">
        <v>14152</v>
      </c>
      <c r="Q90" s="64"/>
      <c r="R90" s="64" t="s">
        <v>14152</v>
      </c>
      <c r="S90" s="64"/>
      <c r="T90" s="63"/>
      <c r="U90" s="65" t="s">
        <v>14152</v>
      </c>
      <c r="V90" s="64"/>
      <c r="W90" s="64" t="s">
        <v>14152</v>
      </c>
      <c r="X90" s="64"/>
      <c r="Y90" s="63"/>
      <c r="Z90" s="62"/>
      <c r="AA90" s="44"/>
      <c r="AB90" s="44"/>
      <c r="AC90" s="44"/>
      <c r="AD90" s="61"/>
      <c r="AE90" s="62"/>
      <c r="AF90" s="44"/>
      <c r="AG90" s="44"/>
      <c r="AH90" s="44"/>
      <c r="AI90" s="61"/>
      <c r="AJ90" s="62"/>
      <c r="AK90" s="44"/>
      <c r="AL90" s="44"/>
      <c r="AM90" s="44"/>
      <c r="AN90" s="42"/>
      <c r="AO90" s="44"/>
      <c r="AP90" s="44"/>
      <c r="AQ90" s="44"/>
      <c r="AR90" s="44"/>
      <c r="AS90" s="42"/>
      <c r="AT90" s="47"/>
      <c r="AU90" s="46"/>
      <c r="AV90" s="46"/>
      <c r="AW90" s="46"/>
      <c r="AX90" s="46"/>
      <c r="AY90" s="46"/>
      <c r="AZ90" s="61"/>
      <c r="BA90" s="47"/>
      <c r="BB90" s="46"/>
      <c r="BC90" s="46"/>
      <c r="BD90" s="46"/>
      <c r="BE90" s="46"/>
      <c r="BF90" s="46"/>
      <c r="BG90" s="61"/>
      <c r="BH90" s="47"/>
      <c r="BI90" s="46"/>
      <c r="BJ90" s="46"/>
      <c r="BK90" s="46"/>
      <c r="BL90" s="46"/>
      <c r="BM90" s="46"/>
      <c r="BN90" s="61"/>
      <c r="BO90" s="26" t="s">
        <v>14294</v>
      </c>
      <c r="BR90" s="25"/>
    </row>
    <row r="91" spans="1:70">
      <c r="A91" s="25" t="s">
        <v>14136</v>
      </c>
      <c r="B91" s="39"/>
      <c r="C91" s="40"/>
      <c r="D91" s="39" t="s">
        <v>10378</v>
      </c>
      <c r="E91" s="39"/>
      <c r="F91" s="39"/>
      <c r="G91" s="39"/>
      <c r="H91" s="39"/>
      <c r="I91" s="38"/>
      <c r="J91" s="65" t="s">
        <v>14152</v>
      </c>
      <c r="K91" s="64"/>
      <c r="L91" s="64"/>
      <c r="M91" s="64" t="s">
        <v>14152</v>
      </c>
      <c r="N91" s="64"/>
      <c r="O91" s="66"/>
      <c r="P91" s="65" t="s">
        <v>14152</v>
      </c>
      <c r="Q91" s="64"/>
      <c r="R91" s="64" t="s">
        <v>14152</v>
      </c>
      <c r="S91" s="64"/>
      <c r="T91" s="63"/>
      <c r="U91" s="65" t="s">
        <v>14152</v>
      </c>
      <c r="V91" s="64"/>
      <c r="W91" s="64" t="s">
        <v>14152</v>
      </c>
      <c r="X91" s="64"/>
      <c r="Y91" s="63"/>
      <c r="Z91" s="62"/>
      <c r="AA91" s="44"/>
      <c r="AB91" s="44"/>
      <c r="AC91" s="44"/>
      <c r="AD91" s="61"/>
      <c r="AE91" s="62"/>
      <c r="AF91" s="44"/>
      <c r="AG91" s="44"/>
      <c r="AH91" s="44"/>
      <c r="AI91" s="61"/>
      <c r="AJ91" s="62"/>
      <c r="AK91" s="44"/>
      <c r="AL91" s="44"/>
      <c r="AM91" s="44"/>
      <c r="AN91" s="42"/>
      <c r="AO91" s="44"/>
      <c r="AP91" s="44"/>
      <c r="AQ91" s="44"/>
      <c r="AR91" s="44"/>
      <c r="AS91" s="42"/>
      <c r="AT91" s="47"/>
      <c r="AU91" s="46"/>
      <c r="AV91" s="46"/>
      <c r="AW91" s="46"/>
      <c r="AX91" s="46"/>
      <c r="AY91" s="46"/>
      <c r="AZ91" s="61"/>
      <c r="BA91" s="47"/>
      <c r="BB91" s="46"/>
      <c r="BC91" s="46"/>
      <c r="BD91" s="46"/>
      <c r="BE91" s="46"/>
      <c r="BF91" s="46"/>
      <c r="BG91" s="61"/>
      <c r="BH91" s="47"/>
      <c r="BI91" s="46"/>
      <c r="BJ91" s="46"/>
      <c r="BK91" s="46"/>
      <c r="BL91" s="46"/>
      <c r="BM91" s="46"/>
      <c r="BN91" s="61"/>
      <c r="BO91" s="26" t="s">
        <v>14295</v>
      </c>
      <c r="BR91" s="25"/>
    </row>
    <row r="92" spans="1:70">
      <c r="A92" s="25" t="s">
        <v>14136</v>
      </c>
      <c r="B92" s="39"/>
      <c r="C92" s="40"/>
      <c r="D92" s="39" t="s">
        <v>10380</v>
      </c>
      <c r="E92" s="39"/>
      <c r="F92" s="39"/>
      <c r="G92" s="39"/>
      <c r="H92" s="39"/>
      <c r="I92" s="38"/>
      <c r="J92" s="65" t="s">
        <v>14152</v>
      </c>
      <c r="K92" s="64"/>
      <c r="L92" s="64"/>
      <c r="M92" s="64" t="s">
        <v>14152</v>
      </c>
      <c r="N92" s="64"/>
      <c r="O92" s="66"/>
      <c r="P92" s="65" t="s">
        <v>14152</v>
      </c>
      <c r="Q92" s="64"/>
      <c r="R92" s="64" t="s">
        <v>14152</v>
      </c>
      <c r="S92" s="64"/>
      <c r="T92" s="63"/>
      <c r="U92" s="65" t="s">
        <v>14152</v>
      </c>
      <c r="V92" s="64"/>
      <c r="W92" s="64" t="s">
        <v>14152</v>
      </c>
      <c r="X92" s="64"/>
      <c r="Y92" s="63"/>
      <c r="Z92" s="62"/>
      <c r="AA92" s="44"/>
      <c r="AB92" s="44"/>
      <c r="AC92" s="44"/>
      <c r="AD92" s="61"/>
      <c r="AE92" s="62"/>
      <c r="AF92" s="44"/>
      <c r="AG92" s="44"/>
      <c r="AH92" s="44"/>
      <c r="AI92" s="61"/>
      <c r="AJ92" s="62"/>
      <c r="AK92" s="44"/>
      <c r="AL92" s="44"/>
      <c r="AM92" s="44"/>
      <c r="AN92" s="42"/>
      <c r="AO92" s="44"/>
      <c r="AP92" s="44"/>
      <c r="AQ92" s="44"/>
      <c r="AR92" s="44"/>
      <c r="AS92" s="42"/>
      <c r="AT92" s="47"/>
      <c r="AU92" s="46"/>
      <c r="AV92" s="46"/>
      <c r="AW92" s="46"/>
      <c r="AX92" s="46"/>
      <c r="AY92" s="46"/>
      <c r="AZ92" s="61"/>
      <c r="BA92" s="47"/>
      <c r="BB92" s="46"/>
      <c r="BC92" s="46"/>
      <c r="BD92" s="46"/>
      <c r="BE92" s="46"/>
      <c r="BF92" s="46"/>
      <c r="BG92" s="61"/>
      <c r="BH92" s="47"/>
      <c r="BI92" s="46"/>
      <c r="BJ92" s="46"/>
      <c r="BK92" s="46"/>
      <c r="BL92" s="46"/>
      <c r="BM92" s="46"/>
      <c r="BN92" s="61"/>
      <c r="BO92" s="26" t="s">
        <v>13974</v>
      </c>
      <c r="BR92" s="25"/>
    </row>
    <row r="93" spans="1:70">
      <c r="A93" s="25" t="s">
        <v>14136</v>
      </c>
      <c r="B93" s="39"/>
      <c r="C93" s="40"/>
      <c r="D93" s="39" t="s">
        <v>10382</v>
      </c>
      <c r="E93" s="39"/>
      <c r="F93" s="39"/>
      <c r="G93" s="39"/>
      <c r="H93" s="39"/>
      <c r="I93" s="38"/>
      <c r="J93" s="65" t="s">
        <v>14152</v>
      </c>
      <c r="K93" s="64"/>
      <c r="L93" s="64"/>
      <c r="M93" s="64" t="s">
        <v>14152</v>
      </c>
      <c r="N93" s="64"/>
      <c r="O93" s="66"/>
      <c r="P93" s="65" t="s">
        <v>14152</v>
      </c>
      <c r="Q93" s="64"/>
      <c r="R93" s="64" t="s">
        <v>14152</v>
      </c>
      <c r="S93" s="64"/>
      <c r="T93" s="63"/>
      <c r="U93" s="65" t="s">
        <v>14152</v>
      </c>
      <c r="V93" s="64"/>
      <c r="W93" s="64" t="s">
        <v>14152</v>
      </c>
      <c r="X93" s="64"/>
      <c r="Y93" s="63"/>
      <c r="Z93" s="62"/>
      <c r="AA93" s="44"/>
      <c r="AB93" s="44"/>
      <c r="AC93" s="44"/>
      <c r="AD93" s="61"/>
      <c r="AE93" s="62"/>
      <c r="AF93" s="44"/>
      <c r="AG93" s="44"/>
      <c r="AH93" s="44"/>
      <c r="AI93" s="61"/>
      <c r="AJ93" s="62"/>
      <c r="AK93" s="44"/>
      <c r="AL93" s="44"/>
      <c r="AM93" s="44"/>
      <c r="AN93" s="42"/>
      <c r="AO93" s="44"/>
      <c r="AP93" s="44"/>
      <c r="AQ93" s="44"/>
      <c r="AR93" s="44"/>
      <c r="AS93" s="42"/>
      <c r="AT93" s="47"/>
      <c r="AU93" s="46"/>
      <c r="AV93" s="46"/>
      <c r="AW93" s="46"/>
      <c r="AX93" s="46"/>
      <c r="AY93" s="46"/>
      <c r="AZ93" s="61"/>
      <c r="BA93" s="47"/>
      <c r="BB93" s="46"/>
      <c r="BC93" s="46"/>
      <c r="BD93" s="46"/>
      <c r="BE93" s="46"/>
      <c r="BF93" s="46"/>
      <c r="BG93" s="61"/>
      <c r="BH93" s="47"/>
      <c r="BI93" s="46"/>
      <c r="BJ93" s="46"/>
      <c r="BK93" s="46"/>
      <c r="BL93" s="46"/>
      <c r="BM93" s="46"/>
      <c r="BN93" s="61"/>
      <c r="BO93" s="26" t="s">
        <v>14296</v>
      </c>
      <c r="BR93" s="25"/>
    </row>
    <row r="94" spans="1:70">
      <c r="A94" s="25" t="s">
        <v>14136</v>
      </c>
      <c r="B94" s="39"/>
      <c r="C94" s="40" t="s">
        <v>14297</v>
      </c>
      <c r="D94" s="39"/>
      <c r="E94" s="39"/>
      <c r="F94" s="39"/>
      <c r="G94" s="39"/>
      <c r="H94" s="39"/>
      <c r="I94" s="38"/>
      <c r="J94" s="65" t="s">
        <v>10621</v>
      </c>
      <c r="K94" s="64"/>
      <c r="L94" s="64"/>
      <c r="M94" s="64" t="s">
        <v>10621</v>
      </c>
      <c r="N94" s="64"/>
      <c r="O94" s="66"/>
      <c r="P94" s="65" t="s">
        <v>10621</v>
      </c>
      <c r="Q94" s="64"/>
      <c r="R94" s="64" t="s">
        <v>10621</v>
      </c>
      <c r="S94" s="64"/>
      <c r="T94" s="63"/>
      <c r="U94" s="65" t="s">
        <v>10621</v>
      </c>
      <c r="V94" s="64"/>
      <c r="W94" s="64" t="s">
        <v>10621</v>
      </c>
      <c r="X94" s="64"/>
      <c r="Y94" s="63"/>
      <c r="Z94" s="62"/>
      <c r="AA94" s="44"/>
      <c r="AB94" s="44"/>
      <c r="AC94" s="44"/>
      <c r="AD94" s="61"/>
      <c r="AE94" s="62"/>
      <c r="AF94" s="44"/>
      <c r="AG94" s="44"/>
      <c r="AH94" s="44"/>
      <c r="AI94" s="61"/>
      <c r="AJ94" s="62"/>
      <c r="AK94" s="44"/>
      <c r="AL94" s="44"/>
      <c r="AM94" s="44"/>
      <c r="AN94" s="42"/>
      <c r="AO94" s="44"/>
      <c r="AP94" s="44"/>
      <c r="AQ94" s="44"/>
      <c r="AR94" s="44"/>
      <c r="AS94" s="42"/>
      <c r="AT94" s="47"/>
      <c r="AU94" s="46"/>
      <c r="AV94" s="46"/>
      <c r="AW94" s="46"/>
      <c r="AX94" s="46"/>
      <c r="AY94" s="46"/>
      <c r="AZ94" s="61"/>
      <c r="BA94" s="47"/>
      <c r="BB94" s="46"/>
      <c r="BC94" s="46"/>
      <c r="BD94" s="46"/>
      <c r="BE94" s="46"/>
      <c r="BF94" s="46"/>
      <c r="BG94" s="61"/>
      <c r="BH94" s="47"/>
      <c r="BI94" s="46"/>
      <c r="BJ94" s="46"/>
      <c r="BK94" s="46"/>
      <c r="BL94" s="46"/>
      <c r="BM94" s="46"/>
      <c r="BN94" s="61"/>
      <c r="BO94" s="26" t="s">
        <v>14298</v>
      </c>
      <c r="BR94" s="25"/>
    </row>
    <row r="95" spans="1:70">
      <c r="A95" s="25" t="s">
        <v>14136</v>
      </c>
      <c r="B95" s="39"/>
      <c r="C95" s="40"/>
      <c r="D95" s="39" t="s">
        <v>10388</v>
      </c>
      <c r="E95" s="39"/>
      <c r="F95" s="39"/>
      <c r="G95" s="39"/>
      <c r="H95" s="39"/>
      <c r="I95" s="38"/>
      <c r="J95" s="65" t="s">
        <v>14152</v>
      </c>
      <c r="K95" s="64"/>
      <c r="L95" s="64"/>
      <c r="M95" s="64" t="s">
        <v>14152</v>
      </c>
      <c r="N95" s="64"/>
      <c r="O95" s="63" t="s">
        <v>14832</v>
      </c>
      <c r="P95" s="65" t="s">
        <v>14152</v>
      </c>
      <c r="Q95" s="64"/>
      <c r="R95" s="64" t="s">
        <v>14152</v>
      </c>
      <c r="S95" s="64"/>
      <c r="T95" s="63" t="s">
        <v>14832</v>
      </c>
      <c r="U95" s="65" t="s">
        <v>14152</v>
      </c>
      <c r="V95" s="64"/>
      <c r="W95" s="64" t="s">
        <v>14152</v>
      </c>
      <c r="X95" s="64"/>
      <c r="Y95" s="63" t="s">
        <v>14832</v>
      </c>
      <c r="Z95" s="62"/>
      <c r="AA95" s="44"/>
      <c r="AB95" s="44"/>
      <c r="AC95" s="44"/>
      <c r="AD95" s="61"/>
      <c r="AE95" s="62"/>
      <c r="AF95" s="44"/>
      <c r="AG95" s="44"/>
      <c r="AH95" s="44"/>
      <c r="AI95" s="61"/>
      <c r="AJ95" s="62"/>
      <c r="AK95" s="44"/>
      <c r="AL95" s="44"/>
      <c r="AM95" s="44"/>
      <c r="AN95" s="42"/>
      <c r="AO95" s="44"/>
      <c r="AP95" s="44"/>
      <c r="AQ95" s="44"/>
      <c r="AR95" s="44"/>
      <c r="AS95" s="42"/>
      <c r="AT95" s="47"/>
      <c r="AU95" s="46"/>
      <c r="AV95" s="46"/>
      <c r="AW95" s="46"/>
      <c r="AX95" s="46"/>
      <c r="AY95" s="46"/>
      <c r="AZ95" s="61"/>
      <c r="BA95" s="47"/>
      <c r="BB95" s="46"/>
      <c r="BC95" s="46"/>
      <c r="BD95" s="46"/>
      <c r="BE95" s="46"/>
      <c r="BF95" s="46"/>
      <c r="BG95" s="61"/>
      <c r="BH95" s="47"/>
      <c r="BI95" s="46"/>
      <c r="BJ95" s="46"/>
      <c r="BK95" s="46"/>
      <c r="BL95" s="46"/>
      <c r="BM95" s="46"/>
      <c r="BN95" s="61"/>
      <c r="BO95" s="26" t="s">
        <v>14299</v>
      </c>
      <c r="BR95" s="25"/>
    </row>
    <row r="96" spans="1:70">
      <c r="A96" s="25" t="s">
        <v>14136</v>
      </c>
      <c r="B96" s="39"/>
      <c r="C96" s="40"/>
      <c r="D96" s="39" t="s">
        <v>10390</v>
      </c>
      <c r="E96" s="39"/>
      <c r="F96" s="39"/>
      <c r="G96" s="39"/>
      <c r="H96" s="39"/>
      <c r="I96" s="38"/>
      <c r="J96" s="65" t="s">
        <v>14152</v>
      </c>
      <c r="K96" s="64"/>
      <c r="L96" s="64"/>
      <c r="M96" s="64" t="s">
        <v>14152</v>
      </c>
      <c r="N96" s="64"/>
      <c r="O96" s="63" t="s">
        <v>14833</v>
      </c>
      <c r="P96" s="65" t="s">
        <v>14152</v>
      </c>
      <c r="Q96" s="64"/>
      <c r="R96" s="64" t="s">
        <v>14152</v>
      </c>
      <c r="S96" s="64"/>
      <c r="T96" s="63" t="s">
        <v>14833</v>
      </c>
      <c r="U96" s="65" t="s">
        <v>14152</v>
      </c>
      <c r="V96" s="64"/>
      <c r="W96" s="64" t="s">
        <v>14152</v>
      </c>
      <c r="X96" s="64"/>
      <c r="Y96" s="63" t="s">
        <v>14833</v>
      </c>
      <c r="Z96" s="62"/>
      <c r="AA96" s="44"/>
      <c r="AB96" s="44"/>
      <c r="AC96" s="44"/>
      <c r="AD96" s="61"/>
      <c r="AE96" s="62"/>
      <c r="AF96" s="44"/>
      <c r="AG96" s="44"/>
      <c r="AH96" s="44"/>
      <c r="AI96" s="61"/>
      <c r="AJ96" s="62"/>
      <c r="AK96" s="44"/>
      <c r="AL96" s="44"/>
      <c r="AM96" s="44"/>
      <c r="AN96" s="42"/>
      <c r="AO96" s="44"/>
      <c r="AP96" s="44"/>
      <c r="AQ96" s="44"/>
      <c r="AR96" s="44"/>
      <c r="AS96" s="42"/>
      <c r="AT96" s="47"/>
      <c r="AU96" s="46"/>
      <c r="AV96" s="46"/>
      <c r="AW96" s="46"/>
      <c r="AX96" s="46"/>
      <c r="AY96" s="46"/>
      <c r="AZ96" s="61"/>
      <c r="BA96" s="47"/>
      <c r="BB96" s="46"/>
      <c r="BC96" s="46"/>
      <c r="BD96" s="46"/>
      <c r="BE96" s="46"/>
      <c r="BF96" s="46"/>
      <c r="BG96" s="61"/>
      <c r="BH96" s="47"/>
      <c r="BI96" s="46"/>
      <c r="BJ96" s="46"/>
      <c r="BK96" s="46"/>
      <c r="BL96" s="46"/>
      <c r="BM96" s="46"/>
      <c r="BN96" s="61"/>
      <c r="BO96" s="26" t="s">
        <v>14300</v>
      </c>
      <c r="BR96" s="25"/>
    </row>
    <row r="97" spans="1:70">
      <c r="A97" s="25" t="s">
        <v>14136</v>
      </c>
      <c r="B97" s="39"/>
      <c r="C97" s="40"/>
      <c r="D97" s="39" t="s">
        <v>10392</v>
      </c>
      <c r="E97" s="39"/>
      <c r="F97" s="39"/>
      <c r="G97" s="39"/>
      <c r="H97" s="39"/>
      <c r="I97" s="38"/>
      <c r="J97" s="65" t="s">
        <v>14152</v>
      </c>
      <c r="K97" s="64"/>
      <c r="L97" s="64"/>
      <c r="M97" s="64" t="s">
        <v>14152</v>
      </c>
      <c r="N97" s="64"/>
      <c r="O97" s="63" t="s">
        <v>14834</v>
      </c>
      <c r="P97" s="65" t="s">
        <v>14152</v>
      </c>
      <c r="Q97" s="64"/>
      <c r="R97" s="64" t="s">
        <v>14152</v>
      </c>
      <c r="S97" s="64"/>
      <c r="T97" s="63" t="s">
        <v>14834</v>
      </c>
      <c r="U97" s="65" t="s">
        <v>14152</v>
      </c>
      <c r="V97" s="64"/>
      <c r="W97" s="64" t="s">
        <v>14152</v>
      </c>
      <c r="X97" s="64"/>
      <c r="Y97" s="63" t="s">
        <v>14834</v>
      </c>
      <c r="Z97" s="62"/>
      <c r="AA97" s="44"/>
      <c r="AB97" s="44"/>
      <c r="AC97" s="44"/>
      <c r="AD97" s="61"/>
      <c r="AE97" s="62"/>
      <c r="AF97" s="44"/>
      <c r="AG97" s="44"/>
      <c r="AH97" s="44"/>
      <c r="AI97" s="61"/>
      <c r="AJ97" s="62"/>
      <c r="AK97" s="44"/>
      <c r="AL97" s="44"/>
      <c r="AM97" s="44"/>
      <c r="AN97" s="42"/>
      <c r="AO97" s="44"/>
      <c r="AP97" s="44"/>
      <c r="AQ97" s="44"/>
      <c r="AR97" s="44"/>
      <c r="AS97" s="42"/>
      <c r="AT97" s="47"/>
      <c r="AU97" s="46"/>
      <c r="AV97" s="46"/>
      <c r="AW97" s="46"/>
      <c r="AX97" s="46"/>
      <c r="AY97" s="46"/>
      <c r="AZ97" s="61"/>
      <c r="BA97" s="47"/>
      <c r="BB97" s="46"/>
      <c r="BC97" s="46"/>
      <c r="BD97" s="46"/>
      <c r="BE97" s="46"/>
      <c r="BF97" s="46"/>
      <c r="BG97" s="61"/>
      <c r="BH97" s="47"/>
      <c r="BI97" s="46"/>
      <c r="BJ97" s="46"/>
      <c r="BK97" s="46"/>
      <c r="BL97" s="46"/>
      <c r="BM97" s="46"/>
      <c r="BN97" s="61"/>
      <c r="BO97" s="26" t="s">
        <v>13999</v>
      </c>
      <c r="BR97" s="25"/>
    </row>
    <row r="98" spans="1:70">
      <c r="A98" s="25" t="s">
        <v>14136</v>
      </c>
      <c r="B98" s="39"/>
      <c r="C98" s="40" t="s">
        <v>10443</v>
      </c>
      <c r="D98" s="39"/>
      <c r="E98" s="39"/>
      <c r="F98" s="39"/>
      <c r="G98" s="39"/>
      <c r="H98" s="39"/>
      <c r="I98" s="38"/>
      <c r="J98" s="65" t="s">
        <v>10621</v>
      </c>
      <c r="K98" s="64"/>
      <c r="L98" s="64"/>
      <c r="M98" s="64" t="s">
        <v>10621</v>
      </c>
      <c r="N98" s="64" t="s">
        <v>10621</v>
      </c>
      <c r="O98" s="66"/>
      <c r="P98" s="65" t="s">
        <v>10621</v>
      </c>
      <c r="Q98" s="64"/>
      <c r="R98" s="64" t="s">
        <v>10621</v>
      </c>
      <c r="S98" s="64" t="s">
        <v>10621</v>
      </c>
      <c r="T98" s="63"/>
      <c r="U98" s="65" t="s">
        <v>10621</v>
      </c>
      <c r="V98" s="64"/>
      <c r="W98" s="64" t="s">
        <v>10621</v>
      </c>
      <c r="X98" s="64" t="s">
        <v>10621</v>
      </c>
      <c r="Y98" s="63"/>
      <c r="Z98" s="62"/>
      <c r="AA98" s="44"/>
      <c r="AB98" s="44"/>
      <c r="AC98" s="44"/>
      <c r="AD98" s="61"/>
      <c r="AE98" s="62"/>
      <c r="AF98" s="44"/>
      <c r="AG98" s="44"/>
      <c r="AH98" s="44"/>
      <c r="AI98" s="61"/>
      <c r="AJ98" s="62"/>
      <c r="AK98" s="44"/>
      <c r="AL98" s="44"/>
      <c r="AM98" s="44"/>
      <c r="AN98" s="42"/>
      <c r="AO98" s="44"/>
      <c r="AP98" s="44"/>
      <c r="AQ98" s="44"/>
      <c r="AR98" s="44"/>
      <c r="AS98" s="42"/>
      <c r="AT98" s="47"/>
      <c r="AU98" s="46"/>
      <c r="AV98" s="46"/>
      <c r="AW98" s="46"/>
      <c r="AX98" s="46"/>
      <c r="AY98" s="46"/>
      <c r="AZ98" s="61"/>
      <c r="BA98" s="47"/>
      <c r="BB98" s="46"/>
      <c r="BC98" s="46"/>
      <c r="BD98" s="46"/>
      <c r="BE98" s="46"/>
      <c r="BF98" s="46"/>
      <c r="BG98" s="61"/>
      <c r="BH98" s="47"/>
      <c r="BI98" s="46"/>
      <c r="BJ98" s="46"/>
      <c r="BK98" s="46"/>
      <c r="BL98" s="46"/>
      <c r="BM98" s="46"/>
      <c r="BN98" s="61"/>
      <c r="BO98" s="26" t="s">
        <v>14301</v>
      </c>
      <c r="BR98" s="25"/>
    </row>
    <row r="99" spans="1:70">
      <c r="A99" s="25" t="s">
        <v>14136</v>
      </c>
      <c r="B99" s="39"/>
      <c r="C99" s="40"/>
      <c r="D99" s="39" t="s">
        <v>10445</v>
      </c>
      <c r="E99" s="39"/>
      <c r="F99" s="39"/>
      <c r="G99" s="39"/>
      <c r="H99" s="39"/>
      <c r="I99" s="38"/>
      <c r="J99" s="65" t="s">
        <v>10621</v>
      </c>
      <c r="K99" s="64"/>
      <c r="L99" s="64"/>
      <c r="M99" s="64" t="s">
        <v>10621</v>
      </c>
      <c r="N99" s="64" t="s">
        <v>10621</v>
      </c>
      <c r="O99" s="66"/>
      <c r="P99" s="65" t="s">
        <v>10621</v>
      </c>
      <c r="Q99" s="64"/>
      <c r="R99" s="64" t="s">
        <v>10621</v>
      </c>
      <c r="S99" s="64" t="s">
        <v>10621</v>
      </c>
      <c r="T99" s="63"/>
      <c r="U99" s="65" t="s">
        <v>10621</v>
      </c>
      <c r="V99" s="64"/>
      <c r="W99" s="64" t="s">
        <v>10621</v>
      </c>
      <c r="X99" s="64" t="s">
        <v>10621</v>
      </c>
      <c r="Y99" s="63"/>
      <c r="Z99" s="62"/>
      <c r="AA99" s="44"/>
      <c r="AB99" s="44"/>
      <c r="AC99" s="44"/>
      <c r="AD99" s="61"/>
      <c r="AE99" s="62"/>
      <c r="AF99" s="44"/>
      <c r="AG99" s="44"/>
      <c r="AH99" s="44"/>
      <c r="AI99" s="61"/>
      <c r="AJ99" s="62"/>
      <c r="AK99" s="44"/>
      <c r="AL99" s="44"/>
      <c r="AM99" s="44"/>
      <c r="AN99" s="42"/>
      <c r="AO99" s="44"/>
      <c r="AP99" s="44"/>
      <c r="AQ99" s="44"/>
      <c r="AR99" s="44"/>
      <c r="AS99" s="42"/>
      <c r="AT99" s="47"/>
      <c r="AU99" s="46"/>
      <c r="AV99" s="46"/>
      <c r="AW99" s="46"/>
      <c r="AX99" s="46"/>
      <c r="AY99" s="46"/>
      <c r="AZ99" s="61"/>
      <c r="BA99" s="47"/>
      <c r="BB99" s="46"/>
      <c r="BC99" s="46"/>
      <c r="BD99" s="46"/>
      <c r="BE99" s="46"/>
      <c r="BF99" s="46"/>
      <c r="BG99" s="61"/>
      <c r="BH99" s="47"/>
      <c r="BI99" s="46"/>
      <c r="BJ99" s="46"/>
      <c r="BK99" s="46"/>
      <c r="BL99" s="46"/>
      <c r="BM99" s="46"/>
      <c r="BN99" s="61"/>
      <c r="BO99" s="26" t="s">
        <v>14302</v>
      </c>
      <c r="BR99" s="25"/>
    </row>
    <row r="100" spans="1:70">
      <c r="A100" s="25" t="s">
        <v>14136</v>
      </c>
      <c r="B100" s="39"/>
      <c r="C100" s="40"/>
      <c r="D100" s="39"/>
      <c r="E100" s="54" t="s">
        <v>14303</v>
      </c>
      <c r="F100" s="39"/>
      <c r="G100" s="39"/>
      <c r="H100" s="39"/>
      <c r="I100" s="38"/>
      <c r="J100" s="65" t="s">
        <v>10621</v>
      </c>
      <c r="K100" s="64"/>
      <c r="L100" s="64"/>
      <c r="M100" s="64" t="s">
        <v>10621</v>
      </c>
      <c r="N100" s="64" t="s">
        <v>10621</v>
      </c>
      <c r="O100" s="66"/>
      <c r="P100" s="65" t="s">
        <v>10621</v>
      </c>
      <c r="Q100" s="64"/>
      <c r="R100" s="64" t="s">
        <v>10621</v>
      </c>
      <c r="S100" s="64" t="s">
        <v>10621</v>
      </c>
      <c r="T100" s="63"/>
      <c r="U100" s="65" t="s">
        <v>10621</v>
      </c>
      <c r="V100" s="64"/>
      <c r="W100" s="64" t="s">
        <v>10621</v>
      </c>
      <c r="X100" s="64" t="s">
        <v>10621</v>
      </c>
      <c r="Y100" s="63"/>
      <c r="Z100" s="62"/>
      <c r="AA100" s="44"/>
      <c r="AB100" s="44"/>
      <c r="AC100" s="44"/>
      <c r="AD100" s="61"/>
      <c r="AE100" s="62"/>
      <c r="AF100" s="44"/>
      <c r="AG100" s="44"/>
      <c r="AH100" s="44"/>
      <c r="AI100" s="61"/>
      <c r="AJ100" s="62"/>
      <c r="AK100" s="44"/>
      <c r="AL100" s="44"/>
      <c r="AM100" s="44"/>
      <c r="AN100" s="42"/>
      <c r="AO100" s="44"/>
      <c r="AP100" s="44"/>
      <c r="AQ100" s="44"/>
      <c r="AR100" s="44"/>
      <c r="AS100" s="42"/>
      <c r="AT100" s="47"/>
      <c r="AU100" s="46"/>
      <c r="AV100" s="46"/>
      <c r="AW100" s="46"/>
      <c r="AX100" s="46"/>
      <c r="AY100" s="46"/>
      <c r="AZ100" s="61"/>
      <c r="BA100" s="47"/>
      <c r="BB100" s="46"/>
      <c r="BC100" s="46"/>
      <c r="BD100" s="46"/>
      <c r="BE100" s="46"/>
      <c r="BF100" s="46"/>
      <c r="BG100" s="61"/>
      <c r="BH100" s="47"/>
      <c r="BI100" s="46"/>
      <c r="BJ100" s="46"/>
      <c r="BK100" s="46"/>
      <c r="BL100" s="46"/>
      <c r="BM100" s="46"/>
      <c r="BN100" s="61"/>
      <c r="BO100" s="26" t="s">
        <v>14304</v>
      </c>
      <c r="BR100" s="25"/>
    </row>
    <row r="101" spans="1:70">
      <c r="A101" s="25" t="s">
        <v>14136</v>
      </c>
      <c r="B101" s="39"/>
      <c r="C101" s="40"/>
      <c r="D101" s="39"/>
      <c r="E101" s="54" t="s">
        <v>14305</v>
      </c>
      <c r="F101" s="39"/>
      <c r="G101" s="39"/>
      <c r="H101" s="39"/>
      <c r="I101" s="38"/>
      <c r="J101" s="65" t="s">
        <v>10621</v>
      </c>
      <c r="K101" s="64"/>
      <c r="L101" s="64"/>
      <c r="M101" s="64" t="s">
        <v>10621</v>
      </c>
      <c r="N101" s="64" t="s">
        <v>10621</v>
      </c>
      <c r="O101" s="66"/>
      <c r="P101" s="65" t="s">
        <v>10621</v>
      </c>
      <c r="Q101" s="64"/>
      <c r="R101" s="64" t="s">
        <v>10621</v>
      </c>
      <c r="S101" s="64" t="s">
        <v>10621</v>
      </c>
      <c r="T101" s="63"/>
      <c r="U101" s="65" t="s">
        <v>10621</v>
      </c>
      <c r="V101" s="64"/>
      <c r="W101" s="64" t="s">
        <v>10621</v>
      </c>
      <c r="X101" s="64" t="s">
        <v>10621</v>
      </c>
      <c r="Y101" s="63"/>
      <c r="Z101" s="62"/>
      <c r="AA101" s="44"/>
      <c r="AB101" s="44"/>
      <c r="AC101" s="44"/>
      <c r="AD101" s="61"/>
      <c r="AE101" s="62"/>
      <c r="AF101" s="44"/>
      <c r="AG101" s="44"/>
      <c r="AH101" s="44"/>
      <c r="AI101" s="61"/>
      <c r="AJ101" s="62"/>
      <c r="AK101" s="44"/>
      <c r="AL101" s="44"/>
      <c r="AM101" s="44"/>
      <c r="AN101" s="42"/>
      <c r="AO101" s="44"/>
      <c r="AP101" s="44"/>
      <c r="AQ101" s="44"/>
      <c r="AR101" s="44"/>
      <c r="AS101" s="42"/>
      <c r="AT101" s="47"/>
      <c r="AU101" s="46"/>
      <c r="AV101" s="46"/>
      <c r="AW101" s="46"/>
      <c r="AX101" s="46"/>
      <c r="AY101" s="46"/>
      <c r="AZ101" s="61"/>
      <c r="BA101" s="47"/>
      <c r="BB101" s="46"/>
      <c r="BC101" s="46"/>
      <c r="BD101" s="46"/>
      <c r="BE101" s="46"/>
      <c r="BF101" s="46"/>
      <c r="BG101" s="61"/>
      <c r="BH101" s="47"/>
      <c r="BI101" s="46"/>
      <c r="BJ101" s="46"/>
      <c r="BK101" s="46"/>
      <c r="BL101" s="46"/>
      <c r="BM101" s="46"/>
      <c r="BN101" s="61"/>
      <c r="BO101" s="26" t="s">
        <v>14306</v>
      </c>
      <c r="BR101" s="25"/>
    </row>
    <row r="102" spans="1:70">
      <c r="A102" s="25" t="s">
        <v>14136</v>
      </c>
      <c r="B102" s="39"/>
      <c r="C102" s="40"/>
      <c r="D102" s="39"/>
      <c r="E102" s="54" t="s">
        <v>14307</v>
      </c>
      <c r="F102" s="39"/>
      <c r="G102" s="39"/>
      <c r="H102" s="39"/>
      <c r="I102" s="38"/>
      <c r="J102" s="65" t="s">
        <v>10621</v>
      </c>
      <c r="K102" s="64"/>
      <c r="L102" s="64"/>
      <c r="M102" s="64" t="s">
        <v>10621</v>
      </c>
      <c r="N102" s="64" t="s">
        <v>10621</v>
      </c>
      <c r="O102" s="66" t="s">
        <v>14308</v>
      </c>
      <c r="P102" s="65" t="s">
        <v>10621</v>
      </c>
      <c r="Q102" s="64"/>
      <c r="R102" s="64" t="s">
        <v>10621</v>
      </c>
      <c r="S102" s="64" t="s">
        <v>10621</v>
      </c>
      <c r="T102" s="66" t="s">
        <v>14308</v>
      </c>
      <c r="U102" s="65" t="s">
        <v>10621</v>
      </c>
      <c r="V102" s="64"/>
      <c r="W102" s="64" t="s">
        <v>10621</v>
      </c>
      <c r="X102" s="64" t="s">
        <v>10621</v>
      </c>
      <c r="Y102" s="66" t="s">
        <v>14308</v>
      </c>
      <c r="Z102" s="62"/>
      <c r="AA102" s="44"/>
      <c r="AB102" s="44"/>
      <c r="AC102" s="44"/>
      <c r="AD102" s="61"/>
      <c r="AE102" s="62"/>
      <c r="AF102" s="44"/>
      <c r="AG102" s="44"/>
      <c r="AH102" s="44"/>
      <c r="AI102" s="61"/>
      <c r="AJ102" s="62"/>
      <c r="AK102" s="44"/>
      <c r="AL102" s="44"/>
      <c r="AM102" s="44"/>
      <c r="AN102" s="42"/>
      <c r="AO102" s="44"/>
      <c r="AP102" s="44"/>
      <c r="AQ102" s="44"/>
      <c r="AR102" s="44"/>
      <c r="AS102" s="42"/>
      <c r="AT102" s="47"/>
      <c r="AU102" s="46"/>
      <c r="AV102" s="46"/>
      <c r="AW102" s="46"/>
      <c r="AX102" s="46"/>
      <c r="AY102" s="46"/>
      <c r="AZ102" s="61"/>
      <c r="BA102" s="47"/>
      <c r="BB102" s="46"/>
      <c r="BC102" s="46"/>
      <c r="BD102" s="46"/>
      <c r="BE102" s="46"/>
      <c r="BF102" s="46"/>
      <c r="BG102" s="61"/>
      <c r="BH102" s="47"/>
      <c r="BI102" s="46"/>
      <c r="BJ102" s="46"/>
      <c r="BK102" s="46"/>
      <c r="BL102" s="46"/>
      <c r="BM102" s="46"/>
      <c r="BN102" s="61"/>
      <c r="BO102" s="26" t="s">
        <v>14309</v>
      </c>
      <c r="BR102" s="25"/>
    </row>
    <row r="103" spans="1:70">
      <c r="A103" s="25" t="s">
        <v>14136</v>
      </c>
      <c r="B103" s="39"/>
      <c r="C103" s="40"/>
      <c r="D103" s="39"/>
      <c r="E103" s="39" t="s">
        <v>10453</v>
      </c>
      <c r="F103" s="39"/>
      <c r="G103" s="39"/>
      <c r="H103" s="39"/>
      <c r="I103" s="38"/>
      <c r="J103" s="65" t="s">
        <v>10621</v>
      </c>
      <c r="K103" s="64"/>
      <c r="L103" s="64"/>
      <c r="M103" s="64" t="s">
        <v>10621</v>
      </c>
      <c r="N103" s="64" t="s">
        <v>10621</v>
      </c>
      <c r="O103" s="66"/>
      <c r="P103" s="65" t="s">
        <v>10621</v>
      </c>
      <c r="Q103" s="64"/>
      <c r="R103" s="64" t="s">
        <v>10621</v>
      </c>
      <c r="S103" s="64" t="s">
        <v>10621</v>
      </c>
      <c r="T103" s="63"/>
      <c r="U103" s="65" t="s">
        <v>10621</v>
      </c>
      <c r="V103" s="64"/>
      <c r="W103" s="64" t="s">
        <v>10621</v>
      </c>
      <c r="X103" s="64" t="s">
        <v>10621</v>
      </c>
      <c r="Y103" s="63"/>
      <c r="Z103" s="62"/>
      <c r="AA103" s="44"/>
      <c r="AB103" s="44"/>
      <c r="AC103" s="44"/>
      <c r="AD103" s="61"/>
      <c r="AE103" s="62"/>
      <c r="AF103" s="44"/>
      <c r="AG103" s="44"/>
      <c r="AH103" s="44"/>
      <c r="AI103" s="61"/>
      <c r="AJ103" s="62"/>
      <c r="AK103" s="44"/>
      <c r="AL103" s="44"/>
      <c r="AM103" s="44"/>
      <c r="AN103" s="42"/>
      <c r="AO103" s="44"/>
      <c r="AP103" s="44"/>
      <c r="AQ103" s="44"/>
      <c r="AR103" s="44"/>
      <c r="AS103" s="42"/>
      <c r="AT103" s="47"/>
      <c r="AU103" s="46"/>
      <c r="AV103" s="46"/>
      <c r="AW103" s="46"/>
      <c r="AX103" s="46"/>
      <c r="AY103" s="46"/>
      <c r="AZ103" s="61"/>
      <c r="BA103" s="47"/>
      <c r="BB103" s="46"/>
      <c r="BC103" s="46"/>
      <c r="BD103" s="46"/>
      <c r="BE103" s="46"/>
      <c r="BF103" s="46"/>
      <c r="BG103" s="61"/>
      <c r="BH103" s="47"/>
      <c r="BI103" s="46"/>
      <c r="BJ103" s="46"/>
      <c r="BK103" s="46"/>
      <c r="BL103" s="46"/>
      <c r="BM103" s="46"/>
      <c r="BN103" s="61"/>
      <c r="BO103" s="26" t="s">
        <v>14310</v>
      </c>
      <c r="BR103" s="25"/>
    </row>
    <row r="104" spans="1:70">
      <c r="A104" s="25" t="s">
        <v>14136</v>
      </c>
      <c r="B104" s="39"/>
      <c r="C104" s="40"/>
      <c r="D104" s="39"/>
      <c r="E104" s="39"/>
      <c r="F104" s="39" t="s">
        <v>10455</v>
      </c>
      <c r="G104" s="39"/>
      <c r="H104" s="39"/>
      <c r="I104" s="38"/>
      <c r="J104" s="65" t="s">
        <v>10621</v>
      </c>
      <c r="K104" s="64"/>
      <c r="L104" s="64"/>
      <c r="M104" s="64" t="s">
        <v>10621</v>
      </c>
      <c r="N104" s="64" t="s">
        <v>10621</v>
      </c>
      <c r="O104" s="66"/>
      <c r="P104" s="65" t="s">
        <v>10621</v>
      </c>
      <c r="Q104" s="64"/>
      <c r="R104" s="64" t="s">
        <v>10621</v>
      </c>
      <c r="S104" s="64" t="s">
        <v>10621</v>
      </c>
      <c r="T104" s="63"/>
      <c r="U104" s="65" t="s">
        <v>10621</v>
      </c>
      <c r="V104" s="64"/>
      <c r="W104" s="64" t="s">
        <v>10621</v>
      </c>
      <c r="X104" s="64" t="s">
        <v>10621</v>
      </c>
      <c r="Y104" s="63"/>
      <c r="Z104" s="62"/>
      <c r="AA104" s="44"/>
      <c r="AB104" s="44"/>
      <c r="AC104" s="44"/>
      <c r="AD104" s="61"/>
      <c r="AE104" s="62"/>
      <c r="AF104" s="44"/>
      <c r="AG104" s="44"/>
      <c r="AH104" s="44"/>
      <c r="AI104" s="61"/>
      <c r="AJ104" s="62"/>
      <c r="AK104" s="44"/>
      <c r="AL104" s="44"/>
      <c r="AM104" s="44"/>
      <c r="AN104" s="42"/>
      <c r="AO104" s="44"/>
      <c r="AP104" s="44"/>
      <c r="AQ104" s="44"/>
      <c r="AR104" s="44"/>
      <c r="AS104" s="42"/>
      <c r="AT104" s="47"/>
      <c r="AU104" s="46"/>
      <c r="AV104" s="46"/>
      <c r="AW104" s="46"/>
      <c r="AX104" s="46"/>
      <c r="AY104" s="46"/>
      <c r="AZ104" s="61"/>
      <c r="BA104" s="47"/>
      <c r="BB104" s="46"/>
      <c r="BC104" s="46"/>
      <c r="BD104" s="46"/>
      <c r="BE104" s="46"/>
      <c r="BF104" s="46"/>
      <c r="BG104" s="61"/>
      <c r="BH104" s="47"/>
      <c r="BI104" s="46"/>
      <c r="BJ104" s="46"/>
      <c r="BK104" s="46"/>
      <c r="BL104" s="46"/>
      <c r="BM104" s="46"/>
      <c r="BN104" s="61"/>
      <c r="BO104" s="26" t="s">
        <v>14311</v>
      </c>
      <c r="BR104" s="25"/>
    </row>
    <row r="105" spans="1:70">
      <c r="A105" s="25" t="s">
        <v>14136</v>
      </c>
      <c r="B105" s="39"/>
      <c r="C105" s="40"/>
      <c r="D105" s="39"/>
      <c r="E105" s="39"/>
      <c r="F105" s="39"/>
      <c r="G105" s="39" t="s">
        <v>10460</v>
      </c>
      <c r="H105" s="39"/>
      <c r="I105" s="38"/>
      <c r="J105" s="65" t="s">
        <v>10621</v>
      </c>
      <c r="K105" s="64"/>
      <c r="L105" s="64"/>
      <c r="M105" s="64" t="s">
        <v>10621</v>
      </c>
      <c r="N105" s="64" t="s">
        <v>10621</v>
      </c>
      <c r="O105" s="66"/>
      <c r="P105" s="65" t="s">
        <v>10621</v>
      </c>
      <c r="Q105" s="64"/>
      <c r="R105" s="64" t="s">
        <v>10621</v>
      </c>
      <c r="S105" s="64" t="s">
        <v>10621</v>
      </c>
      <c r="T105" s="63"/>
      <c r="U105" s="65" t="s">
        <v>10621</v>
      </c>
      <c r="V105" s="64"/>
      <c r="W105" s="64" t="s">
        <v>10621</v>
      </c>
      <c r="X105" s="64" t="s">
        <v>10621</v>
      </c>
      <c r="Y105" s="63"/>
      <c r="Z105" s="62"/>
      <c r="AA105" s="44"/>
      <c r="AB105" s="44"/>
      <c r="AC105" s="44"/>
      <c r="AD105" s="61"/>
      <c r="AE105" s="62"/>
      <c r="AF105" s="44"/>
      <c r="AG105" s="44"/>
      <c r="AH105" s="44"/>
      <c r="AI105" s="61"/>
      <c r="AJ105" s="62"/>
      <c r="AK105" s="44"/>
      <c r="AL105" s="44"/>
      <c r="AM105" s="44"/>
      <c r="AN105" s="42"/>
      <c r="AO105" s="44"/>
      <c r="AP105" s="44"/>
      <c r="AQ105" s="44"/>
      <c r="AR105" s="44"/>
      <c r="AS105" s="42"/>
      <c r="AT105" s="47"/>
      <c r="AU105" s="46"/>
      <c r="AV105" s="46"/>
      <c r="AW105" s="46"/>
      <c r="AX105" s="46"/>
      <c r="AY105" s="46"/>
      <c r="AZ105" s="61"/>
      <c r="BA105" s="47"/>
      <c r="BB105" s="46"/>
      <c r="BC105" s="46"/>
      <c r="BD105" s="46"/>
      <c r="BE105" s="46"/>
      <c r="BF105" s="46"/>
      <c r="BG105" s="61"/>
      <c r="BH105" s="47"/>
      <c r="BI105" s="46"/>
      <c r="BJ105" s="46"/>
      <c r="BK105" s="46"/>
      <c r="BL105" s="46"/>
      <c r="BM105" s="46"/>
      <c r="BN105" s="61"/>
      <c r="BO105" s="26" t="s">
        <v>14312</v>
      </c>
      <c r="BR105" s="25"/>
    </row>
    <row r="106" spans="1:70">
      <c r="A106" s="25" t="s">
        <v>14136</v>
      </c>
      <c r="B106" s="39"/>
      <c r="C106" s="40"/>
      <c r="D106" s="39"/>
      <c r="E106" s="39"/>
      <c r="F106" s="39"/>
      <c r="G106" s="39" t="s">
        <v>10462</v>
      </c>
      <c r="H106" s="39"/>
      <c r="I106" s="38"/>
      <c r="J106" s="65" t="s">
        <v>10621</v>
      </c>
      <c r="K106" s="64"/>
      <c r="L106" s="64"/>
      <c r="M106" s="64" t="s">
        <v>10621</v>
      </c>
      <c r="N106" s="64" t="s">
        <v>10621</v>
      </c>
      <c r="O106" s="66"/>
      <c r="P106" s="65" t="s">
        <v>10621</v>
      </c>
      <c r="Q106" s="64"/>
      <c r="R106" s="64" t="s">
        <v>10621</v>
      </c>
      <c r="S106" s="64" t="s">
        <v>10621</v>
      </c>
      <c r="T106" s="63"/>
      <c r="U106" s="65" t="s">
        <v>10621</v>
      </c>
      <c r="V106" s="64"/>
      <c r="W106" s="64" t="s">
        <v>10621</v>
      </c>
      <c r="X106" s="64" t="s">
        <v>10621</v>
      </c>
      <c r="Y106" s="63"/>
      <c r="Z106" s="62"/>
      <c r="AA106" s="44"/>
      <c r="AB106" s="44"/>
      <c r="AC106" s="44"/>
      <c r="AD106" s="61"/>
      <c r="AE106" s="62"/>
      <c r="AF106" s="44"/>
      <c r="AG106" s="44"/>
      <c r="AH106" s="44"/>
      <c r="AI106" s="61"/>
      <c r="AJ106" s="62"/>
      <c r="AK106" s="44"/>
      <c r="AL106" s="44"/>
      <c r="AM106" s="44"/>
      <c r="AN106" s="42"/>
      <c r="AO106" s="44"/>
      <c r="AP106" s="44"/>
      <c r="AQ106" s="44"/>
      <c r="AR106" s="44"/>
      <c r="AS106" s="42"/>
      <c r="AT106" s="47"/>
      <c r="AU106" s="46"/>
      <c r="AV106" s="46"/>
      <c r="AW106" s="46"/>
      <c r="AX106" s="46"/>
      <c r="AY106" s="46"/>
      <c r="AZ106" s="61"/>
      <c r="BA106" s="47"/>
      <c r="BB106" s="46"/>
      <c r="BC106" s="46"/>
      <c r="BD106" s="46"/>
      <c r="BE106" s="46"/>
      <c r="BF106" s="46"/>
      <c r="BG106" s="61"/>
      <c r="BH106" s="47"/>
      <c r="BI106" s="46"/>
      <c r="BJ106" s="46"/>
      <c r="BK106" s="46"/>
      <c r="BL106" s="46"/>
      <c r="BM106" s="46"/>
      <c r="BN106" s="61"/>
      <c r="BO106" s="26" t="s">
        <v>10463</v>
      </c>
      <c r="BR106" s="25"/>
    </row>
    <row r="107" spans="1:70">
      <c r="A107" s="25" t="s">
        <v>14136</v>
      </c>
      <c r="B107" s="39"/>
      <c r="C107" s="40"/>
      <c r="D107" s="39"/>
      <c r="E107" s="39"/>
      <c r="F107" s="39"/>
      <c r="G107" s="39" t="s">
        <v>10548</v>
      </c>
      <c r="H107" s="39"/>
      <c r="I107" s="70"/>
      <c r="J107" s="65" t="s">
        <v>10621</v>
      </c>
      <c r="K107" s="64"/>
      <c r="L107" s="64"/>
      <c r="M107" s="64" t="s">
        <v>10621</v>
      </c>
      <c r="N107" s="64" t="s">
        <v>10621</v>
      </c>
      <c r="O107" s="66"/>
      <c r="P107" s="65" t="s">
        <v>10621</v>
      </c>
      <c r="Q107" s="64"/>
      <c r="R107" s="64" t="s">
        <v>10621</v>
      </c>
      <c r="S107" s="64" t="s">
        <v>10621</v>
      </c>
      <c r="T107" s="63"/>
      <c r="U107" s="65"/>
      <c r="V107" s="64"/>
      <c r="W107" s="64"/>
      <c r="X107" s="64"/>
      <c r="Y107" s="63"/>
      <c r="Z107" s="62"/>
      <c r="AA107" s="44"/>
      <c r="AB107" s="44"/>
      <c r="AC107" s="44"/>
      <c r="AD107" s="61"/>
      <c r="AE107" s="62"/>
      <c r="AF107" s="44"/>
      <c r="AG107" s="44"/>
      <c r="AH107" s="44"/>
      <c r="AI107" s="61"/>
      <c r="AJ107" s="62"/>
      <c r="AK107" s="44"/>
      <c r="AL107" s="44"/>
      <c r="AM107" s="44"/>
      <c r="AN107" s="42"/>
      <c r="AO107" s="44"/>
      <c r="AP107" s="44"/>
      <c r="AQ107" s="44"/>
      <c r="AR107" s="44"/>
      <c r="AS107" s="42"/>
      <c r="AT107" s="47"/>
      <c r="AU107" s="46"/>
      <c r="AV107" s="46"/>
      <c r="AW107" s="46"/>
      <c r="AX107" s="46"/>
      <c r="AY107" s="46"/>
      <c r="AZ107" s="61"/>
      <c r="BA107" s="47"/>
      <c r="BB107" s="46"/>
      <c r="BC107" s="46"/>
      <c r="BD107" s="46"/>
      <c r="BE107" s="46"/>
      <c r="BF107" s="46"/>
      <c r="BG107" s="61"/>
      <c r="BH107" s="47"/>
      <c r="BI107" s="46"/>
      <c r="BJ107" s="46"/>
      <c r="BK107" s="46"/>
      <c r="BL107" s="46"/>
      <c r="BM107" s="46"/>
      <c r="BN107" s="61"/>
      <c r="BO107" s="26" t="s">
        <v>14313</v>
      </c>
      <c r="BR107" s="25"/>
    </row>
    <row r="108" spans="1:70">
      <c r="A108" s="25" t="s">
        <v>14136</v>
      </c>
      <c r="B108" s="39"/>
      <c r="C108" s="40"/>
      <c r="D108" s="39"/>
      <c r="E108" s="39"/>
      <c r="F108" s="39"/>
      <c r="G108" s="39" t="s">
        <v>10464</v>
      </c>
      <c r="H108" s="39"/>
      <c r="I108" s="38"/>
      <c r="J108" s="65" t="s">
        <v>14152</v>
      </c>
      <c r="K108" s="64"/>
      <c r="L108" s="64"/>
      <c r="M108" s="64" t="s">
        <v>14152</v>
      </c>
      <c r="N108" s="64" t="s">
        <v>14152</v>
      </c>
      <c r="O108" s="63" t="s">
        <v>14835</v>
      </c>
      <c r="P108" s="65" t="s">
        <v>14152</v>
      </c>
      <c r="Q108" s="64"/>
      <c r="R108" s="64" t="s">
        <v>14152</v>
      </c>
      <c r="S108" s="64" t="s">
        <v>14152</v>
      </c>
      <c r="T108" s="63" t="s">
        <v>14835</v>
      </c>
      <c r="U108" s="65" t="s">
        <v>14152</v>
      </c>
      <c r="V108" s="64"/>
      <c r="W108" s="64" t="s">
        <v>14152</v>
      </c>
      <c r="X108" s="64" t="s">
        <v>14152</v>
      </c>
      <c r="Y108" s="63" t="s">
        <v>14835</v>
      </c>
      <c r="Z108" s="62"/>
      <c r="AA108" s="44"/>
      <c r="AB108" s="44"/>
      <c r="AC108" s="44"/>
      <c r="AD108" s="61"/>
      <c r="AE108" s="62"/>
      <c r="AF108" s="44"/>
      <c r="AG108" s="44"/>
      <c r="AH108" s="44"/>
      <c r="AI108" s="61"/>
      <c r="AJ108" s="62"/>
      <c r="AK108" s="44"/>
      <c r="AL108" s="44"/>
      <c r="AM108" s="44"/>
      <c r="AN108" s="42"/>
      <c r="AO108" s="44"/>
      <c r="AP108" s="44"/>
      <c r="AQ108" s="44"/>
      <c r="AR108" s="44"/>
      <c r="AS108" s="42"/>
      <c r="AT108" s="47"/>
      <c r="AU108" s="46"/>
      <c r="AV108" s="46"/>
      <c r="AW108" s="46"/>
      <c r="AX108" s="46"/>
      <c r="AY108" s="46"/>
      <c r="AZ108" s="61"/>
      <c r="BA108" s="47"/>
      <c r="BB108" s="46"/>
      <c r="BC108" s="46"/>
      <c r="BD108" s="46"/>
      <c r="BE108" s="46"/>
      <c r="BF108" s="46"/>
      <c r="BG108" s="61"/>
      <c r="BH108" s="47"/>
      <c r="BI108" s="46"/>
      <c r="BJ108" s="46"/>
      <c r="BK108" s="46"/>
      <c r="BL108" s="46"/>
      <c r="BM108" s="46"/>
      <c r="BN108" s="61"/>
      <c r="BO108" s="26" t="s">
        <v>10465</v>
      </c>
      <c r="BR108" s="25"/>
    </row>
    <row r="109" spans="1:70">
      <c r="A109" s="25" t="s">
        <v>14136</v>
      </c>
      <c r="B109" s="39"/>
      <c r="C109" s="40"/>
      <c r="D109" s="39"/>
      <c r="E109" s="39"/>
      <c r="F109" s="39"/>
      <c r="G109" s="39" t="s">
        <v>10466</v>
      </c>
      <c r="H109" s="39"/>
      <c r="I109" s="38"/>
      <c r="J109" s="65" t="s">
        <v>10621</v>
      </c>
      <c r="K109" s="64"/>
      <c r="L109" s="64"/>
      <c r="M109" s="64" t="s">
        <v>10621</v>
      </c>
      <c r="N109" s="64" t="s">
        <v>10621</v>
      </c>
      <c r="O109" s="66"/>
      <c r="P109" s="65" t="s">
        <v>10621</v>
      </c>
      <c r="Q109" s="64"/>
      <c r="R109" s="64" t="s">
        <v>10621</v>
      </c>
      <c r="S109" s="64" t="s">
        <v>10621</v>
      </c>
      <c r="T109" s="63"/>
      <c r="U109" s="65" t="s">
        <v>10621</v>
      </c>
      <c r="V109" s="64"/>
      <c r="W109" s="64" t="s">
        <v>10621</v>
      </c>
      <c r="X109" s="64" t="s">
        <v>10621</v>
      </c>
      <c r="Y109" s="63"/>
      <c r="Z109" s="62"/>
      <c r="AA109" s="44"/>
      <c r="AB109" s="44"/>
      <c r="AC109" s="44"/>
      <c r="AD109" s="61"/>
      <c r="AE109" s="62"/>
      <c r="AF109" s="44"/>
      <c r="AG109" s="44"/>
      <c r="AH109" s="44"/>
      <c r="AI109" s="61"/>
      <c r="AJ109" s="62"/>
      <c r="AK109" s="44"/>
      <c r="AL109" s="44"/>
      <c r="AM109" s="44"/>
      <c r="AN109" s="42"/>
      <c r="AO109" s="44"/>
      <c r="AP109" s="44"/>
      <c r="AQ109" s="44"/>
      <c r="AR109" s="44"/>
      <c r="AS109" s="42"/>
      <c r="AT109" s="47"/>
      <c r="AU109" s="46"/>
      <c r="AV109" s="46"/>
      <c r="AW109" s="46"/>
      <c r="AX109" s="46"/>
      <c r="AY109" s="46"/>
      <c r="AZ109" s="61"/>
      <c r="BA109" s="47"/>
      <c r="BB109" s="46"/>
      <c r="BC109" s="46"/>
      <c r="BD109" s="46"/>
      <c r="BE109" s="46"/>
      <c r="BF109" s="46"/>
      <c r="BG109" s="61"/>
      <c r="BH109" s="47"/>
      <c r="BI109" s="46"/>
      <c r="BJ109" s="46"/>
      <c r="BK109" s="46"/>
      <c r="BL109" s="46"/>
      <c r="BM109" s="46"/>
      <c r="BN109" s="61"/>
      <c r="BO109" s="26" t="s">
        <v>10467</v>
      </c>
      <c r="BR109" s="25"/>
    </row>
    <row r="110" spans="1:70">
      <c r="A110" s="25" t="s">
        <v>14136</v>
      </c>
      <c r="B110" s="39"/>
      <c r="C110" s="40"/>
      <c r="D110" s="39"/>
      <c r="E110" s="39"/>
      <c r="F110" s="39"/>
      <c r="G110" s="39" t="s">
        <v>10468</v>
      </c>
      <c r="H110" s="39"/>
      <c r="I110" s="38"/>
      <c r="J110" s="65" t="s">
        <v>10621</v>
      </c>
      <c r="K110" s="64"/>
      <c r="L110" s="64"/>
      <c r="M110" s="64" t="s">
        <v>10621</v>
      </c>
      <c r="N110" s="64" t="s">
        <v>10621</v>
      </c>
      <c r="O110" s="66"/>
      <c r="P110" s="65"/>
      <c r="Q110" s="64"/>
      <c r="R110" s="64"/>
      <c r="S110" s="64"/>
      <c r="T110" s="63"/>
      <c r="U110" s="65"/>
      <c r="V110" s="64"/>
      <c r="W110" s="64"/>
      <c r="X110" s="64"/>
      <c r="Y110" s="63"/>
      <c r="Z110" s="62"/>
      <c r="AA110" s="44"/>
      <c r="AB110" s="44"/>
      <c r="AC110" s="44"/>
      <c r="AD110" s="61"/>
      <c r="AE110" s="62"/>
      <c r="AF110" s="44"/>
      <c r="AG110" s="44"/>
      <c r="AH110" s="44"/>
      <c r="AI110" s="61"/>
      <c r="AJ110" s="62"/>
      <c r="AK110" s="44"/>
      <c r="AL110" s="44"/>
      <c r="AM110" s="44"/>
      <c r="AN110" s="42"/>
      <c r="AO110" s="44"/>
      <c r="AP110" s="44"/>
      <c r="AQ110" s="44"/>
      <c r="AR110" s="44"/>
      <c r="AS110" s="42"/>
      <c r="AT110" s="47"/>
      <c r="AU110" s="46"/>
      <c r="AV110" s="46"/>
      <c r="AW110" s="46"/>
      <c r="AX110" s="46"/>
      <c r="AY110" s="46"/>
      <c r="AZ110" s="61"/>
      <c r="BA110" s="47"/>
      <c r="BB110" s="46"/>
      <c r="BC110" s="46"/>
      <c r="BD110" s="46"/>
      <c r="BE110" s="46"/>
      <c r="BF110" s="46"/>
      <c r="BG110" s="61"/>
      <c r="BH110" s="47"/>
      <c r="BI110" s="46"/>
      <c r="BJ110" s="46"/>
      <c r="BK110" s="46"/>
      <c r="BL110" s="46"/>
      <c r="BM110" s="46"/>
      <c r="BN110" s="61"/>
      <c r="BO110" s="26" t="s">
        <v>10469</v>
      </c>
      <c r="BR110" s="25"/>
    </row>
    <row r="111" spans="1:70">
      <c r="A111" s="25" t="s">
        <v>14136</v>
      </c>
      <c r="B111" s="39"/>
      <c r="C111" s="40"/>
      <c r="D111" s="39"/>
      <c r="E111" s="39"/>
      <c r="F111" s="39"/>
      <c r="G111" s="39" t="s">
        <v>10470</v>
      </c>
      <c r="H111" s="39"/>
      <c r="I111" s="38"/>
      <c r="J111" s="65" t="s">
        <v>10621</v>
      </c>
      <c r="K111" s="64"/>
      <c r="L111" s="64"/>
      <c r="M111" s="64" t="s">
        <v>10621</v>
      </c>
      <c r="N111" s="64" t="s">
        <v>10621</v>
      </c>
      <c r="O111" s="66"/>
      <c r="P111" s="65" t="s">
        <v>10621</v>
      </c>
      <c r="Q111" s="64"/>
      <c r="R111" s="64" t="s">
        <v>10621</v>
      </c>
      <c r="S111" s="64" t="s">
        <v>10621</v>
      </c>
      <c r="T111" s="63"/>
      <c r="U111" s="65" t="s">
        <v>10621</v>
      </c>
      <c r="V111" s="64"/>
      <c r="W111" s="64" t="s">
        <v>10621</v>
      </c>
      <c r="X111" s="64" t="s">
        <v>10621</v>
      </c>
      <c r="Y111" s="63"/>
      <c r="Z111" s="62"/>
      <c r="AA111" s="44"/>
      <c r="AB111" s="44"/>
      <c r="AC111" s="44"/>
      <c r="AD111" s="61"/>
      <c r="AE111" s="62"/>
      <c r="AF111" s="44"/>
      <c r="AG111" s="44"/>
      <c r="AH111" s="44"/>
      <c r="AI111" s="61"/>
      <c r="AJ111" s="62"/>
      <c r="AK111" s="44"/>
      <c r="AL111" s="44"/>
      <c r="AM111" s="44"/>
      <c r="AN111" s="42"/>
      <c r="AO111" s="44"/>
      <c r="AP111" s="44"/>
      <c r="AQ111" s="44"/>
      <c r="AR111" s="44"/>
      <c r="AS111" s="42"/>
      <c r="AT111" s="47"/>
      <c r="AU111" s="46"/>
      <c r="AV111" s="46"/>
      <c r="AW111" s="46"/>
      <c r="AX111" s="46"/>
      <c r="AY111" s="46"/>
      <c r="AZ111" s="61"/>
      <c r="BA111" s="47"/>
      <c r="BB111" s="46"/>
      <c r="BC111" s="46"/>
      <c r="BD111" s="46"/>
      <c r="BE111" s="46"/>
      <c r="BF111" s="46"/>
      <c r="BG111" s="61"/>
      <c r="BH111" s="47"/>
      <c r="BI111" s="46"/>
      <c r="BJ111" s="46"/>
      <c r="BK111" s="46"/>
      <c r="BL111" s="46"/>
      <c r="BM111" s="46"/>
      <c r="BN111" s="61"/>
      <c r="BO111" s="26" t="s">
        <v>10471</v>
      </c>
      <c r="BR111" s="25"/>
    </row>
    <row r="112" spans="1:70">
      <c r="A112" s="25" t="s">
        <v>14136</v>
      </c>
      <c r="B112" s="39"/>
      <c r="C112" s="40"/>
      <c r="D112" s="39"/>
      <c r="E112" s="39"/>
      <c r="F112" s="39"/>
      <c r="G112" s="39" t="s">
        <v>10472</v>
      </c>
      <c r="H112" s="39"/>
      <c r="I112" s="38"/>
      <c r="J112" s="65" t="s">
        <v>14152</v>
      </c>
      <c r="K112" s="64"/>
      <c r="L112" s="64"/>
      <c r="M112" s="64" t="s">
        <v>14152</v>
      </c>
      <c r="N112" s="64" t="s">
        <v>14152</v>
      </c>
      <c r="O112" s="66"/>
      <c r="P112" s="65" t="s">
        <v>14152</v>
      </c>
      <c r="Q112" s="64"/>
      <c r="R112" s="64" t="s">
        <v>14152</v>
      </c>
      <c r="S112" s="64" t="s">
        <v>14152</v>
      </c>
      <c r="T112" s="63"/>
      <c r="U112" s="65" t="s">
        <v>14152</v>
      </c>
      <c r="V112" s="64"/>
      <c r="W112" s="64" t="s">
        <v>14152</v>
      </c>
      <c r="X112" s="64" t="s">
        <v>14152</v>
      </c>
      <c r="Y112" s="63"/>
      <c r="Z112" s="62"/>
      <c r="AA112" s="44"/>
      <c r="AB112" s="44"/>
      <c r="AC112" s="44"/>
      <c r="AD112" s="61"/>
      <c r="AE112" s="62"/>
      <c r="AF112" s="44"/>
      <c r="AG112" s="44"/>
      <c r="AH112" s="44"/>
      <c r="AI112" s="61"/>
      <c r="AJ112" s="62"/>
      <c r="AK112" s="44"/>
      <c r="AL112" s="44"/>
      <c r="AM112" s="44"/>
      <c r="AN112" s="42"/>
      <c r="AO112" s="44"/>
      <c r="AP112" s="44"/>
      <c r="AQ112" s="44"/>
      <c r="AR112" s="44"/>
      <c r="AS112" s="42"/>
      <c r="AT112" s="47"/>
      <c r="AU112" s="46"/>
      <c r="AV112" s="46"/>
      <c r="AW112" s="46"/>
      <c r="AX112" s="46"/>
      <c r="AY112" s="46"/>
      <c r="AZ112" s="61"/>
      <c r="BA112" s="47"/>
      <c r="BB112" s="46"/>
      <c r="BC112" s="46"/>
      <c r="BD112" s="46"/>
      <c r="BE112" s="46"/>
      <c r="BF112" s="46"/>
      <c r="BG112" s="61"/>
      <c r="BH112" s="47"/>
      <c r="BI112" s="46"/>
      <c r="BJ112" s="46"/>
      <c r="BK112" s="46"/>
      <c r="BL112" s="46"/>
      <c r="BM112" s="46"/>
      <c r="BN112" s="61"/>
      <c r="BO112" s="26" t="s">
        <v>10473</v>
      </c>
      <c r="BR112" s="25"/>
    </row>
    <row r="113" spans="1:70">
      <c r="A113" s="25" t="s">
        <v>14136</v>
      </c>
      <c r="B113" s="39"/>
      <c r="C113" s="40"/>
      <c r="D113" s="39"/>
      <c r="E113" s="39"/>
      <c r="F113" s="39"/>
      <c r="G113" s="39" t="s">
        <v>10474</v>
      </c>
      <c r="H113" s="39"/>
      <c r="I113" s="38"/>
      <c r="J113" s="65" t="s">
        <v>14152</v>
      </c>
      <c r="K113" s="64"/>
      <c r="L113" s="64"/>
      <c r="M113" s="64" t="s">
        <v>14152</v>
      </c>
      <c r="N113" s="64" t="s">
        <v>14152</v>
      </c>
      <c r="O113" s="66"/>
      <c r="P113" s="65" t="s">
        <v>14152</v>
      </c>
      <c r="Q113" s="64"/>
      <c r="R113" s="64" t="s">
        <v>14152</v>
      </c>
      <c r="S113" s="64" t="s">
        <v>14152</v>
      </c>
      <c r="T113" s="63"/>
      <c r="U113" s="65" t="s">
        <v>14152</v>
      </c>
      <c r="V113" s="64"/>
      <c r="W113" s="64" t="s">
        <v>14152</v>
      </c>
      <c r="X113" s="64" t="s">
        <v>14152</v>
      </c>
      <c r="Y113" s="63"/>
      <c r="Z113" s="62"/>
      <c r="AA113" s="44"/>
      <c r="AB113" s="44"/>
      <c r="AC113" s="44"/>
      <c r="AD113" s="61"/>
      <c r="AE113" s="62"/>
      <c r="AF113" s="44"/>
      <c r="AG113" s="44"/>
      <c r="AH113" s="44"/>
      <c r="AI113" s="61"/>
      <c r="AJ113" s="62"/>
      <c r="AK113" s="44"/>
      <c r="AL113" s="44"/>
      <c r="AM113" s="44"/>
      <c r="AN113" s="42"/>
      <c r="AO113" s="44"/>
      <c r="AP113" s="44"/>
      <c r="AQ113" s="44"/>
      <c r="AR113" s="44"/>
      <c r="AS113" s="42"/>
      <c r="AT113" s="47"/>
      <c r="AU113" s="46"/>
      <c r="AV113" s="46"/>
      <c r="AW113" s="46"/>
      <c r="AX113" s="46"/>
      <c r="AY113" s="46"/>
      <c r="AZ113" s="61"/>
      <c r="BA113" s="47"/>
      <c r="BB113" s="46"/>
      <c r="BC113" s="46"/>
      <c r="BD113" s="46"/>
      <c r="BE113" s="46"/>
      <c r="BF113" s="46"/>
      <c r="BG113" s="61"/>
      <c r="BH113" s="47"/>
      <c r="BI113" s="46"/>
      <c r="BJ113" s="46"/>
      <c r="BK113" s="46"/>
      <c r="BL113" s="46"/>
      <c r="BM113" s="46"/>
      <c r="BN113" s="61"/>
      <c r="BO113" s="26" t="s">
        <v>10475</v>
      </c>
      <c r="BR113" s="25"/>
    </row>
    <row r="114" spans="1:70">
      <c r="A114" s="25" t="s">
        <v>14136</v>
      </c>
      <c r="B114" s="39"/>
      <c r="C114" s="40"/>
      <c r="D114" s="39"/>
      <c r="E114" s="39" t="s">
        <v>10513</v>
      </c>
      <c r="F114" s="39"/>
      <c r="G114" s="39"/>
      <c r="H114" s="39"/>
      <c r="I114" s="38"/>
      <c r="J114" s="65" t="s">
        <v>10621</v>
      </c>
      <c r="K114" s="64"/>
      <c r="L114" s="64"/>
      <c r="M114" s="64" t="s">
        <v>10621</v>
      </c>
      <c r="N114" s="64" t="s">
        <v>10621</v>
      </c>
      <c r="O114" s="66"/>
      <c r="P114" s="65" t="s">
        <v>10621</v>
      </c>
      <c r="Q114" s="64"/>
      <c r="R114" s="64" t="s">
        <v>10621</v>
      </c>
      <c r="S114" s="64"/>
      <c r="T114" s="63"/>
      <c r="U114" s="65" t="s">
        <v>10621</v>
      </c>
      <c r="V114" s="64"/>
      <c r="W114" s="64" t="s">
        <v>10621</v>
      </c>
      <c r="X114" s="64"/>
      <c r="Y114" s="63"/>
      <c r="Z114" s="62"/>
      <c r="AA114" s="44"/>
      <c r="AB114" s="44"/>
      <c r="AC114" s="44"/>
      <c r="AD114" s="61"/>
      <c r="AE114" s="62"/>
      <c r="AF114" s="44"/>
      <c r="AG114" s="44"/>
      <c r="AH114" s="44"/>
      <c r="AI114" s="61"/>
      <c r="AJ114" s="62"/>
      <c r="AK114" s="44"/>
      <c r="AL114" s="44"/>
      <c r="AM114" s="44"/>
      <c r="AN114" s="42"/>
      <c r="AO114" s="44"/>
      <c r="AP114" s="44"/>
      <c r="AQ114" s="44"/>
      <c r="AR114" s="44"/>
      <c r="AS114" s="42"/>
      <c r="AT114" s="47"/>
      <c r="AU114" s="46"/>
      <c r="AV114" s="46"/>
      <c r="AW114" s="46"/>
      <c r="AX114" s="46"/>
      <c r="AY114" s="46"/>
      <c r="AZ114" s="61"/>
      <c r="BA114" s="47"/>
      <c r="BB114" s="46"/>
      <c r="BC114" s="46"/>
      <c r="BD114" s="46"/>
      <c r="BE114" s="46"/>
      <c r="BF114" s="46"/>
      <c r="BG114" s="61"/>
      <c r="BH114" s="47"/>
      <c r="BI114" s="46"/>
      <c r="BJ114" s="46"/>
      <c r="BK114" s="46"/>
      <c r="BL114" s="46"/>
      <c r="BM114" s="46"/>
      <c r="BN114" s="61"/>
      <c r="BO114" s="26" t="s">
        <v>14314</v>
      </c>
      <c r="BR114" s="25"/>
    </row>
    <row r="115" spans="1:70">
      <c r="A115" s="25" t="s">
        <v>14136</v>
      </c>
      <c r="B115" s="39"/>
      <c r="C115" s="40"/>
      <c r="D115" s="39"/>
      <c r="E115" s="39"/>
      <c r="F115" s="39" t="s">
        <v>10518</v>
      </c>
      <c r="G115" s="68"/>
      <c r="H115" s="68"/>
      <c r="I115" s="38"/>
      <c r="J115" s="65" t="s">
        <v>10621</v>
      </c>
      <c r="K115" s="64"/>
      <c r="L115" s="64"/>
      <c r="M115" s="64" t="s">
        <v>10621</v>
      </c>
      <c r="N115" s="64" t="s">
        <v>10621</v>
      </c>
      <c r="O115" s="66"/>
      <c r="P115" s="65" t="s">
        <v>10621</v>
      </c>
      <c r="Q115" s="64"/>
      <c r="R115" s="64" t="s">
        <v>10621</v>
      </c>
      <c r="S115" s="64"/>
      <c r="T115" s="63"/>
      <c r="U115" s="65" t="s">
        <v>10621</v>
      </c>
      <c r="V115" s="64"/>
      <c r="W115" s="64" t="s">
        <v>10621</v>
      </c>
      <c r="X115" s="64"/>
      <c r="Y115" s="63"/>
      <c r="Z115" s="62"/>
      <c r="AA115" s="44"/>
      <c r="AB115" s="44"/>
      <c r="AC115" s="44"/>
      <c r="AD115" s="61"/>
      <c r="AE115" s="62"/>
      <c r="AF115" s="44"/>
      <c r="AG115" s="44"/>
      <c r="AH115" s="44"/>
      <c r="AI115" s="61"/>
      <c r="AJ115" s="62"/>
      <c r="AK115" s="44"/>
      <c r="AL115" s="44"/>
      <c r="AM115" s="44"/>
      <c r="AN115" s="42"/>
      <c r="AO115" s="44"/>
      <c r="AP115" s="44"/>
      <c r="AQ115" s="44"/>
      <c r="AR115" s="44"/>
      <c r="AS115" s="42"/>
      <c r="AT115" s="47"/>
      <c r="AU115" s="46"/>
      <c r="AV115" s="46"/>
      <c r="AW115" s="46"/>
      <c r="AX115" s="46"/>
      <c r="AY115" s="46"/>
      <c r="AZ115" s="61"/>
      <c r="BA115" s="47"/>
      <c r="BB115" s="46"/>
      <c r="BC115" s="46"/>
      <c r="BD115" s="46"/>
      <c r="BE115" s="46"/>
      <c r="BF115" s="46"/>
      <c r="BG115" s="61"/>
      <c r="BH115" s="47"/>
      <c r="BI115" s="46"/>
      <c r="BJ115" s="46"/>
      <c r="BK115" s="46"/>
      <c r="BL115" s="46"/>
      <c r="BM115" s="46"/>
      <c r="BN115" s="61"/>
      <c r="BO115" s="26" t="s">
        <v>14315</v>
      </c>
      <c r="BR115" s="25"/>
    </row>
    <row r="116" spans="1:70">
      <c r="A116" s="25" t="s">
        <v>14136</v>
      </c>
      <c r="B116" s="39"/>
      <c r="C116" s="40"/>
      <c r="D116" s="39"/>
      <c r="E116" s="39"/>
      <c r="F116" s="39" t="s">
        <v>10468</v>
      </c>
      <c r="G116" s="39"/>
      <c r="H116" s="39"/>
      <c r="I116" s="38"/>
      <c r="J116" s="65" t="s">
        <v>10621</v>
      </c>
      <c r="K116" s="64"/>
      <c r="L116" s="64"/>
      <c r="M116" s="64" t="s">
        <v>10621</v>
      </c>
      <c r="N116" s="64" t="s">
        <v>10621</v>
      </c>
      <c r="O116" s="66"/>
      <c r="P116" s="65"/>
      <c r="Q116" s="64"/>
      <c r="R116" s="64"/>
      <c r="S116" s="64"/>
      <c r="T116" s="63"/>
      <c r="U116" s="65"/>
      <c r="V116" s="64"/>
      <c r="W116" s="64"/>
      <c r="X116" s="64"/>
      <c r="Y116" s="63"/>
      <c r="Z116" s="62"/>
      <c r="AA116" s="44"/>
      <c r="AB116" s="44"/>
      <c r="AC116" s="44"/>
      <c r="AD116" s="61"/>
      <c r="AE116" s="62"/>
      <c r="AF116" s="44"/>
      <c r="AG116" s="44"/>
      <c r="AH116" s="44"/>
      <c r="AI116" s="61"/>
      <c r="AJ116" s="62"/>
      <c r="AK116" s="44"/>
      <c r="AL116" s="44"/>
      <c r="AM116" s="44"/>
      <c r="AN116" s="42"/>
      <c r="AO116" s="44"/>
      <c r="AP116" s="44"/>
      <c r="AQ116" s="44"/>
      <c r="AR116" s="44"/>
      <c r="AS116" s="42"/>
      <c r="AT116" s="47"/>
      <c r="AU116" s="46"/>
      <c r="AV116" s="46"/>
      <c r="AW116" s="46"/>
      <c r="AX116" s="46"/>
      <c r="AY116" s="46"/>
      <c r="AZ116" s="61"/>
      <c r="BA116" s="47"/>
      <c r="BB116" s="46"/>
      <c r="BC116" s="46"/>
      <c r="BD116" s="46"/>
      <c r="BE116" s="46"/>
      <c r="BF116" s="46"/>
      <c r="BG116" s="61"/>
      <c r="BH116" s="47"/>
      <c r="BI116" s="46"/>
      <c r="BJ116" s="46"/>
      <c r="BK116" s="46"/>
      <c r="BL116" s="46"/>
      <c r="BM116" s="46"/>
      <c r="BN116" s="61"/>
      <c r="BO116" s="26" t="s">
        <v>14316</v>
      </c>
      <c r="BR116" s="25"/>
    </row>
    <row r="117" spans="1:70">
      <c r="A117" s="25" t="s">
        <v>14136</v>
      </c>
      <c r="B117" s="39"/>
      <c r="C117" s="40"/>
      <c r="D117" s="39"/>
      <c r="E117" s="39"/>
      <c r="F117" s="39" t="s">
        <v>10470</v>
      </c>
      <c r="G117" s="69"/>
      <c r="H117" s="69"/>
      <c r="I117" s="38"/>
      <c r="J117" s="65" t="s">
        <v>10621</v>
      </c>
      <c r="K117" s="64"/>
      <c r="L117" s="64"/>
      <c r="M117" s="64" t="s">
        <v>10621</v>
      </c>
      <c r="N117" s="64" t="s">
        <v>10621</v>
      </c>
      <c r="O117" s="66"/>
      <c r="P117" s="65" t="s">
        <v>10621</v>
      </c>
      <c r="Q117" s="64"/>
      <c r="R117" s="64" t="s">
        <v>10621</v>
      </c>
      <c r="S117" s="64"/>
      <c r="T117" s="63"/>
      <c r="U117" s="65" t="s">
        <v>10621</v>
      </c>
      <c r="V117" s="64"/>
      <c r="W117" s="64" t="s">
        <v>10621</v>
      </c>
      <c r="X117" s="64"/>
      <c r="Y117" s="63"/>
      <c r="Z117" s="62"/>
      <c r="AA117" s="44"/>
      <c r="AB117" s="44"/>
      <c r="AC117" s="44"/>
      <c r="AD117" s="61"/>
      <c r="AE117" s="62"/>
      <c r="AF117" s="44"/>
      <c r="AG117" s="44"/>
      <c r="AH117" s="44"/>
      <c r="AI117" s="61"/>
      <c r="AJ117" s="62"/>
      <c r="AK117" s="44"/>
      <c r="AL117" s="44"/>
      <c r="AM117" s="44"/>
      <c r="AN117" s="42"/>
      <c r="AO117" s="44"/>
      <c r="AP117" s="44"/>
      <c r="AQ117" s="44"/>
      <c r="AR117" s="44"/>
      <c r="AS117" s="42"/>
      <c r="AT117" s="47"/>
      <c r="AU117" s="46"/>
      <c r="AV117" s="46"/>
      <c r="AW117" s="46"/>
      <c r="AX117" s="46"/>
      <c r="AY117" s="46"/>
      <c r="AZ117" s="61"/>
      <c r="BA117" s="47"/>
      <c r="BB117" s="46"/>
      <c r="BC117" s="46"/>
      <c r="BD117" s="46"/>
      <c r="BE117" s="46"/>
      <c r="BF117" s="46"/>
      <c r="BG117" s="61"/>
      <c r="BH117" s="47"/>
      <c r="BI117" s="46"/>
      <c r="BJ117" s="46"/>
      <c r="BK117" s="46"/>
      <c r="BL117" s="46"/>
      <c r="BM117" s="46"/>
      <c r="BN117" s="61"/>
      <c r="BO117" s="26" t="s">
        <v>14317</v>
      </c>
      <c r="BR117" s="25"/>
    </row>
    <row r="118" spans="1:70">
      <c r="A118" s="25" t="s">
        <v>14136</v>
      </c>
      <c r="B118" s="39"/>
      <c r="C118" s="40"/>
      <c r="D118" s="39"/>
      <c r="E118" s="39"/>
      <c r="F118" s="39" t="s">
        <v>10472</v>
      </c>
      <c r="G118" s="39"/>
      <c r="H118" s="39"/>
      <c r="I118" s="38"/>
      <c r="J118" s="65" t="s">
        <v>10621</v>
      </c>
      <c r="K118" s="64"/>
      <c r="L118" s="64"/>
      <c r="M118" s="64" t="s">
        <v>14152</v>
      </c>
      <c r="N118" s="64" t="s">
        <v>14152</v>
      </c>
      <c r="O118" s="66"/>
      <c r="P118" s="65" t="s">
        <v>14152</v>
      </c>
      <c r="Q118" s="64"/>
      <c r="R118" s="64" t="s">
        <v>14152</v>
      </c>
      <c r="S118" s="64"/>
      <c r="T118" s="63"/>
      <c r="U118" s="65" t="s">
        <v>14152</v>
      </c>
      <c r="V118" s="64"/>
      <c r="W118" s="64" t="s">
        <v>14152</v>
      </c>
      <c r="X118" s="64"/>
      <c r="Y118" s="63"/>
      <c r="Z118" s="62"/>
      <c r="AA118" s="44"/>
      <c r="AB118" s="44"/>
      <c r="AC118" s="44"/>
      <c r="AD118" s="61"/>
      <c r="AE118" s="62"/>
      <c r="AF118" s="44"/>
      <c r="AG118" s="44"/>
      <c r="AH118" s="44"/>
      <c r="AI118" s="61"/>
      <c r="AJ118" s="62"/>
      <c r="AK118" s="44"/>
      <c r="AL118" s="44"/>
      <c r="AM118" s="44"/>
      <c r="AN118" s="42"/>
      <c r="AO118" s="44"/>
      <c r="AP118" s="44"/>
      <c r="AQ118" s="44"/>
      <c r="AR118" s="44"/>
      <c r="AS118" s="42"/>
      <c r="AT118" s="47"/>
      <c r="AU118" s="46"/>
      <c r="AV118" s="46"/>
      <c r="AW118" s="46"/>
      <c r="AX118" s="46"/>
      <c r="AY118" s="46"/>
      <c r="AZ118" s="61"/>
      <c r="BA118" s="47"/>
      <c r="BB118" s="46"/>
      <c r="BC118" s="46"/>
      <c r="BD118" s="46"/>
      <c r="BE118" s="46"/>
      <c r="BF118" s="46"/>
      <c r="BG118" s="61"/>
      <c r="BH118" s="47"/>
      <c r="BI118" s="46"/>
      <c r="BJ118" s="46"/>
      <c r="BK118" s="46"/>
      <c r="BL118" s="46"/>
      <c r="BM118" s="46"/>
      <c r="BN118" s="61"/>
      <c r="BO118" s="26" t="s">
        <v>14318</v>
      </c>
      <c r="BR118" s="25"/>
    </row>
    <row r="119" spans="1:70">
      <c r="A119" s="25" t="s">
        <v>14136</v>
      </c>
      <c r="B119" s="39"/>
      <c r="C119" s="40"/>
      <c r="D119" s="39"/>
      <c r="E119" s="39"/>
      <c r="F119" s="39" t="s">
        <v>14319</v>
      </c>
      <c r="G119" s="39"/>
      <c r="H119" s="39"/>
      <c r="I119" s="38"/>
      <c r="J119" s="65" t="s">
        <v>10621</v>
      </c>
      <c r="K119" s="64"/>
      <c r="L119" s="64"/>
      <c r="M119" s="64" t="s">
        <v>10621</v>
      </c>
      <c r="N119" s="64" t="s">
        <v>10621</v>
      </c>
      <c r="O119" s="66"/>
      <c r="P119" s="65" t="s">
        <v>10621</v>
      </c>
      <c r="Q119" s="64"/>
      <c r="R119" s="64" t="s">
        <v>10621</v>
      </c>
      <c r="S119" s="64"/>
      <c r="T119" s="63"/>
      <c r="U119" s="65" t="s">
        <v>10621</v>
      </c>
      <c r="V119" s="64"/>
      <c r="W119" s="64" t="s">
        <v>10621</v>
      </c>
      <c r="X119" s="64"/>
      <c r="Y119" s="63"/>
      <c r="Z119" s="62"/>
      <c r="AA119" s="44"/>
      <c r="AB119" s="44"/>
      <c r="AC119" s="44"/>
      <c r="AD119" s="61"/>
      <c r="AE119" s="62"/>
      <c r="AF119" s="44"/>
      <c r="AG119" s="44"/>
      <c r="AH119" s="44"/>
      <c r="AI119" s="61"/>
      <c r="AJ119" s="62"/>
      <c r="AK119" s="44"/>
      <c r="AL119" s="44"/>
      <c r="AM119" s="44"/>
      <c r="AN119" s="42"/>
      <c r="AO119" s="44"/>
      <c r="AP119" s="44"/>
      <c r="AQ119" s="44"/>
      <c r="AR119" s="44"/>
      <c r="AS119" s="42"/>
      <c r="AT119" s="47"/>
      <c r="AU119" s="46"/>
      <c r="AV119" s="46"/>
      <c r="AW119" s="46"/>
      <c r="AX119" s="46"/>
      <c r="AY119" s="46"/>
      <c r="AZ119" s="61"/>
      <c r="BA119" s="47"/>
      <c r="BB119" s="46"/>
      <c r="BC119" s="46"/>
      <c r="BD119" s="46"/>
      <c r="BE119" s="46"/>
      <c r="BF119" s="46"/>
      <c r="BG119" s="61"/>
      <c r="BH119" s="47"/>
      <c r="BI119" s="46"/>
      <c r="BJ119" s="46"/>
      <c r="BK119" s="46"/>
      <c r="BL119" s="46"/>
      <c r="BM119" s="46"/>
      <c r="BN119" s="61"/>
      <c r="BO119" s="26" t="s">
        <v>14320</v>
      </c>
      <c r="BR119" s="25"/>
    </row>
    <row r="120" spans="1:70">
      <c r="A120" s="25" t="s">
        <v>14136</v>
      </c>
      <c r="B120" s="39"/>
      <c r="C120" s="40"/>
      <c r="D120" s="39"/>
      <c r="E120" s="39"/>
      <c r="F120" s="39" t="s">
        <v>10474</v>
      </c>
      <c r="G120" s="39"/>
      <c r="H120" s="39"/>
      <c r="I120" s="38"/>
      <c r="J120" s="65" t="s">
        <v>10621</v>
      </c>
      <c r="K120" s="64"/>
      <c r="L120" s="64"/>
      <c r="M120" s="64" t="s">
        <v>10621</v>
      </c>
      <c r="N120" s="64" t="s">
        <v>10621</v>
      </c>
      <c r="O120" s="66"/>
      <c r="P120" s="65" t="s">
        <v>10621</v>
      </c>
      <c r="Q120" s="64"/>
      <c r="R120" s="64" t="s">
        <v>10621</v>
      </c>
      <c r="S120" s="64"/>
      <c r="T120" s="63"/>
      <c r="U120" s="65" t="s">
        <v>10621</v>
      </c>
      <c r="V120" s="64"/>
      <c r="W120" s="64" t="s">
        <v>10621</v>
      </c>
      <c r="X120" s="64"/>
      <c r="Y120" s="63"/>
      <c r="Z120" s="62"/>
      <c r="AA120" s="44"/>
      <c r="AB120" s="44"/>
      <c r="AC120" s="44"/>
      <c r="AD120" s="61"/>
      <c r="AE120" s="62"/>
      <c r="AF120" s="44"/>
      <c r="AG120" s="44"/>
      <c r="AH120" s="44"/>
      <c r="AI120" s="61"/>
      <c r="AJ120" s="62"/>
      <c r="AK120" s="44"/>
      <c r="AL120" s="44"/>
      <c r="AM120" s="44"/>
      <c r="AN120" s="42"/>
      <c r="AO120" s="44"/>
      <c r="AP120" s="44"/>
      <c r="AQ120" s="44"/>
      <c r="AR120" s="44"/>
      <c r="AS120" s="42"/>
      <c r="AT120" s="47"/>
      <c r="AU120" s="46"/>
      <c r="AV120" s="46"/>
      <c r="AW120" s="46"/>
      <c r="AX120" s="46"/>
      <c r="AY120" s="46"/>
      <c r="AZ120" s="61"/>
      <c r="BA120" s="47"/>
      <c r="BB120" s="46"/>
      <c r="BC120" s="46"/>
      <c r="BD120" s="46"/>
      <c r="BE120" s="46"/>
      <c r="BF120" s="46"/>
      <c r="BG120" s="61"/>
      <c r="BH120" s="47"/>
      <c r="BI120" s="46"/>
      <c r="BJ120" s="46"/>
      <c r="BK120" s="46"/>
      <c r="BL120" s="46"/>
      <c r="BM120" s="46"/>
      <c r="BN120" s="61"/>
      <c r="BO120" s="26" t="s">
        <v>14321</v>
      </c>
      <c r="BR120" s="25"/>
    </row>
    <row r="121" spans="1:70">
      <c r="A121" s="25" t="s">
        <v>14136</v>
      </c>
      <c r="B121" s="39"/>
      <c r="C121" s="40"/>
      <c r="D121" s="39"/>
      <c r="E121" s="39"/>
      <c r="F121" s="39" t="s">
        <v>14322</v>
      </c>
      <c r="G121" s="39"/>
      <c r="H121" s="39"/>
      <c r="I121" s="38"/>
      <c r="J121" s="65" t="s">
        <v>10621</v>
      </c>
      <c r="K121" s="64"/>
      <c r="L121" s="64"/>
      <c r="M121" s="64" t="s">
        <v>10621</v>
      </c>
      <c r="N121" s="64" t="s">
        <v>10621</v>
      </c>
      <c r="O121" s="66"/>
      <c r="P121" s="65"/>
      <c r="Q121" s="64"/>
      <c r="R121" s="64"/>
      <c r="S121" s="64"/>
      <c r="T121" s="63"/>
      <c r="U121" s="65"/>
      <c r="V121" s="64"/>
      <c r="W121" s="64"/>
      <c r="X121" s="64"/>
      <c r="Y121" s="63"/>
      <c r="Z121" s="62"/>
      <c r="AA121" s="44"/>
      <c r="AB121" s="44"/>
      <c r="AC121" s="44"/>
      <c r="AD121" s="61"/>
      <c r="AE121" s="62"/>
      <c r="AF121" s="44"/>
      <c r="AG121" s="44"/>
      <c r="AH121" s="44"/>
      <c r="AI121" s="61"/>
      <c r="AJ121" s="62"/>
      <c r="AK121" s="44"/>
      <c r="AL121" s="44"/>
      <c r="AM121" s="44"/>
      <c r="AN121" s="42"/>
      <c r="AO121" s="44"/>
      <c r="AP121" s="44"/>
      <c r="AQ121" s="44"/>
      <c r="AR121" s="44"/>
      <c r="AS121" s="42"/>
      <c r="AT121" s="47"/>
      <c r="AU121" s="46"/>
      <c r="AV121" s="46"/>
      <c r="AW121" s="46"/>
      <c r="AX121" s="46"/>
      <c r="AY121" s="46"/>
      <c r="AZ121" s="61"/>
      <c r="BA121" s="47"/>
      <c r="BB121" s="46"/>
      <c r="BC121" s="46"/>
      <c r="BD121" s="46"/>
      <c r="BE121" s="46"/>
      <c r="BF121" s="46"/>
      <c r="BG121" s="61"/>
      <c r="BH121" s="47"/>
      <c r="BI121" s="46"/>
      <c r="BJ121" s="46"/>
      <c r="BK121" s="46"/>
      <c r="BL121" s="46"/>
      <c r="BM121" s="46"/>
      <c r="BN121" s="61"/>
      <c r="BO121" s="26" t="s">
        <v>14323</v>
      </c>
      <c r="BR121" s="25"/>
    </row>
    <row r="122" spans="1:70">
      <c r="A122" s="25" t="s">
        <v>14136</v>
      </c>
      <c r="B122" s="39"/>
      <c r="C122" s="40"/>
      <c r="D122" s="39"/>
      <c r="E122" s="39" t="s">
        <v>14324</v>
      </c>
      <c r="F122" s="39"/>
      <c r="G122" s="39"/>
      <c r="H122" s="39"/>
      <c r="I122" s="38"/>
      <c r="J122" s="65" t="s">
        <v>10621</v>
      </c>
      <c r="K122" s="64"/>
      <c r="L122" s="64"/>
      <c r="M122" s="64"/>
      <c r="N122" s="64" t="s">
        <v>10621</v>
      </c>
      <c r="O122" s="66"/>
      <c r="P122" s="65" t="s">
        <v>10621</v>
      </c>
      <c r="Q122" s="64"/>
      <c r="R122" s="64"/>
      <c r="S122" s="64" t="s">
        <v>10621</v>
      </c>
      <c r="T122" s="63"/>
      <c r="U122" s="65" t="s">
        <v>10621</v>
      </c>
      <c r="V122" s="64"/>
      <c r="W122" s="64"/>
      <c r="X122" s="64" t="s">
        <v>10621</v>
      </c>
      <c r="Y122" s="63"/>
      <c r="Z122" s="62"/>
      <c r="AA122" s="44"/>
      <c r="AB122" s="44"/>
      <c r="AC122" s="44"/>
      <c r="AD122" s="61"/>
      <c r="AE122" s="62"/>
      <c r="AF122" s="44"/>
      <c r="AG122" s="44"/>
      <c r="AH122" s="44"/>
      <c r="AI122" s="61"/>
      <c r="AJ122" s="62"/>
      <c r="AK122" s="44"/>
      <c r="AL122" s="44"/>
      <c r="AM122" s="44"/>
      <c r="AN122" s="42"/>
      <c r="AO122" s="44"/>
      <c r="AP122" s="44"/>
      <c r="AQ122" s="44"/>
      <c r="AR122" s="44"/>
      <c r="AS122" s="42"/>
      <c r="AT122" s="47"/>
      <c r="AU122" s="46"/>
      <c r="AV122" s="46"/>
      <c r="AW122" s="46"/>
      <c r="AX122" s="46"/>
      <c r="AY122" s="46"/>
      <c r="AZ122" s="61"/>
      <c r="BA122" s="47"/>
      <c r="BB122" s="46"/>
      <c r="BC122" s="46"/>
      <c r="BD122" s="46"/>
      <c r="BE122" s="46"/>
      <c r="BF122" s="46"/>
      <c r="BG122" s="61"/>
      <c r="BH122" s="47"/>
      <c r="BI122" s="46"/>
      <c r="BJ122" s="46"/>
      <c r="BK122" s="46"/>
      <c r="BL122" s="46"/>
      <c r="BM122" s="46"/>
      <c r="BN122" s="61"/>
      <c r="BO122" s="26" t="s">
        <v>14325</v>
      </c>
      <c r="BR122" s="25"/>
    </row>
    <row r="123" spans="1:70">
      <c r="A123" s="25" t="s">
        <v>14136</v>
      </c>
      <c r="B123" s="39"/>
      <c r="C123" s="40"/>
      <c r="D123" s="39"/>
      <c r="E123" s="39"/>
      <c r="F123" s="39" t="s">
        <v>10539</v>
      </c>
      <c r="G123" s="39"/>
      <c r="H123" s="39"/>
      <c r="I123" s="38"/>
      <c r="J123" s="65" t="s">
        <v>10621</v>
      </c>
      <c r="K123" s="64"/>
      <c r="L123" s="64"/>
      <c r="M123" s="64"/>
      <c r="N123" s="64" t="s">
        <v>10621</v>
      </c>
      <c r="O123" s="66"/>
      <c r="P123" s="65" t="s">
        <v>10621</v>
      </c>
      <c r="Q123" s="64"/>
      <c r="R123" s="64"/>
      <c r="S123" s="64" t="s">
        <v>10621</v>
      </c>
      <c r="T123" s="63"/>
      <c r="U123" s="65" t="s">
        <v>10621</v>
      </c>
      <c r="V123" s="64"/>
      <c r="W123" s="64"/>
      <c r="X123" s="64" t="s">
        <v>10621</v>
      </c>
      <c r="Y123" s="63"/>
      <c r="Z123" s="62"/>
      <c r="AA123" s="44"/>
      <c r="AB123" s="44"/>
      <c r="AC123" s="44"/>
      <c r="AD123" s="61"/>
      <c r="AE123" s="62"/>
      <c r="AF123" s="44"/>
      <c r="AG123" s="44"/>
      <c r="AH123" s="44"/>
      <c r="AI123" s="61"/>
      <c r="AJ123" s="62"/>
      <c r="AK123" s="44"/>
      <c r="AL123" s="44"/>
      <c r="AM123" s="44"/>
      <c r="AN123" s="42"/>
      <c r="AO123" s="44"/>
      <c r="AP123" s="44"/>
      <c r="AQ123" s="44"/>
      <c r="AR123" s="44"/>
      <c r="AS123" s="42"/>
      <c r="AT123" s="47"/>
      <c r="AU123" s="46"/>
      <c r="AV123" s="46"/>
      <c r="AW123" s="46"/>
      <c r="AX123" s="46"/>
      <c r="AY123" s="46"/>
      <c r="AZ123" s="61"/>
      <c r="BA123" s="47"/>
      <c r="BB123" s="46"/>
      <c r="BC123" s="46"/>
      <c r="BD123" s="46"/>
      <c r="BE123" s="46"/>
      <c r="BF123" s="46"/>
      <c r="BG123" s="61"/>
      <c r="BH123" s="47"/>
      <c r="BI123" s="46"/>
      <c r="BJ123" s="46"/>
      <c r="BK123" s="46"/>
      <c r="BL123" s="46"/>
      <c r="BM123" s="46"/>
      <c r="BN123" s="61"/>
      <c r="BO123" s="26" t="s">
        <v>14326</v>
      </c>
      <c r="BR123" s="25"/>
    </row>
    <row r="124" spans="1:70">
      <c r="A124" s="25" t="s">
        <v>14136</v>
      </c>
      <c r="B124" s="39"/>
      <c r="C124" s="40"/>
      <c r="D124" s="39"/>
      <c r="E124" s="39"/>
      <c r="F124" s="39"/>
      <c r="G124" s="51" t="s">
        <v>10544</v>
      </c>
      <c r="H124" s="39"/>
      <c r="I124" s="38"/>
      <c r="J124" s="65" t="s">
        <v>10621</v>
      </c>
      <c r="K124" s="64"/>
      <c r="L124" s="64"/>
      <c r="M124" s="64"/>
      <c r="N124" s="64" t="s">
        <v>10621</v>
      </c>
      <c r="O124" s="66"/>
      <c r="P124" s="65" t="s">
        <v>10621</v>
      </c>
      <c r="Q124" s="64"/>
      <c r="R124" s="64"/>
      <c r="S124" s="64" t="s">
        <v>10621</v>
      </c>
      <c r="T124" s="63"/>
      <c r="U124" s="65" t="s">
        <v>10621</v>
      </c>
      <c r="V124" s="64"/>
      <c r="W124" s="64"/>
      <c r="X124" s="64" t="s">
        <v>10621</v>
      </c>
      <c r="Y124" s="63"/>
      <c r="Z124" s="62"/>
      <c r="AA124" s="44"/>
      <c r="AB124" s="44"/>
      <c r="AC124" s="44"/>
      <c r="AD124" s="61"/>
      <c r="AE124" s="62"/>
      <c r="AF124" s="44"/>
      <c r="AG124" s="44"/>
      <c r="AH124" s="44"/>
      <c r="AI124" s="61"/>
      <c r="AJ124" s="62"/>
      <c r="AK124" s="44"/>
      <c r="AL124" s="44"/>
      <c r="AM124" s="44"/>
      <c r="AN124" s="42"/>
      <c r="AO124" s="44"/>
      <c r="AP124" s="44"/>
      <c r="AQ124" s="44"/>
      <c r="AR124" s="44"/>
      <c r="AS124" s="42"/>
      <c r="AT124" s="47"/>
      <c r="AU124" s="46"/>
      <c r="AV124" s="46"/>
      <c r="AW124" s="46"/>
      <c r="AX124" s="46"/>
      <c r="AY124" s="46"/>
      <c r="AZ124" s="61"/>
      <c r="BA124" s="47"/>
      <c r="BB124" s="46"/>
      <c r="BC124" s="46"/>
      <c r="BD124" s="46"/>
      <c r="BE124" s="46"/>
      <c r="BF124" s="46"/>
      <c r="BG124" s="61"/>
      <c r="BH124" s="47"/>
      <c r="BI124" s="46"/>
      <c r="BJ124" s="46"/>
      <c r="BK124" s="46"/>
      <c r="BL124" s="46"/>
      <c r="BM124" s="46"/>
      <c r="BN124" s="61"/>
      <c r="BO124" s="26" t="s">
        <v>14327</v>
      </c>
      <c r="BR124" s="25"/>
    </row>
    <row r="125" spans="1:70">
      <c r="A125" s="25" t="s">
        <v>14136</v>
      </c>
      <c r="B125" s="39"/>
      <c r="C125" s="40"/>
      <c r="D125" s="39"/>
      <c r="E125" s="39"/>
      <c r="F125" s="39"/>
      <c r="G125" s="51" t="s">
        <v>10460</v>
      </c>
      <c r="H125" s="39"/>
      <c r="I125" s="38"/>
      <c r="J125" s="65" t="s">
        <v>10621</v>
      </c>
      <c r="K125" s="64"/>
      <c r="L125" s="64"/>
      <c r="M125" s="64"/>
      <c r="N125" s="64" t="s">
        <v>10621</v>
      </c>
      <c r="O125" s="66"/>
      <c r="P125" s="65" t="s">
        <v>10621</v>
      </c>
      <c r="Q125" s="64"/>
      <c r="R125" s="64"/>
      <c r="S125" s="64" t="s">
        <v>10621</v>
      </c>
      <c r="T125" s="63"/>
      <c r="U125" s="65" t="s">
        <v>10621</v>
      </c>
      <c r="V125" s="64"/>
      <c r="W125" s="64"/>
      <c r="X125" s="64" t="s">
        <v>10621</v>
      </c>
      <c r="Y125" s="63"/>
      <c r="Z125" s="62"/>
      <c r="AA125" s="44"/>
      <c r="AB125" s="44"/>
      <c r="AC125" s="44"/>
      <c r="AD125" s="61"/>
      <c r="AE125" s="62"/>
      <c r="AF125" s="44"/>
      <c r="AG125" s="44"/>
      <c r="AH125" s="44"/>
      <c r="AI125" s="61"/>
      <c r="AJ125" s="62"/>
      <c r="AK125" s="44"/>
      <c r="AL125" s="44"/>
      <c r="AM125" s="44"/>
      <c r="AN125" s="42"/>
      <c r="AO125" s="44"/>
      <c r="AP125" s="44"/>
      <c r="AQ125" s="44"/>
      <c r="AR125" s="44"/>
      <c r="AS125" s="42"/>
      <c r="AT125" s="47"/>
      <c r="AU125" s="46"/>
      <c r="AV125" s="46"/>
      <c r="AW125" s="46"/>
      <c r="AX125" s="46"/>
      <c r="AY125" s="46"/>
      <c r="AZ125" s="61"/>
      <c r="BA125" s="47"/>
      <c r="BB125" s="46"/>
      <c r="BC125" s="46"/>
      <c r="BD125" s="46"/>
      <c r="BE125" s="46"/>
      <c r="BF125" s="46"/>
      <c r="BG125" s="61"/>
      <c r="BH125" s="47"/>
      <c r="BI125" s="46"/>
      <c r="BJ125" s="46"/>
      <c r="BK125" s="46"/>
      <c r="BL125" s="46"/>
      <c r="BM125" s="46"/>
      <c r="BN125" s="61"/>
      <c r="BO125" s="26" t="s">
        <v>14328</v>
      </c>
      <c r="BR125" s="25"/>
    </row>
    <row r="126" spans="1:70">
      <c r="A126" s="25" t="s">
        <v>14136</v>
      </c>
      <c r="B126" s="39"/>
      <c r="C126" s="40"/>
      <c r="D126" s="39"/>
      <c r="E126" s="39"/>
      <c r="F126" s="39"/>
      <c r="G126" s="51" t="s">
        <v>10462</v>
      </c>
      <c r="H126" s="39"/>
      <c r="I126" s="38"/>
      <c r="J126" s="65" t="s">
        <v>10621</v>
      </c>
      <c r="K126" s="64"/>
      <c r="L126" s="64"/>
      <c r="M126" s="64"/>
      <c r="N126" s="64" t="s">
        <v>10621</v>
      </c>
      <c r="O126" s="63" t="s">
        <v>14836</v>
      </c>
      <c r="P126" s="65" t="s">
        <v>10621</v>
      </c>
      <c r="Q126" s="64"/>
      <c r="R126" s="64"/>
      <c r="S126" s="64" t="s">
        <v>10621</v>
      </c>
      <c r="T126" s="63" t="s">
        <v>14836</v>
      </c>
      <c r="U126" s="65" t="s">
        <v>10621</v>
      </c>
      <c r="V126" s="64"/>
      <c r="W126" s="64"/>
      <c r="X126" s="64" t="s">
        <v>10621</v>
      </c>
      <c r="Y126" s="63" t="s">
        <v>14836</v>
      </c>
      <c r="Z126" s="62"/>
      <c r="AA126" s="44"/>
      <c r="AB126" s="44"/>
      <c r="AC126" s="44"/>
      <c r="AD126" s="61"/>
      <c r="AE126" s="62"/>
      <c r="AF126" s="44"/>
      <c r="AG126" s="44"/>
      <c r="AH126" s="44"/>
      <c r="AI126" s="61"/>
      <c r="AJ126" s="62"/>
      <c r="AK126" s="44"/>
      <c r="AL126" s="44"/>
      <c r="AM126" s="44"/>
      <c r="AN126" s="42"/>
      <c r="AO126" s="44"/>
      <c r="AP126" s="44"/>
      <c r="AQ126" s="44"/>
      <c r="AR126" s="44"/>
      <c r="AS126" s="42"/>
      <c r="AT126" s="47"/>
      <c r="AU126" s="46"/>
      <c r="AV126" s="46"/>
      <c r="AW126" s="46"/>
      <c r="AX126" s="46"/>
      <c r="AY126" s="46"/>
      <c r="AZ126" s="61"/>
      <c r="BA126" s="47"/>
      <c r="BB126" s="46"/>
      <c r="BC126" s="46"/>
      <c r="BD126" s="46"/>
      <c r="BE126" s="46"/>
      <c r="BF126" s="46"/>
      <c r="BG126" s="61"/>
      <c r="BH126" s="47"/>
      <c r="BI126" s="46"/>
      <c r="BJ126" s="46"/>
      <c r="BK126" s="46"/>
      <c r="BL126" s="46"/>
      <c r="BM126" s="46"/>
      <c r="BN126" s="61"/>
      <c r="BO126" s="26" t="s">
        <v>14329</v>
      </c>
      <c r="BR126" s="25"/>
    </row>
    <row r="127" spans="1:70">
      <c r="A127" s="25" t="s">
        <v>14136</v>
      </c>
      <c r="B127" s="39"/>
      <c r="C127" s="40"/>
      <c r="D127" s="39"/>
      <c r="E127" s="39"/>
      <c r="F127" s="39"/>
      <c r="G127" s="51" t="s">
        <v>10548</v>
      </c>
      <c r="H127" s="39"/>
      <c r="I127" s="38"/>
      <c r="J127" s="65" t="s">
        <v>10621</v>
      </c>
      <c r="K127" s="64"/>
      <c r="L127" s="64"/>
      <c r="M127" s="64"/>
      <c r="N127" s="64" t="s">
        <v>10621</v>
      </c>
      <c r="O127" s="66"/>
      <c r="P127" s="65" t="s">
        <v>10621</v>
      </c>
      <c r="Q127" s="64"/>
      <c r="R127" s="64"/>
      <c r="S127" s="64" t="s">
        <v>10621</v>
      </c>
      <c r="T127" s="63"/>
      <c r="U127" s="65" t="s">
        <v>10621</v>
      </c>
      <c r="V127" s="64"/>
      <c r="W127" s="64"/>
      <c r="X127" s="64" t="s">
        <v>10621</v>
      </c>
      <c r="Y127" s="63"/>
      <c r="Z127" s="62"/>
      <c r="AA127" s="44"/>
      <c r="AB127" s="44"/>
      <c r="AC127" s="44"/>
      <c r="AD127" s="61"/>
      <c r="AE127" s="62"/>
      <c r="AF127" s="44"/>
      <c r="AG127" s="44"/>
      <c r="AH127" s="44"/>
      <c r="AI127" s="61"/>
      <c r="AJ127" s="62"/>
      <c r="AK127" s="44"/>
      <c r="AL127" s="44"/>
      <c r="AM127" s="44"/>
      <c r="AN127" s="42"/>
      <c r="AO127" s="44"/>
      <c r="AP127" s="44"/>
      <c r="AQ127" s="44"/>
      <c r="AR127" s="44"/>
      <c r="AS127" s="42"/>
      <c r="AT127" s="47"/>
      <c r="AU127" s="46"/>
      <c r="AV127" s="46"/>
      <c r="AW127" s="46"/>
      <c r="AX127" s="46"/>
      <c r="AY127" s="46"/>
      <c r="AZ127" s="61"/>
      <c r="BA127" s="47"/>
      <c r="BB127" s="46"/>
      <c r="BC127" s="46"/>
      <c r="BD127" s="46"/>
      <c r="BE127" s="46"/>
      <c r="BF127" s="46"/>
      <c r="BG127" s="61"/>
      <c r="BH127" s="47"/>
      <c r="BI127" s="46"/>
      <c r="BJ127" s="46"/>
      <c r="BK127" s="46"/>
      <c r="BL127" s="46"/>
      <c r="BM127" s="46"/>
      <c r="BN127" s="61"/>
      <c r="BO127" s="26" t="s">
        <v>14330</v>
      </c>
      <c r="BR127" s="51" t="s">
        <v>5893</v>
      </c>
    </row>
    <row r="128" spans="1:70">
      <c r="A128" s="25" t="s">
        <v>14136</v>
      </c>
      <c r="B128" s="39"/>
      <c r="C128" s="40"/>
      <c r="D128" s="39"/>
      <c r="E128" s="39"/>
      <c r="F128" s="39"/>
      <c r="G128" s="51" t="s">
        <v>10464</v>
      </c>
      <c r="H128" s="39"/>
      <c r="I128" s="38"/>
      <c r="J128" s="65" t="s">
        <v>14152</v>
      </c>
      <c r="K128" s="64"/>
      <c r="L128" s="64"/>
      <c r="M128" s="64"/>
      <c r="N128" s="64" t="s">
        <v>14152</v>
      </c>
      <c r="O128" s="63" t="s">
        <v>14837</v>
      </c>
      <c r="P128" s="65" t="s">
        <v>14152</v>
      </c>
      <c r="Q128" s="64"/>
      <c r="R128" s="64"/>
      <c r="S128" s="64" t="s">
        <v>14152</v>
      </c>
      <c r="T128" s="63" t="s">
        <v>14837</v>
      </c>
      <c r="U128" s="65" t="s">
        <v>14152</v>
      </c>
      <c r="V128" s="64"/>
      <c r="W128" s="64"/>
      <c r="X128" s="64" t="s">
        <v>14152</v>
      </c>
      <c r="Y128" s="63" t="s">
        <v>14837</v>
      </c>
      <c r="Z128" s="62"/>
      <c r="AA128" s="44"/>
      <c r="AB128" s="44"/>
      <c r="AC128" s="44"/>
      <c r="AD128" s="61"/>
      <c r="AE128" s="62"/>
      <c r="AF128" s="44"/>
      <c r="AG128" s="44"/>
      <c r="AH128" s="44"/>
      <c r="AI128" s="61"/>
      <c r="AJ128" s="62"/>
      <c r="AK128" s="44"/>
      <c r="AL128" s="44"/>
      <c r="AM128" s="44"/>
      <c r="AN128" s="42"/>
      <c r="AO128" s="44"/>
      <c r="AP128" s="44"/>
      <c r="AQ128" s="44"/>
      <c r="AR128" s="44"/>
      <c r="AS128" s="42"/>
      <c r="AT128" s="47"/>
      <c r="AU128" s="46"/>
      <c r="AV128" s="46"/>
      <c r="AW128" s="46"/>
      <c r="AX128" s="46"/>
      <c r="AY128" s="46"/>
      <c r="AZ128" s="61"/>
      <c r="BA128" s="47"/>
      <c r="BB128" s="46"/>
      <c r="BC128" s="46"/>
      <c r="BD128" s="46"/>
      <c r="BE128" s="46"/>
      <c r="BF128" s="46"/>
      <c r="BG128" s="61"/>
      <c r="BH128" s="47"/>
      <c r="BI128" s="46"/>
      <c r="BJ128" s="46"/>
      <c r="BK128" s="46"/>
      <c r="BL128" s="46"/>
      <c r="BM128" s="46"/>
      <c r="BN128" s="61"/>
      <c r="BO128" s="26" t="s">
        <v>14331</v>
      </c>
      <c r="BR128" s="25"/>
    </row>
    <row r="129" spans="1:70">
      <c r="A129" s="25" t="s">
        <v>14136</v>
      </c>
      <c r="B129" s="39"/>
      <c r="C129" s="40"/>
      <c r="D129" s="39"/>
      <c r="E129" s="39"/>
      <c r="F129" s="39"/>
      <c r="G129" s="51" t="s">
        <v>10466</v>
      </c>
      <c r="H129" s="39"/>
      <c r="I129" s="38"/>
      <c r="J129" s="65" t="s">
        <v>10621</v>
      </c>
      <c r="K129" s="64"/>
      <c r="L129" s="64"/>
      <c r="M129" s="64"/>
      <c r="N129" s="64" t="s">
        <v>10621</v>
      </c>
      <c r="O129" s="66"/>
      <c r="P129" s="65" t="s">
        <v>10621</v>
      </c>
      <c r="Q129" s="64"/>
      <c r="R129" s="64"/>
      <c r="S129" s="64" t="s">
        <v>10621</v>
      </c>
      <c r="T129" s="63"/>
      <c r="U129" s="65" t="s">
        <v>10621</v>
      </c>
      <c r="V129" s="64"/>
      <c r="W129" s="64"/>
      <c r="X129" s="64" t="s">
        <v>10621</v>
      </c>
      <c r="Y129" s="63"/>
      <c r="Z129" s="62"/>
      <c r="AA129" s="44"/>
      <c r="AB129" s="44"/>
      <c r="AC129" s="44"/>
      <c r="AD129" s="61"/>
      <c r="AE129" s="62"/>
      <c r="AF129" s="44"/>
      <c r="AG129" s="44"/>
      <c r="AH129" s="44"/>
      <c r="AI129" s="61"/>
      <c r="AJ129" s="62"/>
      <c r="AK129" s="44"/>
      <c r="AL129" s="44"/>
      <c r="AM129" s="44"/>
      <c r="AN129" s="42"/>
      <c r="AO129" s="44"/>
      <c r="AP129" s="44"/>
      <c r="AQ129" s="44"/>
      <c r="AR129" s="44"/>
      <c r="AS129" s="42"/>
      <c r="AT129" s="47"/>
      <c r="AU129" s="46"/>
      <c r="AV129" s="46"/>
      <c r="AW129" s="46"/>
      <c r="AX129" s="46"/>
      <c r="AY129" s="46"/>
      <c r="AZ129" s="61"/>
      <c r="BA129" s="47"/>
      <c r="BB129" s="46"/>
      <c r="BC129" s="46"/>
      <c r="BD129" s="46"/>
      <c r="BE129" s="46"/>
      <c r="BF129" s="46"/>
      <c r="BG129" s="61"/>
      <c r="BH129" s="47"/>
      <c r="BI129" s="46"/>
      <c r="BJ129" s="46"/>
      <c r="BK129" s="46"/>
      <c r="BL129" s="46"/>
      <c r="BM129" s="46"/>
      <c r="BN129" s="61"/>
      <c r="BO129" s="26" t="s">
        <v>14332</v>
      </c>
      <c r="BR129" s="25"/>
    </row>
    <row r="130" spans="1:70">
      <c r="A130" s="25" t="s">
        <v>14136</v>
      </c>
      <c r="B130" s="39"/>
      <c r="C130" s="40"/>
      <c r="D130" s="39"/>
      <c r="E130" s="39"/>
      <c r="F130" s="39"/>
      <c r="G130" s="51" t="s">
        <v>10552</v>
      </c>
      <c r="H130" s="39"/>
      <c r="I130" s="38"/>
      <c r="J130" s="65" t="s">
        <v>10621</v>
      </c>
      <c r="K130" s="64"/>
      <c r="L130" s="64"/>
      <c r="M130" s="64"/>
      <c r="N130" s="64" t="s">
        <v>10621</v>
      </c>
      <c r="O130" s="66"/>
      <c r="P130" s="65" t="s">
        <v>10621</v>
      </c>
      <c r="Q130" s="64"/>
      <c r="R130" s="64"/>
      <c r="S130" s="64" t="s">
        <v>10621</v>
      </c>
      <c r="T130" s="63"/>
      <c r="U130" s="65" t="s">
        <v>10621</v>
      </c>
      <c r="V130" s="64"/>
      <c r="W130" s="64"/>
      <c r="X130" s="64" t="s">
        <v>10621</v>
      </c>
      <c r="Y130" s="63"/>
      <c r="Z130" s="62"/>
      <c r="AA130" s="44"/>
      <c r="AB130" s="44"/>
      <c r="AC130" s="44"/>
      <c r="AD130" s="61"/>
      <c r="AE130" s="62"/>
      <c r="AF130" s="44"/>
      <c r="AG130" s="44"/>
      <c r="AH130" s="44"/>
      <c r="AI130" s="61"/>
      <c r="AJ130" s="62"/>
      <c r="AK130" s="44"/>
      <c r="AL130" s="44"/>
      <c r="AM130" s="44"/>
      <c r="AN130" s="42"/>
      <c r="AO130" s="44"/>
      <c r="AP130" s="44"/>
      <c r="AQ130" s="44"/>
      <c r="AR130" s="44"/>
      <c r="AS130" s="42"/>
      <c r="AT130" s="47"/>
      <c r="AU130" s="46"/>
      <c r="AV130" s="46"/>
      <c r="AW130" s="46"/>
      <c r="AX130" s="46"/>
      <c r="AY130" s="46"/>
      <c r="AZ130" s="61"/>
      <c r="BA130" s="47"/>
      <c r="BB130" s="46"/>
      <c r="BC130" s="46"/>
      <c r="BD130" s="46"/>
      <c r="BE130" s="46"/>
      <c r="BF130" s="46"/>
      <c r="BG130" s="61"/>
      <c r="BH130" s="47"/>
      <c r="BI130" s="46"/>
      <c r="BJ130" s="46"/>
      <c r="BK130" s="46"/>
      <c r="BL130" s="46"/>
      <c r="BM130" s="46"/>
      <c r="BN130" s="61"/>
      <c r="BO130" s="26" t="s">
        <v>14333</v>
      </c>
      <c r="BR130" s="25"/>
    </row>
    <row r="131" spans="1:70">
      <c r="A131" s="25" t="s">
        <v>14136</v>
      </c>
      <c r="B131" s="39"/>
      <c r="C131" s="40"/>
      <c r="D131" s="39"/>
      <c r="E131" s="39"/>
      <c r="F131" s="39"/>
      <c r="G131" s="51" t="s">
        <v>14334</v>
      </c>
      <c r="H131" s="39"/>
      <c r="I131" s="38"/>
      <c r="J131" s="65" t="s">
        <v>14152</v>
      </c>
      <c r="K131" s="64"/>
      <c r="L131" s="64"/>
      <c r="M131" s="64"/>
      <c r="N131" s="64" t="s">
        <v>14152</v>
      </c>
      <c r="O131" s="66"/>
      <c r="P131" s="65"/>
      <c r="Q131" s="64"/>
      <c r="R131" s="64"/>
      <c r="S131" s="64"/>
      <c r="T131" s="63"/>
      <c r="U131" s="65"/>
      <c r="V131" s="64"/>
      <c r="W131" s="64"/>
      <c r="X131" s="64"/>
      <c r="Y131" s="63"/>
      <c r="Z131" s="62"/>
      <c r="AA131" s="44"/>
      <c r="AB131" s="44"/>
      <c r="AC131" s="44"/>
      <c r="AD131" s="61"/>
      <c r="AE131" s="62"/>
      <c r="AF131" s="44"/>
      <c r="AG131" s="44"/>
      <c r="AH131" s="44"/>
      <c r="AI131" s="61"/>
      <c r="AJ131" s="62"/>
      <c r="AK131" s="44"/>
      <c r="AL131" s="44"/>
      <c r="AM131" s="44"/>
      <c r="AN131" s="42"/>
      <c r="AO131" s="44"/>
      <c r="AP131" s="44"/>
      <c r="AQ131" s="44"/>
      <c r="AR131" s="44"/>
      <c r="AS131" s="42"/>
      <c r="AT131" s="47"/>
      <c r="AU131" s="46"/>
      <c r="AV131" s="46"/>
      <c r="AW131" s="46"/>
      <c r="AX131" s="46"/>
      <c r="AY131" s="46"/>
      <c r="AZ131" s="61"/>
      <c r="BA131" s="47"/>
      <c r="BB131" s="46"/>
      <c r="BC131" s="46"/>
      <c r="BD131" s="46"/>
      <c r="BE131" s="46"/>
      <c r="BF131" s="46"/>
      <c r="BG131" s="61"/>
      <c r="BH131" s="47"/>
      <c r="BI131" s="46"/>
      <c r="BJ131" s="46"/>
      <c r="BK131" s="46"/>
      <c r="BL131" s="46"/>
      <c r="BM131" s="46"/>
      <c r="BN131" s="61"/>
      <c r="BO131" s="26" t="s">
        <v>14335</v>
      </c>
      <c r="BR131" s="25"/>
    </row>
    <row r="132" spans="1:70">
      <c r="A132" s="25" t="s">
        <v>14136</v>
      </c>
      <c r="B132" s="39"/>
      <c r="C132" s="40"/>
      <c r="D132" s="39"/>
      <c r="E132" s="39"/>
      <c r="F132" s="39"/>
      <c r="G132" s="51" t="s">
        <v>10554</v>
      </c>
      <c r="H132" s="39"/>
      <c r="I132" s="38"/>
      <c r="J132" s="65" t="s">
        <v>14152</v>
      </c>
      <c r="K132" s="64"/>
      <c r="L132" s="64"/>
      <c r="M132" s="64"/>
      <c r="N132" s="64" t="s">
        <v>14152</v>
      </c>
      <c r="O132" s="63" t="s">
        <v>14336</v>
      </c>
      <c r="P132" s="65" t="s">
        <v>14152</v>
      </c>
      <c r="Q132" s="64"/>
      <c r="R132" s="64"/>
      <c r="S132" s="64" t="s">
        <v>14152</v>
      </c>
      <c r="T132" s="63" t="s">
        <v>14336</v>
      </c>
      <c r="U132" s="65" t="s">
        <v>14152</v>
      </c>
      <c r="V132" s="64"/>
      <c r="W132" s="64"/>
      <c r="X132" s="64" t="s">
        <v>14152</v>
      </c>
      <c r="Y132" s="63" t="s">
        <v>14336</v>
      </c>
      <c r="Z132" s="62"/>
      <c r="AA132" s="44"/>
      <c r="AB132" s="44"/>
      <c r="AC132" s="44"/>
      <c r="AD132" s="61"/>
      <c r="AE132" s="62"/>
      <c r="AF132" s="44"/>
      <c r="AG132" s="44"/>
      <c r="AH132" s="44"/>
      <c r="AI132" s="61"/>
      <c r="AJ132" s="62"/>
      <c r="AK132" s="44"/>
      <c r="AL132" s="44"/>
      <c r="AM132" s="44"/>
      <c r="AN132" s="42"/>
      <c r="AO132" s="44"/>
      <c r="AP132" s="44"/>
      <c r="AQ132" s="44"/>
      <c r="AR132" s="44"/>
      <c r="AS132" s="42"/>
      <c r="AT132" s="47"/>
      <c r="AU132" s="46"/>
      <c r="AV132" s="46"/>
      <c r="AW132" s="46"/>
      <c r="AX132" s="46"/>
      <c r="AY132" s="46"/>
      <c r="AZ132" s="61"/>
      <c r="BA132" s="47"/>
      <c r="BB132" s="46"/>
      <c r="BC132" s="46"/>
      <c r="BD132" s="46"/>
      <c r="BE132" s="46"/>
      <c r="BF132" s="46"/>
      <c r="BG132" s="61"/>
      <c r="BH132" s="47"/>
      <c r="BI132" s="46"/>
      <c r="BJ132" s="46"/>
      <c r="BK132" s="46"/>
      <c r="BL132" s="46"/>
      <c r="BM132" s="46"/>
      <c r="BN132" s="61"/>
      <c r="BO132" s="26" t="s">
        <v>14337</v>
      </c>
      <c r="BR132" s="25"/>
    </row>
    <row r="133" spans="1:70">
      <c r="A133" s="25" t="s">
        <v>14136</v>
      </c>
      <c r="B133" s="39"/>
      <c r="C133" s="40"/>
      <c r="D133" s="39"/>
      <c r="E133" s="39"/>
      <c r="F133" s="39"/>
      <c r="G133" s="51" t="s">
        <v>14338</v>
      </c>
      <c r="H133" s="39"/>
      <c r="I133" s="38"/>
      <c r="J133" s="65" t="s">
        <v>14152</v>
      </c>
      <c r="K133" s="64"/>
      <c r="L133" s="64"/>
      <c r="M133" s="64"/>
      <c r="N133" s="64" t="s">
        <v>14152</v>
      </c>
      <c r="O133" s="66"/>
      <c r="P133" s="65"/>
      <c r="Q133" s="64"/>
      <c r="R133" s="64"/>
      <c r="S133" s="64"/>
      <c r="T133" s="63"/>
      <c r="U133" s="65"/>
      <c r="V133" s="64"/>
      <c r="W133" s="64"/>
      <c r="X133" s="64"/>
      <c r="Y133" s="63"/>
      <c r="Z133" s="62"/>
      <c r="AA133" s="44"/>
      <c r="AB133" s="44"/>
      <c r="AC133" s="44"/>
      <c r="AD133" s="61"/>
      <c r="AE133" s="62"/>
      <c r="AF133" s="44"/>
      <c r="AG133" s="44"/>
      <c r="AH133" s="44"/>
      <c r="AI133" s="61"/>
      <c r="AJ133" s="62"/>
      <c r="AK133" s="44"/>
      <c r="AL133" s="44"/>
      <c r="AM133" s="44"/>
      <c r="AN133" s="42"/>
      <c r="AO133" s="44"/>
      <c r="AP133" s="44"/>
      <c r="AQ133" s="44"/>
      <c r="AR133" s="44"/>
      <c r="AS133" s="42"/>
      <c r="AT133" s="47"/>
      <c r="AU133" s="46"/>
      <c r="AV133" s="46"/>
      <c r="AW133" s="46"/>
      <c r="AX133" s="46"/>
      <c r="AY133" s="46"/>
      <c r="AZ133" s="61"/>
      <c r="BA133" s="47"/>
      <c r="BB133" s="46"/>
      <c r="BC133" s="46"/>
      <c r="BD133" s="46"/>
      <c r="BE133" s="46"/>
      <c r="BF133" s="46"/>
      <c r="BG133" s="61"/>
      <c r="BH133" s="47"/>
      <c r="BI133" s="46"/>
      <c r="BJ133" s="46"/>
      <c r="BK133" s="46"/>
      <c r="BL133" s="46"/>
      <c r="BM133" s="46"/>
      <c r="BN133" s="61"/>
      <c r="BO133" s="26" t="s">
        <v>14339</v>
      </c>
      <c r="BR133" s="25"/>
    </row>
    <row r="134" spans="1:70">
      <c r="A134" s="25" t="s">
        <v>14136</v>
      </c>
      <c r="B134" s="39"/>
      <c r="C134" s="40"/>
      <c r="D134" s="39"/>
      <c r="E134" s="39"/>
      <c r="F134" s="39"/>
      <c r="G134" s="51" t="s">
        <v>10556</v>
      </c>
      <c r="H134" s="39"/>
      <c r="I134" s="38"/>
      <c r="J134" s="65"/>
      <c r="K134" s="64"/>
      <c r="L134" s="64"/>
      <c r="M134" s="64"/>
      <c r="N134" s="64"/>
      <c r="O134" s="66"/>
      <c r="P134" s="65" t="s">
        <v>14152</v>
      </c>
      <c r="Q134" s="64"/>
      <c r="R134" s="64"/>
      <c r="S134" s="64" t="s">
        <v>14152</v>
      </c>
      <c r="T134" s="63"/>
      <c r="U134" s="65" t="s">
        <v>14152</v>
      </c>
      <c r="V134" s="64"/>
      <c r="W134" s="64"/>
      <c r="X134" s="64" t="s">
        <v>14152</v>
      </c>
      <c r="Y134" s="63"/>
      <c r="Z134" s="62"/>
      <c r="AA134" s="44"/>
      <c r="AB134" s="44"/>
      <c r="AC134" s="44"/>
      <c r="AD134" s="61"/>
      <c r="AE134" s="62"/>
      <c r="AF134" s="44"/>
      <c r="AG134" s="44"/>
      <c r="AH134" s="44"/>
      <c r="AI134" s="61"/>
      <c r="AJ134" s="62"/>
      <c r="AK134" s="44"/>
      <c r="AL134" s="44"/>
      <c r="AM134" s="44"/>
      <c r="AN134" s="42"/>
      <c r="AO134" s="44"/>
      <c r="AP134" s="44"/>
      <c r="AQ134" s="44"/>
      <c r="AR134" s="44"/>
      <c r="AS134" s="42"/>
      <c r="AT134" s="47"/>
      <c r="AU134" s="46"/>
      <c r="AV134" s="46"/>
      <c r="AW134" s="46"/>
      <c r="AX134" s="46"/>
      <c r="AY134" s="46"/>
      <c r="AZ134" s="61"/>
      <c r="BA134" s="47"/>
      <c r="BB134" s="46"/>
      <c r="BC134" s="46"/>
      <c r="BD134" s="46"/>
      <c r="BE134" s="46"/>
      <c r="BF134" s="46"/>
      <c r="BG134" s="61"/>
      <c r="BH134" s="47"/>
      <c r="BI134" s="46"/>
      <c r="BJ134" s="46"/>
      <c r="BK134" s="46"/>
      <c r="BL134" s="46"/>
      <c r="BM134" s="46"/>
      <c r="BN134" s="61"/>
      <c r="BO134" s="26" t="s">
        <v>14340</v>
      </c>
      <c r="BR134" s="25"/>
    </row>
    <row r="135" spans="1:70" ht="26.4">
      <c r="A135" s="25" t="s">
        <v>14136</v>
      </c>
      <c r="B135" s="39"/>
      <c r="C135" s="40"/>
      <c r="D135" s="39"/>
      <c r="E135" s="39" t="s">
        <v>14341</v>
      </c>
      <c r="F135" s="39"/>
      <c r="G135" s="39"/>
      <c r="H135" s="39"/>
      <c r="I135" s="38"/>
      <c r="J135" s="65" t="s">
        <v>14152</v>
      </c>
      <c r="K135" s="64"/>
      <c r="L135" s="64"/>
      <c r="M135" s="64" t="s">
        <v>14152</v>
      </c>
      <c r="N135" s="64"/>
      <c r="O135" s="66"/>
      <c r="P135" s="65" t="s">
        <v>14152</v>
      </c>
      <c r="Q135" s="64"/>
      <c r="R135" s="64" t="s">
        <v>14152</v>
      </c>
      <c r="S135" s="64"/>
      <c r="T135" s="63"/>
      <c r="U135" s="65" t="s">
        <v>14152</v>
      </c>
      <c r="V135" s="64"/>
      <c r="W135" s="64" t="s">
        <v>14152</v>
      </c>
      <c r="X135" s="64"/>
      <c r="Y135" s="63"/>
      <c r="Z135" s="62"/>
      <c r="AA135" s="44"/>
      <c r="AB135" s="44"/>
      <c r="AC135" s="44"/>
      <c r="AD135" s="61"/>
      <c r="AE135" s="62"/>
      <c r="AF135" s="44"/>
      <c r="AG135" s="44"/>
      <c r="AH135" s="44"/>
      <c r="AI135" s="61"/>
      <c r="AJ135" s="62"/>
      <c r="AK135" s="44"/>
      <c r="AL135" s="44"/>
      <c r="AM135" s="44"/>
      <c r="AN135" s="42"/>
      <c r="AO135" s="44"/>
      <c r="AP135" s="44"/>
      <c r="AQ135" s="44"/>
      <c r="AR135" s="44"/>
      <c r="AS135" s="42"/>
      <c r="AT135" s="47"/>
      <c r="AU135" s="46"/>
      <c r="AV135" s="46"/>
      <c r="AW135" s="46"/>
      <c r="AX135" s="46"/>
      <c r="AY135" s="46"/>
      <c r="AZ135" s="61"/>
      <c r="BA135" s="47"/>
      <c r="BB135" s="46"/>
      <c r="BC135" s="46"/>
      <c r="BD135" s="46"/>
      <c r="BE135" s="46"/>
      <c r="BF135" s="46"/>
      <c r="BG135" s="61"/>
      <c r="BH135" s="47"/>
      <c r="BI135" s="46"/>
      <c r="BJ135" s="46"/>
      <c r="BK135" s="46"/>
      <c r="BL135" s="46"/>
      <c r="BM135" s="46"/>
      <c r="BN135" s="61"/>
      <c r="BO135" s="26" t="s">
        <v>14342</v>
      </c>
      <c r="BP135" s="26" t="s">
        <v>14343</v>
      </c>
      <c r="BR135" s="25" t="s">
        <v>14859</v>
      </c>
    </row>
    <row r="136" spans="1:70">
      <c r="A136" s="25" t="s">
        <v>14136</v>
      </c>
      <c r="B136" s="39"/>
      <c r="C136" s="40"/>
      <c r="D136" s="39"/>
      <c r="E136" s="39"/>
      <c r="F136" s="39" t="s">
        <v>14344</v>
      </c>
      <c r="G136" s="39"/>
      <c r="H136" s="39"/>
      <c r="I136" s="38"/>
      <c r="J136" s="65" t="s">
        <v>10621</v>
      </c>
      <c r="K136" s="64"/>
      <c r="L136" s="64"/>
      <c r="M136" s="64" t="s">
        <v>10621</v>
      </c>
      <c r="N136" s="64"/>
      <c r="O136" s="66"/>
      <c r="P136" s="65" t="s">
        <v>10621</v>
      </c>
      <c r="Q136" s="64"/>
      <c r="R136" s="64" t="s">
        <v>10621</v>
      </c>
      <c r="S136" s="64"/>
      <c r="T136" s="63"/>
      <c r="U136" s="65" t="s">
        <v>10621</v>
      </c>
      <c r="V136" s="64"/>
      <c r="W136" s="64" t="s">
        <v>10621</v>
      </c>
      <c r="X136" s="64"/>
      <c r="Y136" s="63"/>
      <c r="Z136" s="62"/>
      <c r="AA136" s="44"/>
      <c r="AB136" s="44"/>
      <c r="AC136" s="44"/>
      <c r="AD136" s="61"/>
      <c r="AE136" s="62"/>
      <c r="AF136" s="44"/>
      <c r="AG136" s="44"/>
      <c r="AH136" s="44"/>
      <c r="AI136" s="61"/>
      <c r="AJ136" s="62"/>
      <c r="AK136" s="44"/>
      <c r="AL136" s="44"/>
      <c r="AM136" s="44"/>
      <c r="AN136" s="42"/>
      <c r="AO136" s="44"/>
      <c r="AP136" s="44"/>
      <c r="AQ136" s="44"/>
      <c r="AR136" s="44"/>
      <c r="AS136" s="42"/>
      <c r="AT136" s="47"/>
      <c r="AU136" s="46"/>
      <c r="AV136" s="46"/>
      <c r="AW136" s="46"/>
      <c r="AX136" s="46"/>
      <c r="AY136" s="46"/>
      <c r="AZ136" s="61"/>
      <c r="BA136" s="47"/>
      <c r="BB136" s="46"/>
      <c r="BC136" s="46"/>
      <c r="BD136" s="46"/>
      <c r="BE136" s="46"/>
      <c r="BF136" s="46"/>
      <c r="BG136" s="61"/>
      <c r="BH136" s="47"/>
      <c r="BI136" s="46"/>
      <c r="BJ136" s="46"/>
      <c r="BK136" s="46"/>
      <c r="BL136" s="46"/>
      <c r="BM136" s="46"/>
      <c r="BN136" s="61"/>
      <c r="BO136" s="26" t="s">
        <v>14345</v>
      </c>
      <c r="BR136" s="25" t="s">
        <v>14860</v>
      </c>
    </row>
    <row r="137" spans="1:70">
      <c r="A137" s="25" t="s">
        <v>14136</v>
      </c>
      <c r="B137" s="39"/>
      <c r="C137" s="40"/>
      <c r="D137" s="39"/>
      <c r="E137" s="39"/>
      <c r="F137" s="39" t="s">
        <v>14346</v>
      </c>
      <c r="G137" s="39"/>
      <c r="H137" s="39"/>
      <c r="I137" s="38"/>
      <c r="J137" s="65" t="s">
        <v>10621</v>
      </c>
      <c r="K137" s="64"/>
      <c r="L137" s="64"/>
      <c r="M137" s="64" t="s">
        <v>10621</v>
      </c>
      <c r="N137" s="64"/>
      <c r="O137" s="66"/>
      <c r="P137" s="65" t="s">
        <v>10621</v>
      </c>
      <c r="Q137" s="64"/>
      <c r="R137" s="64" t="s">
        <v>10621</v>
      </c>
      <c r="S137" s="64"/>
      <c r="T137" s="63"/>
      <c r="U137" s="65" t="s">
        <v>10621</v>
      </c>
      <c r="V137" s="64"/>
      <c r="W137" s="64" t="s">
        <v>10621</v>
      </c>
      <c r="X137" s="64"/>
      <c r="Y137" s="63"/>
      <c r="Z137" s="62"/>
      <c r="AA137" s="44"/>
      <c r="AB137" s="44"/>
      <c r="AC137" s="44"/>
      <c r="AD137" s="61"/>
      <c r="AE137" s="62"/>
      <c r="AF137" s="44"/>
      <c r="AG137" s="44"/>
      <c r="AH137" s="44"/>
      <c r="AI137" s="61"/>
      <c r="AJ137" s="62"/>
      <c r="AK137" s="44"/>
      <c r="AL137" s="44"/>
      <c r="AM137" s="44"/>
      <c r="AN137" s="42"/>
      <c r="AO137" s="44"/>
      <c r="AP137" s="44"/>
      <c r="AQ137" s="44"/>
      <c r="AR137" s="44"/>
      <c r="AS137" s="42"/>
      <c r="AT137" s="47"/>
      <c r="AU137" s="46"/>
      <c r="AV137" s="46"/>
      <c r="AW137" s="46"/>
      <c r="AX137" s="46"/>
      <c r="AY137" s="46"/>
      <c r="AZ137" s="61"/>
      <c r="BA137" s="47"/>
      <c r="BB137" s="46"/>
      <c r="BC137" s="46"/>
      <c r="BD137" s="46"/>
      <c r="BE137" s="46"/>
      <c r="BF137" s="46"/>
      <c r="BG137" s="61"/>
      <c r="BH137" s="47"/>
      <c r="BI137" s="46"/>
      <c r="BJ137" s="46"/>
      <c r="BK137" s="46"/>
      <c r="BL137" s="46"/>
      <c r="BM137" s="46"/>
      <c r="BN137" s="61"/>
      <c r="BO137" s="26" t="s">
        <v>14347</v>
      </c>
      <c r="BR137" s="25" t="s">
        <v>14860</v>
      </c>
    </row>
    <row r="138" spans="1:70">
      <c r="A138" s="25" t="s">
        <v>14136</v>
      </c>
      <c r="B138" s="39"/>
      <c r="C138" s="40" t="s">
        <v>10616</v>
      </c>
      <c r="D138" s="39"/>
      <c r="E138" s="39"/>
      <c r="F138" s="39"/>
      <c r="G138" s="39"/>
      <c r="H138" s="39"/>
      <c r="I138" s="38"/>
      <c r="J138" s="65" t="s">
        <v>10621</v>
      </c>
      <c r="K138" s="64"/>
      <c r="L138" s="64"/>
      <c r="M138" s="64" t="s">
        <v>10621</v>
      </c>
      <c r="N138" s="64"/>
      <c r="O138" s="66"/>
      <c r="P138" s="65" t="s">
        <v>10621</v>
      </c>
      <c r="Q138" s="64"/>
      <c r="R138" s="64" t="s">
        <v>10621</v>
      </c>
      <c r="S138" s="64"/>
      <c r="T138" s="63"/>
      <c r="U138" s="65" t="s">
        <v>10621</v>
      </c>
      <c r="V138" s="64"/>
      <c r="W138" s="64" t="s">
        <v>10621</v>
      </c>
      <c r="X138" s="64"/>
      <c r="Y138" s="63"/>
      <c r="Z138" s="62" t="s">
        <v>14152</v>
      </c>
      <c r="AA138" s="44"/>
      <c r="AB138" s="44" t="s">
        <v>14152</v>
      </c>
      <c r="AC138" s="44"/>
      <c r="AD138" s="42" t="s">
        <v>14348</v>
      </c>
      <c r="AE138" s="62" t="s">
        <v>14152</v>
      </c>
      <c r="AF138" s="44"/>
      <c r="AG138" s="44" t="s">
        <v>14152</v>
      </c>
      <c r="AH138" s="44"/>
      <c r="AI138" s="42" t="s">
        <v>14348</v>
      </c>
      <c r="AJ138" s="62" t="s">
        <v>10621</v>
      </c>
      <c r="AK138" s="44"/>
      <c r="AL138" s="44" t="s">
        <v>10621</v>
      </c>
      <c r="AM138" s="44"/>
      <c r="AN138" s="42" t="s">
        <v>14349</v>
      </c>
      <c r="AO138" s="44" t="s">
        <v>10621</v>
      </c>
      <c r="AP138" s="44"/>
      <c r="AQ138" s="44" t="s">
        <v>10621</v>
      </c>
      <c r="AR138" s="44"/>
      <c r="AS138" s="42" t="s">
        <v>14349</v>
      </c>
      <c r="AT138" s="47" t="s">
        <v>14152</v>
      </c>
      <c r="AU138" s="46"/>
      <c r="AV138" s="46"/>
      <c r="AW138" s="46"/>
      <c r="AX138" s="46" t="s">
        <v>14152</v>
      </c>
      <c r="AY138" s="46"/>
      <c r="AZ138" s="42" t="s">
        <v>14349</v>
      </c>
      <c r="BA138" s="47" t="s">
        <v>14152</v>
      </c>
      <c r="BB138" s="46"/>
      <c r="BC138" s="46"/>
      <c r="BD138" s="46"/>
      <c r="BE138" s="46" t="s">
        <v>14152</v>
      </c>
      <c r="BF138" s="46"/>
      <c r="BG138" s="42" t="s">
        <v>14349</v>
      </c>
      <c r="BH138" s="47" t="s">
        <v>14152</v>
      </c>
      <c r="BI138" s="46"/>
      <c r="BJ138" s="46"/>
      <c r="BK138" s="46"/>
      <c r="BL138" s="46" t="s">
        <v>14152</v>
      </c>
      <c r="BM138" s="46"/>
      <c r="BN138" s="42" t="s">
        <v>14349</v>
      </c>
      <c r="BO138" s="26" t="s">
        <v>14350</v>
      </c>
      <c r="BR138" s="25"/>
    </row>
    <row r="139" spans="1:70">
      <c r="A139" s="25" t="s">
        <v>14136</v>
      </c>
      <c r="B139" s="39"/>
      <c r="C139" s="40"/>
      <c r="D139" s="39" t="s">
        <v>10618</v>
      </c>
      <c r="E139" s="39"/>
      <c r="F139" s="39"/>
      <c r="G139" s="39"/>
      <c r="H139" s="39"/>
      <c r="I139" s="38"/>
      <c r="J139" s="65" t="s">
        <v>10621</v>
      </c>
      <c r="K139" s="64"/>
      <c r="L139" s="64"/>
      <c r="M139" s="64" t="s">
        <v>10621</v>
      </c>
      <c r="N139" s="64"/>
      <c r="O139" s="66"/>
      <c r="P139" s="65" t="s">
        <v>10621</v>
      </c>
      <c r="Q139" s="64"/>
      <c r="R139" s="64" t="s">
        <v>10621</v>
      </c>
      <c r="S139" s="64"/>
      <c r="T139" s="63"/>
      <c r="U139" s="65" t="s">
        <v>10621</v>
      </c>
      <c r="V139" s="64"/>
      <c r="W139" s="64" t="s">
        <v>10621</v>
      </c>
      <c r="X139" s="64"/>
      <c r="Y139" s="63"/>
      <c r="Z139" s="62" t="s">
        <v>10621</v>
      </c>
      <c r="AA139" s="44"/>
      <c r="AB139" s="44" t="s">
        <v>10621</v>
      </c>
      <c r="AC139" s="44"/>
      <c r="AD139" s="61"/>
      <c r="AE139" s="62" t="s">
        <v>10621</v>
      </c>
      <c r="AF139" s="44"/>
      <c r="AG139" s="44" t="s">
        <v>10621</v>
      </c>
      <c r="AH139" s="44"/>
      <c r="AI139" s="61"/>
      <c r="AJ139" s="62" t="s">
        <v>10621</v>
      </c>
      <c r="AK139" s="44"/>
      <c r="AL139" s="44" t="s">
        <v>10621</v>
      </c>
      <c r="AM139" s="44"/>
      <c r="AN139" s="42"/>
      <c r="AO139" s="44" t="s">
        <v>10621</v>
      </c>
      <c r="AP139" s="44"/>
      <c r="AQ139" s="44" t="s">
        <v>10621</v>
      </c>
      <c r="AR139" s="44"/>
      <c r="AS139" s="42"/>
      <c r="AT139" s="47" t="s">
        <v>10621</v>
      </c>
      <c r="AU139" s="46"/>
      <c r="AV139" s="46"/>
      <c r="AW139" s="46"/>
      <c r="AX139" s="46" t="s">
        <v>10621</v>
      </c>
      <c r="AY139" s="46"/>
      <c r="AZ139" s="61"/>
      <c r="BA139" s="47" t="s">
        <v>10621</v>
      </c>
      <c r="BB139" s="46"/>
      <c r="BC139" s="46"/>
      <c r="BD139" s="46"/>
      <c r="BE139" s="46" t="s">
        <v>10621</v>
      </c>
      <c r="BF139" s="46"/>
      <c r="BG139" s="61"/>
      <c r="BH139" s="47" t="s">
        <v>10621</v>
      </c>
      <c r="BI139" s="46"/>
      <c r="BJ139" s="46"/>
      <c r="BK139" s="46"/>
      <c r="BL139" s="46" t="s">
        <v>10621</v>
      </c>
      <c r="BM139" s="46"/>
      <c r="BN139" s="61"/>
      <c r="BO139" s="26" t="s">
        <v>14351</v>
      </c>
      <c r="BR139" s="25"/>
    </row>
    <row r="140" spans="1:70">
      <c r="A140" s="25" t="s">
        <v>14136</v>
      </c>
      <c r="B140" s="39"/>
      <c r="C140" s="40"/>
      <c r="D140" s="39"/>
      <c r="E140" s="54" t="s">
        <v>14139</v>
      </c>
      <c r="F140" s="39"/>
      <c r="G140" s="39"/>
      <c r="H140" s="39"/>
      <c r="I140" s="38"/>
      <c r="J140" s="65" t="s">
        <v>14152</v>
      </c>
      <c r="K140" s="64"/>
      <c r="L140" s="64"/>
      <c r="M140" s="64" t="s">
        <v>14152</v>
      </c>
      <c r="N140" s="64"/>
      <c r="O140" s="66"/>
      <c r="P140" s="65" t="s">
        <v>14152</v>
      </c>
      <c r="Q140" s="64"/>
      <c r="R140" s="64" t="s">
        <v>14152</v>
      </c>
      <c r="S140" s="64"/>
      <c r="T140" s="63"/>
      <c r="U140" s="65" t="s">
        <v>14152</v>
      </c>
      <c r="V140" s="64"/>
      <c r="W140" s="64" t="s">
        <v>14152</v>
      </c>
      <c r="X140" s="64"/>
      <c r="Y140" s="63"/>
      <c r="Z140" s="62" t="s">
        <v>14152</v>
      </c>
      <c r="AA140" s="44"/>
      <c r="AB140" s="44" t="s">
        <v>14152</v>
      </c>
      <c r="AC140" s="44"/>
      <c r="AD140" s="61"/>
      <c r="AE140" s="62" t="s">
        <v>14152</v>
      </c>
      <c r="AF140" s="44"/>
      <c r="AG140" s="44" t="s">
        <v>14152</v>
      </c>
      <c r="AH140" s="44"/>
      <c r="AI140" s="61"/>
      <c r="AJ140" s="62" t="s">
        <v>14152</v>
      </c>
      <c r="AK140" s="44"/>
      <c r="AL140" s="44" t="s">
        <v>14152</v>
      </c>
      <c r="AM140" s="44"/>
      <c r="AN140" s="42"/>
      <c r="AO140" s="44" t="s">
        <v>14152</v>
      </c>
      <c r="AP140" s="44"/>
      <c r="AQ140" s="44" t="s">
        <v>14152</v>
      </c>
      <c r="AR140" s="44"/>
      <c r="AS140" s="42"/>
      <c r="AT140" s="47" t="s">
        <v>14152</v>
      </c>
      <c r="AU140" s="46"/>
      <c r="AV140" s="46"/>
      <c r="AW140" s="46"/>
      <c r="AX140" s="46" t="s">
        <v>14152</v>
      </c>
      <c r="AY140" s="46"/>
      <c r="AZ140" s="61"/>
      <c r="BA140" s="47" t="s">
        <v>14152</v>
      </c>
      <c r="BB140" s="46"/>
      <c r="BC140" s="46"/>
      <c r="BD140" s="46"/>
      <c r="BE140" s="46" t="s">
        <v>14152</v>
      </c>
      <c r="BF140" s="46"/>
      <c r="BG140" s="61"/>
      <c r="BH140" s="47" t="s">
        <v>14152</v>
      </c>
      <c r="BI140" s="46"/>
      <c r="BJ140" s="46"/>
      <c r="BK140" s="46"/>
      <c r="BL140" s="46" t="s">
        <v>14152</v>
      </c>
      <c r="BM140" s="46"/>
      <c r="BN140" s="61"/>
      <c r="BO140" s="26" t="s">
        <v>14352</v>
      </c>
      <c r="BR140" s="25"/>
    </row>
    <row r="141" spans="1:70">
      <c r="A141" s="25" t="s">
        <v>14136</v>
      </c>
      <c r="B141" s="39"/>
      <c r="C141" s="40"/>
      <c r="D141" s="39"/>
      <c r="E141" s="54" t="s">
        <v>14353</v>
      </c>
      <c r="F141" s="39"/>
      <c r="G141" s="39"/>
      <c r="H141" s="39"/>
      <c r="I141" s="38"/>
      <c r="J141" s="65" t="s">
        <v>10621</v>
      </c>
      <c r="K141" s="64"/>
      <c r="L141" s="64"/>
      <c r="M141" s="64" t="s">
        <v>10621</v>
      </c>
      <c r="N141" s="64"/>
      <c r="O141" s="66"/>
      <c r="P141" s="65" t="s">
        <v>10621</v>
      </c>
      <c r="Q141" s="64"/>
      <c r="R141" s="64" t="s">
        <v>10621</v>
      </c>
      <c r="S141" s="64"/>
      <c r="T141" s="63"/>
      <c r="U141" s="65" t="s">
        <v>10621</v>
      </c>
      <c r="V141" s="64"/>
      <c r="W141" s="64" t="s">
        <v>10621</v>
      </c>
      <c r="X141" s="64"/>
      <c r="Y141" s="63"/>
      <c r="Z141" s="62" t="s">
        <v>10621</v>
      </c>
      <c r="AA141" s="44"/>
      <c r="AB141" s="44" t="s">
        <v>10621</v>
      </c>
      <c r="AC141" s="44"/>
      <c r="AD141" s="61"/>
      <c r="AE141" s="62" t="s">
        <v>10621</v>
      </c>
      <c r="AF141" s="44"/>
      <c r="AG141" s="44" t="s">
        <v>10621</v>
      </c>
      <c r="AH141" s="44"/>
      <c r="AI141" s="61"/>
      <c r="AJ141" s="62" t="s">
        <v>10621</v>
      </c>
      <c r="AK141" s="44"/>
      <c r="AL141" s="44" t="s">
        <v>10621</v>
      </c>
      <c r="AM141" s="44"/>
      <c r="AN141" s="42"/>
      <c r="AO141" s="44" t="s">
        <v>10621</v>
      </c>
      <c r="AP141" s="44"/>
      <c r="AQ141" s="44" t="s">
        <v>10621</v>
      </c>
      <c r="AR141" s="44"/>
      <c r="AS141" s="42"/>
      <c r="AT141" s="47" t="s">
        <v>10621</v>
      </c>
      <c r="AU141" s="46"/>
      <c r="AV141" s="46"/>
      <c r="AW141" s="46"/>
      <c r="AX141" s="46" t="s">
        <v>10621</v>
      </c>
      <c r="AY141" s="46"/>
      <c r="AZ141" s="61"/>
      <c r="BA141" s="47" t="s">
        <v>10621</v>
      </c>
      <c r="BB141" s="46"/>
      <c r="BC141" s="46"/>
      <c r="BD141" s="46"/>
      <c r="BE141" s="46" t="s">
        <v>10621</v>
      </c>
      <c r="BF141" s="46"/>
      <c r="BG141" s="61"/>
      <c r="BH141" s="47" t="s">
        <v>10621</v>
      </c>
      <c r="BI141" s="46"/>
      <c r="BJ141" s="46"/>
      <c r="BK141" s="46"/>
      <c r="BL141" s="46" t="s">
        <v>10621</v>
      </c>
      <c r="BM141" s="46"/>
      <c r="BN141" s="61"/>
      <c r="BO141" s="26" t="s">
        <v>14354</v>
      </c>
      <c r="BR141" s="25"/>
    </row>
    <row r="142" spans="1:70">
      <c r="A142" s="25" t="s">
        <v>14136</v>
      </c>
      <c r="B142" s="39"/>
      <c r="C142" s="40"/>
      <c r="D142" s="39"/>
      <c r="E142" s="39" t="s">
        <v>10630</v>
      </c>
      <c r="F142" s="39"/>
      <c r="G142" s="39"/>
      <c r="H142" s="39"/>
      <c r="I142" s="38"/>
      <c r="J142" s="65" t="s">
        <v>10621</v>
      </c>
      <c r="K142" s="64"/>
      <c r="L142" s="64"/>
      <c r="M142" s="64" t="s">
        <v>10621</v>
      </c>
      <c r="N142" s="64"/>
      <c r="O142" s="66"/>
      <c r="P142" s="65" t="s">
        <v>10621</v>
      </c>
      <c r="Q142" s="64"/>
      <c r="R142" s="64" t="s">
        <v>10621</v>
      </c>
      <c r="S142" s="64"/>
      <c r="T142" s="63"/>
      <c r="U142" s="65" t="s">
        <v>10621</v>
      </c>
      <c r="V142" s="64"/>
      <c r="W142" s="64" t="s">
        <v>10621</v>
      </c>
      <c r="X142" s="64"/>
      <c r="Y142" s="63"/>
      <c r="Z142" s="62" t="s">
        <v>10621</v>
      </c>
      <c r="AA142" s="44"/>
      <c r="AB142" s="44" t="s">
        <v>10621</v>
      </c>
      <c r="AC142" s="44"/>
      <c r="AD142" s="42" t="s">
        <v>14355</v>
      </c>
      <c r="AE142" s="62" t="s">
        <v>10621</v>
      </c>
      <c r="AF142" s="44"/>
      <c r="AG142" s="44" t="s">
        <v>10621</v>
      </c>
      <c r="AH142" s="44"/>
      <c r="AI142" s="42" t="s">
        <v>14355</v>
      </c>
      <c r="AJ142" s="62" t="s">
        <v>10621</v>
      </c>
      <c r="AK142" s="44"/>
      <c r="AL142" s="44" t="s">
        <v>10621</v>
      </c>
      <c r="AM142" s="44"/>
      <c r="AN142" s="42"/>
      <c r="AO142" s="44" t="s">
        <v>10621</v>
      </c>
      <c r="AP142" s="44"/>
      <c r="AQ142" s="44" t="s">
        <v>10621</v>
      </c>
      <c r="AR142" s="44"/>
      <c r="AS142" s="42"/>
      <c r="AT142" s="47" t="s">
        <v>10621</v>
      </c>
      <c r="AU142" s="46"/>
      <c r="AV142" s="46"/>
      <c r="AW142" s="46"/>
      <c r="AX142" s="46" t="s">
        <v>10621</v>
      </c>
      <c r="AY142" s="46"/>
      <c r="AZ142" s="42" t="s">
        <v>14355</v>
      </c>
      <c r="BA142" s="47" t="s">
        <v>10621</v>
      </c>
      <c r="BB142" s="46"/>
      <c r="BC142" s="46"/>
      <c r="BD142" s="46"/>
      <c r="BE142" s="46" t="s">
        <v>10621</v>
      </c>
      <c r="BF142" s="46"/>
      <c r="BG142" s="42" t="s">
        <v>14355</v>
      </c>
      <c r="BH142" s="47" t="s">
        <v>10621</v>
      </c>
      <c r="BI142" s="46"/>
      <c r="BJ142" s="46"/>
      <c r="BK142" s="46"/>
      <c r="BL142" s="46" t="s">
        <v>10621</v>
      </c>
      <c r="BM142" s="46"/>
      <c r="BN142" s="42" t="s">
        <v>14355</v>
      </c>
      <c r="BO142" s="26" t="s">
        <v>14356</v>
      </c>
      <c r="BR142" s="25"/>
    </row>
    <row r="143" spans="1:70">
      <c r="A143" s="25" t="s">
        <v>14136</v>
      </c>
      <c r="B143" s="39"/>
      <c r="C143" s="40"/>
      <c r="D143" s="39"/>
      <c r="E143" s="39" t="s">
        <v>10652</v>
      </c>
      <c r="F143" s="39"/>
      <c r="G143" s="39"/>
      <c r="H143" s="39"/>
      <c r="I143" s="38"/>
      <c r="J143" s="65" t="s">
        <v>10621</v>
      </c>
      <c r="K143" s="64"/>
      <c r="L143" s="64"/>
      <c r="M143" s="64" t="s">
        <v>10621</v>
      </c>
      <c r="N143" s="64"/>
      <c r="O143" s="66"/>
      <c r="P143" s="65" t="s">
        <v>10621</v>
      </c>
      <c r="Q143" s="64"/>
      <c r="R143" s="64" t="s">
        <v>10621</v>
      </c>
      <c r="S143" s="64"/>
      <c r="T143" s="63"/>
      <c r="U143" s="65" t="s">
        <v>10621</v>
      </c>
      <c r="V143" s="64"/>
      <c r="W143" s="64" t="s">
        <v>10621</v>
      </c>
      <c r="X143" s="64"/>
      <c r="Y143" s="63"/>
      <c r="Z143" s="62" t="s">
        <v>10621</v>
      </c>
      <c r="AA143" s="44"/>
      <c r="AB143" s="44" t="s">
        <v>10621</v>
      </c>
      <c r="AC143" s="44"/>
      <c r="AD143" s="42" t="s">
        <v>14357</v>
      </c>
      <c r="AE143" s="62" t="s">
        <v>10621</v>
      </c>
      <c r="AF143" s="44"/>
      <c r="AG143" s="44" t="s">
        <v>10621</v>
      </c>
      <c r="AH143" s="44"/>
      <c r="AI143" s="42" t="s">
        <v>14357</v>
      </c>
      <c r="AJ143" s="62" t="s">
        <v>10621</v>
      </c>
      <c r="AK143" s="44"/>
      <c r="AL143" s="44" t="s">
        <v>10621</v>
      </c>
      <c r="AM143" s="44"/>
      <c r="AN143" s="42"/>
      <c r="AO143" s="44" t="s">
        <v>10621</v>
      </c>
      <c r="AP143" s="44"/>
      <c r="AQ143" s="44" t="s">
        <v>10621</v>
      </c>
      <c r="AR143" s="44"/>
      <c r="AS143" s="42"/>
      <c r="AT143" s="47" t="s">
        <v>10621</v>
      </c>
      <c r="AU143" s="46"/>
      <c r="AV143" s="46"/>
      <c r="AW143" s="46"/>
      <c r="AX143" s="46" t="s">
        <v>10621</v>
      </c>
      <c r="AY143" s="46"/>
      <c r="AZ143" s="42" t="s">
        <v>14357</v>
      </c>
      <c r="BA143" s="47" t="s">
        <v>10621</v>
      </c>
      <c r="BB143" s="46"/>
      <c r="BC143" s="46"/>
      <c r="BD143" s="46"/>
      <c r="BE143" s="46" t="s">
        <v>10621</v>
      </c>
      <c r="BF143" s="46"/>
      <c r="BG143" s="42" t="s">
        <v>14357</v>
      </c>
      <c r="BH143" s="47" t="s">
        <v>10621</v>
      </c>
      <c r="BI143" s="46"/>
      <c r="BJ143" s="46"/>
      <c r="BK143" s="46"/>
      <c r="BL143" s="46" t="s">
        <v>10621</v>
      </c>
      <c r="BM143" s="46"/>
      <c r="BN143" s="42" t="s">
        <v>14357</v>
      </c>
      <c r="BO143" s="26" t="s">
        <v>10653</v>
      </c>
      <c r="BR143" s="25"/>
    </row>
    <row r="144" spans="1:70">
      <c r="A144" s="25" t="s">
        <v>14136</v>
      </c>
      <c r="B144" s="39"/>
      <c r="C144" s="40"/>
      <c r="D144" s="39"/>
      <c r="E144" s="39"/>
      <c r="F144" s="39" t="s">
        <v>14358</v>
      </c>
      <c r="G144" s="39"/>
      <c r="H144" s="39"/>
      <c r="I144" s="38"/>
      <c r="J144" s="65" t="s">
        <v>14152</v>
      </c>
      <c r="K144" s="64"/>
      <c r="L144" s="64"/>
      <c r="M144" s="64" t="s">
        <v>14152</v>
      </c>
      <c r="N144" s="64"/>
      <c r="O144" s="63" t="s">
        <v>14838</v>
      </c>
      <c r="P144" s="65" t="s">
        <v>14152</v>
      </c>
      <c r="Q144" s="64"/>
      <c r="R144" s="64" t="s">
        <v>14152</v>
      </c>
      <c r="S144" s="64"/>
      <c r="T144" s="63" t="s">
        <v>14838</v>
      </c>
      <c r="U144" s="65" t="s">
        <v>14152</v>
      </c>
      <c r="V144" s="64"/>
      <c r="W144" s="64" t="s">
        <v>14152</v>
      </c>
      <c r="X144" s="64"/>
      <c r="Y144" s="63" t="s">
        <v>14838</v>
      </c>
      <c r="Z144" s="62"/>
      <c r="AA144" s="44"/>
      <c r="AB144" s="44"/>
      <c r="AC144" s="44"/>
      <c r="AD144" s="61"/>
      <c r="AE144" s="62"/>
      <c r="AF144" s="44"/>
      <c r="AG144" s="44"/>
      <c r="AH144" s="44"/>
      <c r="AI144" s="61"/>
      <c r="AJ144" s="62"/>
      <c r="AK144" s="44"/>
      <c r="AL144" s="44"/>
      <c r="AM144" s="44"/>
      <c r="AN144" s="42"/>
      <c r="AO144" s="44"/>
      <c r="AP144" s="44"/>
      <c r="AQ144" s="44"/>
      <c r="AR144" s="44"/>
      <c r="AS144" s="42"/>
      <c r="AT144" s="47"/>
      <c r="AU144" s="46"/>
      <c r="AV144" s="46"/>
      <c r="AW144" s="46"/>
      <c r="AX144" s="46"/>
      <c r="AY144" s="46"/>
      <c r="AZ144" s="61"/>
      <c r="BA144" s="47"/>
      <c r="BB144" s="46"/>
      <c r="BC144" s="46"/>
      <c r="BD144" s="46"/>
      <c r="BE144" s="46"/>
      <c r="BF144" s="46"/>
      <c r="BG144" s="61"/>
      <c r="BH144" s="47"/>
      <c r="BI144" s="46"/>
      <c r="BJ144" s="46"/>
      <c r="BK144" s="46"/>
      <c r="BL144" s="46"/>
      <c r="BM144" s="46"/>
      <c r="BN144" s="61"/>
      <c r="BO144" s="26" t="s">
        <v>14359</v>
      </c>
      <c r="BR144" s="25" t="s">
        <v>14861</v>
      </c>
    </row>
    <row r="145" spans="1:70">
      <c r="A145" s="25" t="s">
        <v>14136</v>
      </c>
      <c r="B145" s="39"/>
      <c r="C145" s="40"/>
      <c r="D145" s="39"/>
      <c r="E145" s="39"/>
      <c r="F145" s="39" t="s">
        <v>10654</v>
      </c>
      <c r="G145" s="39"/>
      <c r="H145" s="39"/>
      <c r="I145" s="38"/>
      <c r="J145" s="65"/>
      <c r="K145" s="64"/>
      <c r="L145" s="64"/>
      <c r="M145" s="64"/>
      <c r="N145" s="64"/>
      <c r="O145" s="66"/>
      <c r="P145" s="65"/>
      <c r="Q145" s="64"/>
      <c r="R145" s="64"/>
      <c r="S145" s="64"/>
      <c r="T145" s="63"/>
      <c r="U145" s="65"/>
      <c r="V145" s="64"/>
      <c r="W145" s="64"/>
      <c r="X145" s="64"/>
      <c r="Y145" s="63"/>
      <c r="Z145" s="62" t="s">
        <v>14152</v>
      </c>
      <c r="AA145" s="44"/>
      <c r="AB145" s="44" t="s">
        <v>14152</v>
      </c>
      <c r="AC145" s="44"/>
      <c r="AD145" s="61"/>
      <c r="AE145" s="62" t="s">
        <v>14152</v>
      </c>
      <c r="AF145" s="44"/>
      <c r="AG145" s="44" t="s">
        <v>14152</v>
      </c>
      <c r="AH145" s="44"/>
      <c r="AI145" s="61"/>
      <c r="AJ145" s="62" t="s">
        <v>14152</v>
      </c>
      <c r="AK145" s="44"/>
      <c r="AL145" s="44" t="s">
        <v>14152</v>
      </c>
      <c r="AM145" s="44"/>
      <c r="AN145" s="42" t="s">
        <v>14360</v>
      </c>
      <c r="AO145" s="44" t="s">
        <v>14152</v>
      </c>
      <c r="AP145" s="44"/>
      <c r="AQ145" s="44" t="s">
        <v>14152</v>
      </c>
      <c r="AR145" s="44"/>
      <c r="AS145" s="42" t="s">
        <v>14360</v>
      </c>
      <c r="AT145" s="47" t="s">
        <v>14152</v>
      </c>
      <c r="AU145" s="46"/>
      <c r="AV145" s="46"/>
      <c r="AW145" s="46"/>
      <c r="AX145" s="46" t="s">
        <v>14152</v>
      </c>
      <c r="AY145" s="46"/>
      <c r="AZ145" s="61"/>
      <c r="BA145" s="47" t="s">
        <v>14152</v>
      </c>
      <c r="BB145" s="46"/>
      <c r="BC145" s="46"/>
      <c r="BD145" s="46"/>
      <c r="BE145" s="46" t="s">
        <v>14152</v>
      </c>
      <c r="BF145" s="46"/>
      <c r="BG145" s="61"/>
      <c r="BH145" s="47" t="s">
        <v>14152</v>
      </c>
      <c r="BI145" s="46"/>
      <c r="BJ145" s="46"/>
      <c r="BK145" s="46"/>
      <c r="BL145" s="46" t="s">
        <v>14152</v>
      </c>
      <c r="BM145" s="46"/>
      <c r="BN145" s="61"/>
      <c r="BO145" s="26" t="s">
        <v>14361</v>
      </c>
      <c r="BQ145" s="26" t="s">
        <v>14360</v>
      </c>
      <c r="BR145" s="25"/>
    </row>
    <row r="146" spans="1:70">
      <c r="A146" s="25" t="s">
        <v>14136</v>
      </c>
      <c r="B146" s="39"/>
      <c r="C146" s="40"/>
      <c r="D146" s="39"/>
      <c r="E146" s="39"/>
      <c r="F146" s="39" t="s">
        <v>10656</v>
      </c>
      <c r="G146" s="39"/>
      <c r="H146" s="39"/>
      <c r="I146" s="38"/>
      <c r="J146" s="65" t="s">
        <v>14152</v>
      </c>
      <c r="K146" s="64"/>
      <c r="L146" s="64"/>
      <c r="M146" s="64" t="s">
        <v>14152</v>
      </c>
      <c r="N146" s="64"/>
      <c r="O146" s="66"/>
      <c r="P146" s="65" t="s">
        <v>14152</v>
      </c>
      <c r="Q146" s="64"/>
      <c r="R146" s="64" t="s">
        <v>14152</v>
      </c>
      <c r="S146" s="64"/>
      <c r="T146" s="63"/>
      <c r="U146" s="65" t="s">
        <v>14152</v>
      </c>
      <c r="V146" s="64"/>
      <c r="W146" s="64" t="s">
        <v>14152</v>
      </c>
      <c r="X146" s="64"/>
      <c r="Y146" s="63"/>
      <c r="Z146" s="62" t="s">
        <v>14152</v>
      </c>
      <c r="AA146" s="44"/>
      <c r="AB146" s="44" t="s">
        <v>14152</v>
      </c>
      <c r="AC146" s="44"/>
      <c r="AD146" s="61"/>
      <c r="AE146" s="62" t="s">
        <v>14152</v>
      </c>
      <c r="AF146" s="44"/>
      <c r="AG146" s="44" t="s">
        <v>14152</v>
      </c>
      <c r="AH146" s="44"/>
      <c r="AI146" s="61"/>
      <c r="AJ146" s="62" t="s">
        <v>14152</v>
      </c>
      <c r="AK146" s="44"/>
      <c r="AL146" s="44" t="s">
        <v>14152</v>
      </c>
      <c r="AM146" s="44"/>
      <c r="AN146" s="42" t="s">
        <v>14360</v>
      </c>
      <c r="AO146" s="44" t="s">
        <v>14152</v>
      </c>
      <c r="AP146" s="44"/>
      <c r="AQ146" s="44" t="s">
        <v>14152</v>
      </c>
      <c r="AR146" s="44"/>
      <c r="AS146" s="42" t="s">
        <v>14360</v>
      </c>
      <c r="AT146" s="47" t="s">
        <v>14152</v>
      </c>
      <c r="AU146" s="46"/>
      <c r="AV146" s="46"/>
      <c r="AW146" s="46"/>
      <c r="AX146" s="46" t="s">
        <v>14152</v>
      </c>
      <c r="AY146" s="46"/>
      <c r="AZ146" s="61"/>
      <c r="BA146" s="47" t="s">
        <v>14152</v>
      </c>
      <c r="BB146" s="46"/>
      <c r="BC146" s="46"/>
      <c r="BD146" s="46"/>
      <c r="BE146" s="46" t="s">
        <v>14152</v>
      </c>
      <c r="BF146" s="46"/>
      <c r="BG146" s="61"/>
      <c r="BH146" s="47" t="s">
        <v>14152</v>
      </c>
      <c r="BI146" s="46"/>
      <c r="BJ146" s="46"/>
      <c r="BK146" s="46"/>
      <c r="BL146" s="46" t="s">
        <v>14152</v>
      </c>
      <c r="BM146" s="46"/>
      <c r="BN146" s="61"/>
      <c r="BO146" s="26" t="s">
        <v>14362</v>
      </c>
      <c r="BQ146" s="26" t="s">
        <v>14360</v>
      </c>
      <c r="BR146" s="25"/>
    </row>
    <row r="147" spans="1:70">
      <c r="A147" s="25" t="s">
        <v>14136</v>
      </c>
      <c r="B147" s="39"/>
      <c r="C147" s="40"/>
      <c r="D147" s="39"/>
      <c r="E147" s="39" t="s">
        <v>10658</v>
      </c>
      <c r="F147" s="39"/>
      <c r="G147" s="39"/>
      <c r="H147" s="39"/>
      <c r="I147" s="38"/>
      <c r="J147" s="65"/>
      <c r="K147" s="64"/>
      <c r="L147" s="64"/>
      <c r="M147" s="64"/>
      <c r="N147" s="64"/>
      <c r="O147" s="66"/>
      <c r="P147" s="65"/>
      <c r="Q147" s="64"/>
      <c r="R147" s="64"/>
      <c r="S147" s="64"/>
      <c r="T147" s="63"/>
      <c r="U147" s="65"/>
      <c r="V147" s="64"/>
      <c r="W147" s="64"/>
      <c r="X147" s="64"/>
      <c r="Y147" s="63"/>
      <c r="Z147" s="62" t="s">
        <v>14152</v>
      </c>
      <c r="AA147" s="44"/>
      <c r="AB147" s="44" t="s">
        <v>14152</v>
      </c>
      <c r="AC147" s="44"/>
      <c r="AD147" s="42" t="s">
        <v>14363</v>
      </c>
      <c r="AE147" s="62" t="s">
        <v>14152</v>
      </c>
      <c r="AF147" s="44"/>
      <c r="AG147" s="44" t="s">
        <v>14152</v>
      </c>
      <c r="AH147" s="44"/>
      <c r="AI147" s="42" t="s">
        <v>14363</v>
      </c>
      <c r="AJ147" s="62" t="s">
        <v>14152</v>
      </c>
      <c r="AK147" s="44"/>
      <c r="AL147" s="44" t="s">
        <v>14152</v>
      </c>
      <c r="AM147" s="44"/>
      <c r="AN147" s="42"/>
      <c r="AO147" s="44" t="s">
        <v>14152</v>
      </c>
      <c r="AP147" s="44"/>
      <c r="AQ147" s="44" t="s">
        <v>14152</v>
      </c>
      <c r="AR147" s="44"/>
      <c r="AS147" s="42"/>
      <c r="AT147" s="47" t="s">
        <v>14152</v>
      </c>
      <c r="AU147" s="46"/>
      <c r="AV147" s="46"/>
      <c r="AW147" s="46"/>
      <c r="AX147" s="46" t="s">
        <v>14152</v>
      </c>
      <c r="AY147" s="46"/>
      <c r="AZ147" s="42" t="s">
        <v>14363</v>
      </c>
      <c r="BA147" s="47" t="s">
        <v>14152</v>
      </c>
      <c r="BB147" s="46"/>
      <c r="BC147" s="46"/>
      <c r="BD147" s="46"/>
      <c r="BE147" s="46" t="s">
        <v>14152</v>
      </c>
      <c r="BF147" s="46"/>
      <c r="BG147" s="42" t="s">
        <v>14363</v>
      </c>
      <c r="BH147" s="47" t="s">
        <v>14152</v>
      </c>
      <c r="BI147" s="46"/>
      <c r="BJ147" s="46"/>
      <c r="BK147" s="46"/>
      <c r="BL147" s="46" t="s">
        <v>14152</v>
      </c>
      <c r="BM147" s="46"/>
      <c r="BN147" s="42" t="s">
        <v>14363</v>
      </c>
      <c r="BO147" s="26" t="s">
        <v>14364</v>
      </c>
      <c r="BR147" s="25"/>
    </row>
    <row r="148" spans="1:70">
      <c r="A148" s="25" t="s">
        <v>14136</v>
      </c>
      <c r="B148" s="39"/>
      <c r="C148" s="40"/>
      <c r="D148" s="39"/>
      <c r="E148" s="39" t="s">
        <v>5946</v>
      </c>
      <c r="F148" s="39"/>
      <c r="G148" s="39"/>
      <c r="H148" s="39"/>
      <c r="I148" s="38"/>
      <c r="J148" s="65" t="s">
        <v>14152</v>
      </c>
      <c r="K148" s="64"/>
      <c r="L148" s="64"/>
      <c r="M148" s="64" t="s">
        <v>14152</v>
      </c>
      <c r="N148" s="64"/>
      <c r="O148" s="63" t="s">
        <v>14365</v>
      </c>
      <c r="P148" s="65" t="s">
        <v>14152</v>
      </c>
      <c r="Q148" s="64"/>
      <c r="R148" s="64" t="s">
        <v>14152</v>
      </c>
      <c r="S148" s="64"/>
      <c r="T148" s="63" t="s">
        <v>14365</v>
      </c>
      <c r="U148" s="65" t="s">
        <v>14152</v>
      </c>
      <c r="V148" s="64"/>
      <c r="W148" s="64" t="s">
        <v>14152</v>
      </c>
      <c r="X148" s="64"/>
      <c r="Y148" s="63" t="s">
        <v>14365</v>
      </c>
      <c r="Z148" s="62" t="s">
        <v>14152</v>
      </c>
      <c r="AA148" s="44"/>
      <c r="AB148" s="44" t="s">
        <v>14152</v>
      </c>
      <c r="AC148" s="44"/>
      <c r="AD148" s="42" t="s">
        <v>14366</v>
      </c>
      <c r="AE148" s="62" t="s">
        <v>14152</v>
      </c>
      <c r="AF148" s="44"/>
      <c r="AG148" s="44" t="s">
        <v>14152</v>
      </c>
      <c r="AH148" s="44"/>
      <c r="AI148" s="42" t="s">
        <v>14366</v>
      </c>
      <c r="AJ148" s="62" t="s">
        <v>14152</v>
      </c>
      <c r="AK148" s="44"/>
      <c r="AL148" s="44" t="s">
        <v>14152</v>
      </c>
      <c r="AM148" s="44"/>
      <c r="AN148" s="42" t="s">
        <v>14366</v>
      </c>
      <c r="AO148" s="44" t="s">
        <v>14152</v>
      </c>
      <c r="AP148" s="44"/>
      <c r="AQ148" s="44" t="s">
        <v>14152</v>
      </c>
      <c r="AR148" s="44"/>
      <c r="AS148" s="42" t="s">
        <v>14366</v>
      </c>
      <c r="AT148" s="47" t="s">
        <v>14152</v>
      </c>
      <c r="AU148" s="46"/>
      <c r="AV148" s="46"/>
      <c r="AW148" s="46"/>
      <c r="AX148" s="46" t="s">
        <v>14152</v>
      </c>
      <c r="AY148" s="46"/>
      <c r="AZ148" s="42" t="s">
        <v>14366</v>
      </c>
      <c r="BA148" s="47" t="s">
        <v>14152</v>
      </c>
      <c r="BB148" s="46"/>
      <c r="BC148" s="46"/>
      <c r="BD148" s="46"/>
      <c r="BE148" s="46" t="s">
        <v>14152</v>
      </c>
      <c r="BF148" s="46"/>
      <c r="BG148" s="42" t="s">
        <v>14366</v>
      </c>
      <c r="BH148" s="47" t="s">
        <v>14152</v>
      </c>
      <c r="BI148" s="46"/>
      <c r="BJ148" s="46"/>
      <c r="BK148" s="46"/>
      <c r="BL148" s="46" t="s">
        <v>14152</v>
      </c>
      <c r="BM148" s="46"/>
      <c r="BN148" s="42" t="s">
        <v>14366</v>
      </c>
      <c r="BO148" s="26" t="s">
        <v>14367</v>
      </c>
      <c r="BR148" s="25"/>
    </row>
    <row r="149" spans="1:70">
      <c r="A149" s="25" t="s">
        <v>14136</v>
      </c>
      <c r="B149" s="39"/>
      <c r="C149" s="40"/>
      <c r="D149" s="39"/>
      <c r="E149" s="39" t="s">
        <v>5464</v>
      </c>
      <c r="F149" s="39"/>
      <c r="G149" s="39"/>
      <c r="H149" s="39"/>
      <c r="I149" s="38"/>
      <c r="J149" s="65" t="s">
        <v>14152</v>
      </c>
      <c r="K149" s="64"/>
      <c r="L149" s="64"/>
      <c r="M149" s="64" t="s">
        <v>14152</v>
      </c>
      <c r="N149" s="64"/>
      <c r="O149" s="63" t="s">
        <v>14368</v>
      </c>
      <c r="P149" s="65" t="s">
        <v>14152</v>
      </c>
      <c r="Q149" s="64"/>
      <c r="R149" s="64" t="s">
        <v>14152</v>
      </c>
      <c r="S149" s="64"/>
      <c r="T149" s="63" t="s">
        <v>14368</v>
      </c>
      <c r="U149" s="65" t="s">
        <v>14152</v>
      </c>
      <c r="V149" s="64"/>
      <c r="W149" s="64" t="s">
        <v>14152</v>
      </c>
      <c r="X149" s="64"/>
      <c r="Y149" s="63" t="s">
        <v>14368</v>
      </c>
      <c r="Z149" s="62" t="s">
        <v>14152</v>
      </c>
      <c r="AA149" s="44"/>
      <c r="AB149" s="44" t="s">
        <v>14152</v>
      </c>
      <c r="AC149" s="44"/>
      <c r="AD149" s="42" t="s">
        <v>14369</v>
      </c>
      <c r="AE149" s="62" t="s">
        <v>14152</v>
      </c>
      <c r="AF149" s="44"/>
      <c r="AG149" s="44" t="s">
        <v>14152</v>
      </c>
      <c r="AH149" s="44"/>
      <c r="AI149" s="42" t="s">
        <v>14369</v>
      </c>
      <c r="AJ149" s="62" t="s">
        <v>14152</v>
      </c>
      <c r="AK149" s="44"/>
      <c r="AL149" s="44" t="s">
        <v>14152</v>
      </c>
      <c r="AM149" s="44"/>
      <c r="AN149" s="42" t="s">
        <v>14369</v>
      </c>
      <c r="AO149" s="44" t="s">
        <v>14152</v>
      </c>
      <c r="AP149" s="44"/>
      <c r="AQ149" s="44" t="s">
        <v>14152</v>
      </c>
      <c r="AR149" s="44"/>
      <c r="AS149" s="42" t="s">
        <v>14369</v>
      </c>
      <c r="AT149" s="47" t="s">
        <v>14152</v>
      </c>
      <c r="AU149" s="46"/>
      <c r="AV149" s="46"/>
      <c r="AW149" s="46"/>
      <c r="AX149" s="46" t="s">
        <v>14152</v>
      </c>
      <c r="AY149" s="46"/>
      <c r="AZ149" s="42" t="s">
        <v>14369</v>
      </c>
      <c r="BA149" s="47" t="s">
        <v>14152</v>
      </c>
      <c r="BB149" s="46"/>
      <c r="BC149" s="46"/>
      <c r="BD149" s="46"/>
      <c r="BE149" s="46" t="s">
        <v>14152</v>
      </c>
      <c r="BF149" s="46"/>
      <c r="BG149" s="42" t="s">
        <v>14369</v>
      </c>
      <c r="BH149" s="47" t="s">
        <v>14152</v>
      </c>
      <c r="BI149" s="46"/>
      <c r="BJ149" s="46"/>
      <c r="BK149" s="46"/>
      <c r="BL149" s="46" t="s">
        <v>14152</v>
      </c>
      <c r="BM149" s="46"/>
      <c r="BN149" s="42" t="s">
        <v>14369</v>
      </c>
      <c r="BO149" s="26" t="s">
        <v>10877</v>
      </c>
      <c r="BR149" s="25"/>
    </row>
    <row r="150" spans="1:70">
      <c r="A150" s="25" t="s">
        <v>14136</v>
      </c>
      <c r="B150" s="39"/>
      <c r="C150" s="40" t="s">
        <v>14370</v>
      </c>
      <c r="D150" s="39"/>
      <c r="E150" s="39"/>
      <c r="F150" s="39"/>
      <c r="G150" s="39"/>
      <c r="H150" s="39"/>
      <c r="I150" s="38"/>
      <c r="J150" s="65"/>
      <c r="K150" s="64"/>
      <c r="L150" s="64"/>
      <c r="M150" s="64"/>
      <c r="N150" s="64"/>
      <c r="O150" s="66"/>
      <c r="P150" s="65"/>
      <c r="Q150" s="64"/>
      <c r="R150" s="64"/>
      <c r="S150" s="64"/>
      <c r="T150" s="63"/>
      <c r="U150" s="65"/>
      <c r="V150" s="64"/>
      <c r="W150" s="64"/>
      <c r="X150" s="64"/>
      <c r="Y150" s="63"/>
      <c r="Z150" s="62" t="s">
        <v>14152</v>
      </c>
      <c r="AA150" s="44"/>
      <c r="AB150" s="44" t="s">
        <v>14152</v>
      </c>
      <c r="AC150" s="44"/>
      <c r="AD150" s="42" t="s">
        <v>14371</v>
      </c>
      <c r="AE150" s="62" t="s">
        <v>14152</v>
      </c>
      <c r="AF150" s="44"/>
      <c r="AG150" s="44" t="s">
        <v>14152</v>
      </c>
      <c r="AH150" s="44"/>
      <c r="AI150" s="42" t="s">
        <v>14371</v>
      </c>
      <c r="AJ150" s="62" t="s">
        <v>14152</v>
      </c>
      <c r="AK150" s="44"/>
      <c r="AL150" s="44" t="s">
        <v>14152</v>
      </c>
      <c r="AM150" s="44"/>
      <c r="AN150" s="42" t="s">
        <v>14371</v>
      </c>
      <c r="AO150" s="44" t="s">
        <v>14152</v>
      </c>
      <c r="AP150" s="44"/>
      <c r="AQ150" s="44" t="s">
        <v>14152</v>
      </c>
      <c r="AR150" s="44"/>
      <c r="AS150" s="42" t="s">
        <v>14371</v>
      </c>
      <c r="AT150" s="47" t="s">
        <v>14152</v>
      </c>
      <c r="AU150" s="46"/>
      <c r="AV150" s="46"/>
      <c r="AW150" s="46"/>
      <c r="AX150" s="46" t="s">
        <v>14152</v>
      </c>
      <c r="AY150" s="46"/>
      <c r="AZ150" s="42" t="s">
        <v>14371</v>
      </c>
      <c r="BA150" s="47" t="s">
        <v>14152</v>
      </c>
      <c r="BB150" s="46"/>
      <c r="BC150" s="46"/>
      <c r="BD150" s="46"/>
      <c r="BE150" s="46" t="s">
        <v>14152</v>
      </c>
      <c r="BF150" s="46"/>
      <c r="BG150" s="42" t="s">
        <v>14371</v>
      </c>
      <c r="BH150" s="47" t="s">
        <v>14152</v>
      </c>
      <c r="BI150" s="46"/>
      <c r="BJ150" s="46"/>
      <c r="BK150" s="46"/>
      <c r="BL150" s="46" t="s">
        <v>14152</v>
      </c>
      <c r="BM150" s="46"/>
      <c r="BN150" s="42" t="s">
        <v>14371</v>
      </c>
      <c r="BO150" s="26" t="s">
        <v>14372</v>
      </c>
      <c r="BR150" s="25"/>
    </row>
    <row r="151" spans="1:70">
      <c r="A151" s="25" t="s">
        <v>14136</v>
      </c>
      <c r="B151" s="39"/>
      <c r="C151" s="40"/>
      <c r="D151" s="39" t="s">
        <v>14373</v>
      </c>
      <c r="E151" s="39"/>
      <c r="F151" s="39"/>
      <c r="G151" s="39"/>
      <c r="H151" s="39"/>
      <c r="I151" s="38"/>
      <c r="J151" s="65"/>
      <c r="K151" s="64"/>
      <c r="L151" s="64"/>
      <c r="M151" s="64"/>
      <c r="N151" s="64"/>
      <c r="O151" s="66"/>
      <c r="P151" s="65"/>
      <c r="Q151" s="64"/>
      <c r="R151" s="64"/>
      <c r="S151" s="64"/>
      <c r="T151" s="63"/>
      <c r="U151" s="65"/>
      <c r="V151" s="64"/>
      <c r="W151" s="64"/>
      <c r="X151" s="64"/>
      <c r="Y151" s="63"/>
      <c r="Z151" s="62" t="s">
        <v>10621</v>
      </c>
      <c r="AA151" s="44"/>
      <c r="AB151" s="44" t="s">
        <v>10621</v>
      </c>
      <c r="AC151" s="44"/>
      <c r="AD151" s="61"/>
      <c r="AE151" s="62" t="s">
        <v>10621</v>
      </c>
      <c r="AF151" s="44"/>
      <c r="AG151" s="44" t="s">
        <v>10621</v>
      </c>
      <c r="AH151" s="44"/>
      <c r="AI151" s="61"/>
      <c r="AJ151" s="62" t="s">
        <v>10621</v>
      </c>
      <c r="AK151" s="44"/>
      <c r="AL151" s="44" t="s">
        <v>10621</v>
      </c>
      <c r="AM151" s="44"/>
      <c r="AN151" s="42"/>
      <c r="AO151" s="44" t="s">
        <v>10621</v>
      </c>
      <c r="AP151" s="44"/>
      <c r="AQ151" s="44" t="s">
        <v>10621</v>
      </c>
      <c r="AR151" s="44"/>
      <c r="AS151" s="42"/>
      <c r="AT151" s="47" t="s">
        <v>10621</v>
      </c>
      <c r="AU151" s="46"/>
      <c r="AV151" s="46"/>
      <c r="AW151" s="46"/>
      <c r="AX151" s="46" t="s">
        <v>10621</v>
      </c>
      <c r="AY151" s="46"/>
      <c r="AZ151" s="61"/>
      <c r="BA151" s="47" t="s">
        <v>10621</v>
      </c>
      <c r="BB151" s="46"/>
      <c r="BC151" s="46"/>
      <c r="BD151" s="46"/>
      <c r="BE151" s="46" t="s">
        <v>10621</v>
      </c>
      <c r="BF151" s="46"/>
      <c r="BG151" s="61"/>
      <c r="BH151" s="47" t="s">
        <v>10621</v>
      </c>
      <c r="BI151" s="46"/>
      <c r="BJ151" s="46"/>
      <c r="BK151" s="46"/>
      <c r="BL151" s="46" t="s">
        <v>10621</v>
      </c>
      <c r="BM151" s="46"/>
      <c r="BN151" s="61"/>
      <c r="BO151" s="26" t="s">
        <v>14374</v>
      </c>
      <c r="BR151" s="25"/>
    </row>
    <row r="152" spans="1:70">
      <c r="A152" s="25" t="s">
        <v>14136</v>
      </c>
      <c r="B152" s="39"/>
      <c r="C152" s="40"/>
      <c r="D152" s="39"/>
      <c r="E152" s="39" t="s">
        <v>14375</v>
      </c>
      <c r="F152" s="39"/>
      <c r="G152" s="39"/>
      <c r="H152" s="39"/>
      <c r="I152" s="38"/>
      <c r="J152" s="65"/>
      <c r="K152" s="64"/>
      <c r="L152" s="64"/>
      <c r="M152" s="64"/>
      <c r="N152" s="64"/>
      <c r="O152" s="66"/>
      <c r="P152" s="65"/>
      <c r="Q152" s="64"/>
      <c r="R152" s="64"/>
      <c r="S152" s="64"/>
      <c r="T152" s="63"/>
      <c r="U152" s="65"/>
      <c r="V152" s="64"/>
      <c r="W152" s="64"/>
      <c r="X152" s="64"/>
      <c r="Y152" s="63"/>
      <c r="Z152" s="62" t="s">
        <v>10621</v>
      </c>
      <c r="AA152" s="44"/>
      <c r="AB152" s="44" t="s">
        <v>10621</v>
      </c>
      <c r="AC152" s="44"/>
      <c r="AD152" s="61"/>
      <c r="AE152" s="62" t="s">
        <v>10621</v>
      </c>
      <c r="AF152" s="44"/>
      <c r="AG152" s="44" t="s">
        <v>10621</v>
      </c>
      <c r="AH152" s="44"/>
      <c r="AI152" s="61"/>
      <c r="AJ152" s="62" t="s">
        <v>10621</v>
      </c>
      <c r="AK152" s="44"/>
      <c r="AL152" s="44" t="s">
        <v>10621</v>
      </c>
      <c r="AM152" s="44"/>
      <c r="AN152" s="42"/>
      <c r="AO152" s="44" t="s">
        <v>10621</v>
      </c>
      <c r="AP152" s="44"/>
      <c r="AQ152" s="44" t="s">
        <v>10621</v>
      </c>
      <c r="AR152" s="44"/>
      <c r="AS152" s="42"/>
      <c r="AT152" s="47" t="s">
        <v>10621</v>
      </c>
      <c r="AU152" s="46"/>
      <c r="AV152" s="46"/>
      <c r="AW152" s="46"/>
      <c r="AX152" s="46" t="s">
        <v>10621</v>
      </c>
      <c r="AY152" s="46"/>
      <c r="AZ152" s="61"/>
      <c r="BA152" s="47" t="s">
        <v>10621</v>
      </c>
      <c r="BB152" s="46"/>
      <c r="BC152" s="46"/>
      <c r="BD152" s="46"/>
      <c r="BE152" s="46" t="s">
        <v>10621</v>
      </c>
      <c r="BF152" s="46"/>
      <c r="BG152" s="61"/>
      <c r="BH152" s="47" t="s">
        <v>10621</v>
      </c>
      <c r="BI152" s="46"/>
      <c r="BJ152" s="46"/>
      <c r="BK152" s="46"/>
      <c r="BL152" s="46" t="s">
        <v>10621</v>
      </c>
      <c r="BM152" s="46"/>
      <c r="BN152" s="61"/>
      <c r="BO152" s="26" t="s">
        <v>7481</v>
      </c>
      <c r="BR152" s="25"/>
    </row>
    <row r="153" spans="1:70">
      <c r="A153" s="25" t="s">
        <v>14136</v>
      </c>
      <c r="B153" s="39"/>
      <c r="C153" s="40"/>
      <c r="D153" s="39"/>
      <c r="E153" s="39" t="s">
        <v>14376</v>
      </c>
      <c r="F153" s="39"/>
      <c r="G153" s="39"/>
      <c r="H153" s="39"/>
      <c r="I153" s="38"/>
      <c r="J153" s="65"/>
      <c r="K153" s="64"/>
      <c r="L153" s="64"/>
      <c r="M153" s="64"/>
      <c r="N153" s="64"/>
      <c r="O153" s="66"/>
      <c r="P153" s="65"/>
      <c r="Q153" s="64"/>
      <c r="R153" s="64"/>
      <c r="S153" s="64"/>
      <c r="T153" s="63"/>
      <c r="U153" s="65"/>
      <c r="V153" s="64"/>
      <c r="W153" s="64"/>
      <c r="X153" s="64"/>
      <c r="Y153" s="63"/>
      <c r="Z153" s="62" t="s">
        <v>14152</v>
      </c>
      <c r="AA153" s="44"/>
      <c r="AB153" s="44" t="s">
        <v>14152</v>
      </c>
      <c r="AC153" s="44"/>
      <c r="AD153" s="42" t="s">
        <v>14377</v>
      </c>
      <c r="AE153" s="62" t="s">
        <v>14152</v>
      </c>
      <c r="AF153" s="44"/>
      <c r="AG153" s="44" t="s">
        <v>14152</v>
      </c>
      <c r="AH153" s="44"/>
      <c r="AI153" s="42" t="s">
        <v>14378</v>
      </c>
      <c r="AJ153" s="62" t="s">
        <v>14152</v>
      </c>
      <c r="AK153" s="44"/>
      <c r="AL153" s="44" t="s">
        <v>14152</v>
      </c>
      <c r="AM153" s="44"/>
      <c r="AN153" s="42" t="s">
        <v>14378</v>
      </c>
      <c r="AO153" s="44" t="s">
        <v>14152</v>
      </c>
      <c r="AP153" s="44"/>
      <c r="AQ153" s="44" t="s">
        <v>14152</v>
      </c>
      <c r="AR153" s="44"/>
      <c r="AS153" s="42" t="s">
        <v>14378</v>
      </c>
      <c r="AT153" s="47" t="s">
        <v>14152</v>
      </c>
      <c r="AU153" s="46"/>
      <c r="AV153" s="46"/>
      <c r="AW153" s="46"/>
      <c r="AX153" s="46" t="s">
        <v>14152</v>
      </c>
      <c r="AY153" s="46"/>
      <c r="AZ153" s="42" t="s">
        <v>14377</v>
      </c>
      <c r="BA153" s="47" t="s">
        <v>14152</v>
      </c>
      <c r="BB153" s="46"/>
      <c r="BC153" s="46"/>
      <c r="BD153" s="46"/>
      <c r="BE153" s="46" t="s">
        <v>14152</v>
      </c>
      <c r="BF153" s="46"/>
      <c r="BG153" s="42" t="s">
        <v>14378</v>
      </c>
      <c r="BH153" s="47" t="s">
        <v>14152</v>
      </c>
      <c r="BI153" s="46"/>
      <c r="BJ153" s="46"/>
      <c r="BK153" s="46"/>
      <c r="BL153" s="46" t="s">
        <v>14152</v>
      </c>
      <c r="BM153" s="46"/>
      <c r="BN153" s="42" t="s">
        <v>14378</v>
      </c>
      <c r="BO153" s="26" t="s">
        <v>14379</v>
      </c>
      <c r="BR153" s="25"/>
    </row>
    <row r="154" spans="1:70">
      <c r="A154" s="25" t="s">
        <v>14136</v>
      </c>
      <c r="B154" s="39"/>
      <c r="C154" s="40"/>
      <c r="D154" s="39"/>
      <c r="E154" s="39" t="s">
        <v>14380</v>
      </c>
      <c r="F154" s="39"/>
      <c r="G154" s="39"/>
      <c r="H154" s="39"/>
      <c r="I154" s="38"/>
      <c r="J154" s="65"/>
      <c r="K154" s="64"/>
      <c r="L154" s="64"/>
      <c r="M154" s="64"/>
      <c r="N154" s="64"/>
      <c r="O154" s="66"/>
      <c r="P154" s="65"/>
      <c r="Q154" s="64"/>
      <c r="R154" s="64"/>
      <c r="S154" s="64"/>
      <c r="T154" s="63"/>
      <c r="U154" s="65"/>
      <c r="V154" s="64"/>
      <c r="W154" s="64"/>
      <c r="X154" s="64"/>
      <c r="Y154" s="63"/>
      <c r="Z154" s="62" t="s">
        <v>10621</v>
      </c>
      <c r="AA154" s="44"/>
      <c r="AB154" s="44" t="s">
        <v>10621</v>
      </c>
      <c r="AC154" s="44"/>
      <c r="AD154" s="42" t="s">
        <v>14381</v>
      </c>
      <c r="AE154" s="62" t="s">
        <v>10621</v>
      </c>
      <c r="AF154" s="44"/>
      <c r="AG154" s="44" t="s">
        <v>10621</v>
      </c>
      <c r="AH154" s="44"/>
      <c r="AI154" s="42" t="s">
        <v>14381</v>
      </c>
      <c r="AJ154" s="62" t="s">
        <v>10621</v>
      </c>
      <c r="AK154" s="44"/>
      <c r="AL154" s="44" t="s">
        <v>10621</v>
      </c>
      <c r="AM154" s="44"/>
      <c r="AN154" s="42" t="s">
        <v>14381</v>
      </c>
      <c r="AO154" s="44" t="s">
        <v>10621</v>
      </c>
      <c r="AP154" s="44"/>
      <c r="AQ154" s="44" t="s">
        <v>10621</v>
      </c>
      <c r="AR154" s="44"/>
      <c r="AS154" s="42" t="s">
        <v>14381</v>
      </c>
      <c r="AT154" s="47" t="s">
        <v>10621</v>
      </c>
      <c r="AU154" s="46"/>
      <c r="AV154" s="46"/>
      <c r="AW154" s="46"/>
      <c r="AX154" s="46" t="s">
        <v>10621</v>
      </c>
      <c r="AY154" s="46"/>
      <c r="AZ154" s="42" t="s">
        <v>14381</v>
      </c>
      <c r="BA154" s="47" t="s">
        <v>10621</v>
      </c>
      <c r="BB154" s="46"/>
      <c r="BC154" s="46"/>
      <c r="BD154" s="46"/>
      <c r="BE154" s="46" t="s">
        <v>10621</v>
      </c>
      <c r="BF154" s="46"/>
      <c r="BG154" s="42" t="s">
        <v>14381</v>
      </c>
      <c r="BH154" s="47" t="s">
        <v>10621</v>
      </c>
      <c r="BI154" s="46"/>
      <c r="BJ154" s="46"/>
      <c r="BK154" s="46"/>
      <c r="BL154" s="46" t="s">
        <v>10621</v>
      </c>
      <c r="BM154" s="46"/>
      <c r="BN154" s="42" t="s">
        <v>14381</v>
      </c>
      <c r="BO154" s="26" t="s">
        <v>14382</v>
      </c>
      <c r="BR154" s="25"/>
    </row>
    <row r="155" spans="1:70">
      <c r="A155" s="25" t="s">
        <v>14136</v>
      </c>
      <c r="B155" s="39"/>
      <c r="C155" s="40" t="s">
        <v>14383</v>
      </c>
      <c r="D155" s="39"/>
      <c r="E155" s="39"/>
      <c r="F155" s="39"/>
      <c r="G155" s="39"/>
      <c r="H155" s="39"/>
      <c r="I155" s="38"/>
      <c r="J155" s="65" t="s">
        <v>14152</v>
      </c>
      <c r="K155" s="64"/>
      <c r="L155" s="64"/>
      <c r="M155" s="64" t="s">
        <v>14152</v>
      </c>
      <c r="N155" s="64"/>
      <c r="O155" s="66"/>
      <c r="P155" s="65" t="s">
        <v>14152</v>
      </c>
      <c r="Q155" s="64"/>
      <c r="R155" s="64" t="s">
        <v>14152</v>
      </c>
      <c r="S155" s="64"/>
      <c r="T155" s="63"/>
      <c r="U155" s="65" t="s">
        <v>14152</v>
      </c>
      <c r="V155" s="64"/>
      <c r="W155" s="64" t="s">
        <v>14152</v>
      </c>
      <c r="X155" s="64"/>
      <c r="Y155" s="63"/>
      <c r="Z155" s="62"/>
      <c r="AA155" s="44"/>
      <c r="AB155" s="44"/>
      <c r="AC155" s="44"/>
      <c r="AD155" s="61"/>
      <c r="AE155" s="62"/>
      <c r="AF155" s="44"/>
      <c r="AG155" s="44"/>
      <c r="AH155" s="44"/>
      <c r="AI155" s="61"/>
      <c r="AJ155" s="62"/>
      <c r="AK155" s="44"/>
      <c r="AL155" s="44"/>
      <c r="AM155" s="44"/>
      <c r="AN155" s="42"/>
      <c r="AO155" s="44"/>
      <c r="AP155" s="44"/>
      <c r="AQ155" s="44"/>
      <c r="AR155" s="44"/>
      <c r="AS155" s="42"/>
      <c r="AT155" s="47"/>
      <c r="AU155" s="46"/>
      <c r="AV155" s="46"/>
      <c r="AW155" s="46"/>
      <c r="AX155" s="46"/>
      <c r="AY155" s="46"/>
      <c r="AZ155" s="61"/>
      <c r="BA155" s="47"/>
      <c r="BB155" s="46"/>
      <c r="BC155" s="46"/>
      <c r="BD155" s="46"/>
      <c r="BE155" s="46"/>
      <c r="BF155" s="46"/>
      <c r="BG155" s="61"/>
      <c r="BH155" s="47"/>
      <c r="BI155" s="46"/>
      <c r="BJ155" s="46"/>
      <c r="BK155" s="46"/>
      <c r="BL155" s="46"/>
      <c r="BM155" s="46"/>
      <c r="BN155" s="61"/>
      <c r="BO155" s="26" t="s">
        <v>14384</v>
      </c>
      <c r="BR155" s="25"/>
    </row>
    <row r="156" spans="1:70">
      <c r="A156" s="25" t="s">
        <v>14136</v>
      </c>
      <c r="B156" s="39"/>
      <c r="C156" s="25"/>
      <c r="D156" s="39" t="s">
        <v>14385</v>
      </c>
      <c r="E156" s="39"/>
      <c r="F156" s="39"/>
      <c r="G156" s="39"/>
      <c r="H156" s="39"/>
      <c r="I156" s="38"/>
      <c r="J156" s="65" t="s">
        <v>10621</v>
      </c>
      <c r="K156" s="64"/>
      <c r="L156" s="64"/>
      <c r="M156" s="64" t="s">
        <v>10621</v>
      </c>
      <c r="N156" s="64"/>
      <c r="O156" s="66"/>
      <c r="P156" s="65" t="s">
        <v>10621</v>
      </c>
      <c r="Q156" s="64"/>
      <c r="R156" s="64" t="s">
        <v>10621</v>
      </c>
      <c r="S156" s="64"/>
      <c r="T156" s="63"/>
      <c r="U156" s="65" t="s">
        <v>10621</v>
      </c>
      <c r="V156" s="64"/>
      <c r="W156" s="64" t="s">
        <v>10621</v>
      </c>
      <c r="X156" s="64"/>
      <c r="Y156" s="63"/>
      <c r="Z156" s="62"/>
      <c r="AA156" s="44"/>
      <c r="AB156" s="44"/>
      <c r="AC156" s="44"/>
      <c r="AD156" s="61"/>
      <c r="AE156" s="62"/>
      <c r="AF156" s="44"/>
      <c r="AG156" s="44"/>
      <c r="AH156" s="44"/>
      <c r="AI156" s="61"/>
      <c r="AJ156" s="62"/>
      <c r="AK156" s="44"/>
      <c r="AL156" s="44"/>
      <c r="AM156" s="44"/>
      <c r="AN156" s="42"/>
      <c r="AO156" s="44"/>
      <c r="AP156" s="44"/>
      <c r="AQ156" s="44"/>
      <c r="AR156" s="44"/>
      <c r="AS156" s="42"/>
      <c r="AT156" s="47"/>
      <c r="AU156" s="46"/>
      <c r="AV156" s="46"/>
      <c r="AW156" s="46"/>
      <c r="AX156" s="46"/>
      <c r="AY156" s="46"/>
      <c r="AZ156" s="61"/>
      <c r="BA156" s="47"/>
      <c r="BB156" s="46"/>
      <c r="BC156" s="46"/>
      <c r="BD156" s="46"/>
      <c r="BE156" s="46"/>
      <c r="BF156" s="46"/>
      <c r="BG156" s="61"/>
      <c r="BH156" s="47"/>
      <c r="BI156" s="46"/>
      <c r="BJ156" s="46"/>
      <c r="BK156" s="46"/>
      <c r="BL156" s="46"/>
      <c r="BM156" s="46"/>
      <c r="BN156" s="61"/>
      <c r="BO156" s="26" t="s">
        <v>14386</v>
      </c>
      <c r="BR156" s="25"/>
    </row>
    <row r="157" spans="1:70">
      <c r="A157" s="25" t="s">
        <v>14136</v>
      </c>
      <c r="B157" s="39"/>
      <c r="C157" s="25"/>
      <c r="D157" s="39"/>
      <c r="E157" s="39" t="s">
        <v>14387</v>
      </c>
      <c r="F157" s="39"/>
      <c r="G157" s="39"/>
      <c r="H157" s="39"/>
      <c r="I157" s="38"/>
      <c r="J157" s="65" t="s">
        <v>10621</v>
      </c>
      <c r="K157" s="64"/>
      <c r="L157" s="64"/>
      <c r="M157" s="64" t="s">
        <v>10621</v>
      </c>
      <c r="N157" s="64"/>
      <c r="O157" s="66"/>
      <c r="P157" s="65" t="s">
        <v>10621</v>
      </c>
      <c r="Q157" s="64"/>
      <c r="R157" s="64" t="s">
        <v>10621</v>
      </c>
      <c r="S157" s="64"/>
      <c r="T157" s="63"/>
      <c r="U157" s="65" t="s">
        <v>10621</v>
      </c>
      <c r="V157" s="64"/>
      <c r="W157" s="64" t="s">
        <v>10621</v>
      </c>
      <c r="X157" s="64"/>
      <c r="Y157" s="63"/>
      <c r="Z157" s="62"/>
      <c r="AA157" s="44"/>
      <c r="AB157" s="44"/>
      <c r="AC157" s="44"/>
      <c r="AD157" s="61"/>
      <c r="AE157" s="62"/>
      <c r="AF157" s="44"/>
      <c r="AG157" s="44"/>
      <c r="AH157" s="44"/>
      <c r="AI157" s="61"/>
      <c r="AJ157" s="62"/>
      <c r="AK157" s="44"/>
      <c r="AL157" s="44"/>
      <c r="AM157" s="44"/>
      <c r="AN157" s="42"/>
      <c r="AO157" s="44"/>
      <c r="AP157" s="44"/>
      <c r="AQ157" s="44"/>
      <c r="AR157" s="44"/>
      <c r="AS157" s="42"/>
      <c r="AT157" s="47"/>
      <c r="AU157" s="46"/>
      <c r="AV157" s="46"/>
      <c r="AW157" s="46"/>
      <c r="AX157" s="46"/>
      <c r="AY157" s="46"/>
      <c r="AZ157" s="61"/>
      <c r="BA157" s="47"/>
      <c r="BB157" s="46"/>
      <c r="BC157" s="46"/>
      <c r="BD157" s="46"/>
      <c r="BE157" s="46"/>
      <c r="BF157" s="46"/>
      <c r="BG157" s="61"/>
      <c r="BH157" s="47"/>
      <c r="BI157" s="46"/>
      <c r="BJ157" s="46"/>
      <c r="BK157" s="46"/>
      <c r="BL157" s="46"/>
      <c r="BM157" s="46"/>
      <c r="BN157" s="61"/>
      <c r="BO157" s="26" t="s">
        <v>14388</v>
      </c>
      <c r="BR157" s="25" t="s">
        <v>7304</v>
      </c>
    </row>
    <row r="158" spans="1:70">
      <c r="A158" s="25" t="s">
        <v>14136</v>
      </c>
      <c r="B158" s="39"/>
      <c r="C158" s="39"/>
      <c r="D158" s="39"/>
      <c r="E158" s="39" t="s">
        <v>14389</v>
      </c>
      <c r="F158" s="39"/>
      <c r="G158" s="39"/>
      <c r="H158" s="39"/>
      <c r="I158" s="38"/>
      <c r="J158" s="65" t="s">
        <v>10621</v>
      </c>
      <c r="K158" s="64"/>
      <c r="L158" s="64"/>
      <c r="M158" s="64" t="s">
        <v>10621</v>
      </c>
      <c r="N158" s="64"/>
      <c r="O158" s="66"/>
      <c r="P158" s="65" t="s">
        <v>10621</v>
      </c>
      <c r="Q158" s="64"/>
      <c r="R158" s="64" t="s">
        <v>10621</v>
      </c>
      <c r="S158" s="64"/>
      <c r="T158" s="63"/>
      <c r="U158" s="65" t="s">
        <v>10621</v>
      </c>
      <c r="V158" s="64"/>
      <c r="W158" s="64" t="s">
        <v>10621</v>
      </c>
      <c r="X158" s="64"/>
      <c r="Y158" s="63"/>
      <c r="Z158" s="62"/>
      <c r="AA158" s="44"/>
      <c r="AB158" s="44"/>
      <c r="AC158" s="44"/>
      <c r="AD158" s="61"/>
      <c r="AE158" s="62"/>
      <c r="AF158" s="44"/>
      <c r="AG158" s="44"/>
      <c r="AH158" s="44"/>
      <c r="AI158" s="61"/>
      <c r="AJ158" s="62"/>
      <c r="AK158" s="44"/>
      <c r="AL158" s="44"/>
      <c r="AM158" s="44"/>
      <c r="AN158" s="42"/>
      <c r="AO158" s="44"/>
      <c r="AP158" s="44"/>
      <c r="AQ158" s="44"/>
      <c r="AR158" s="44"/>
      <c r="AS158" s="42"/>
      <c r="AT158" s="47"/>
      <c r="AU158" s="46"/>
      <c r="AV158" s="46"/>
      <c r="AW158" s="46"/>
      <c r="AX158" s="46"/>
      <c r="AY158" s="46"/>
      <c r="AZ158" s="61"/>
      <c r="BA158" s="47"/>
      <c r="BB158" s="46"/>
      <c r="BC158" s="46"/>
      <c r="BD158" s="46"/>
      <c r="BE158" s="46"/>
      <c r="BF158" s="46"/>
      <c r="BG158" s="61"/>
      <c r="BH158" s="47"/>
      <c r="BI158" s="46"/>
      <c r="BJ158" s="46"/>
      <c r="BK158" s="46"/>
      <c r="BL158" s="46"/>
      <c r="BM158" s="46"/>
      <c r="BN158" s="61"/>
      <c r="BO158" s="26" t="s">
        <v>14390</v>
      </c>
      <c r="BR158" s="25" t="s">
        <v>14854</v>
      </c>
    </row>
    <row r="159" spans="1:70">
      <c r="A159" s="25" t="s">
        <v>14136</v>
      </c>
      <c r="B159" s="39"/>
      <c r="C159" s="39"/>
      <c r="D159" s="39"/>
      <c r="E159" s="39" t="s">
        <v>14391</v>
      </c>
      <c r="F159" s="39"/>
      <c r="G159" s="39"/>
      <c r="H159" s="39"/>
      <c r="I159" s="38"/>
      <c r="J159" s="65" t="s">
        <v>10621</v>
      </c>
      <c r="K159" s="64"/>
      <c r="L159" s="64"/>
      <c r="M159" s="64" t="s">
        <v>10621</v>
      </c>
      <c r="N159" s="64"/>
      <c r="O159" s="66"/>
      <c r="P159" s="65" t="s">
        <v>10621</v>
      </c>
      <c r="Q159" s="64"/>
      <c r="R159" s="64" t="s">
        <v>10621</v>
      </c>
      <c r="S159" s="64"/>
      <c r="T159" s="63"/>
      <c r="U159" s="65" t="s">
        <v>10621</v>
      </c>
      <c r="V159" s="64"/>
      <c r="W159" s="64" t="s">
        <v>10621</v>
      </c>
      <c r="X159" s="64"/>
      <c r="Y159" s="63"/>
      <c r="Z159" s="62"/>
      <c r="AA159" s="44"/>
      <c r="AB159" s="44"/>
      <c r="AC159" s="44"/>
      <c r="AD159" s="61"/>
      <c r="AE159" s="62"/>
      <c r="AF159" s="44"/>
      <c r="AG159" s="44"/>
      <c r="AH159" s="44"/>
      <c r="AI159" s="61"/>
      <c r="AJ159" s="62"/>
      <c r="AK159" s="44"/>
      <c r="AL159" s="44"/>
      <c r="AM159" s="44"/>
      <c r="AN159" s="42"/>
      <c r="AO159" s="44"/>
      <c r="AP159" s="44"/>
      <c r="AQ159" s="44"/>
      <c r="AR159" s="44"/>
      <c r="AS159" s="42"/>
      <c r="AT159" s="47"/>
      <c r="AU159" s="46"/>
      <c r="AV159" s="46"/>
      <c r="AW159" s="46"/>
      <c r="AX159" s="46"/>
      <c r="AY159" s="46"/>
      <c r="AZ159" s="61"/>
      <c r="BA159" s="47"/>
      <c r="BB159" s="46"/>
      <c r="BC159" s="46"/>
      <c r="BD159" s="46"/>
      <c r="BE159" s="46"/>
      <c r="BF159" s="46"/>
      <c r="BG159" s="61"/>
      <c r="BH159" s="47"/>
      <c r="BI159" s="46"/>
      <c r="BJ159" s="46"/>
      <c r="BK159" s="46"/>
      <c r="BL159" s="46"/>
      <c r="BM159" s="46"/>
      <c r="BN159" s="61"/>
      <c r="BO159" s="26" t="s">
        <v>14392</v>
      </c>
      <c r="BR159" s="25" t="s">
        <v>14855</v>
      </c>
    </row>
    <row r="160" spans="1:70">
      <c r="A160" s="25" t="s">
        <v>14136</v>
      </c>
      <c r="B160" s="39"/>
      <c r="C160" s="40" t="s">
        <v>14393</v>
      </c>
      <c r="D160" s="39"/>
      <c r="E160" s="39"/>
      <c r="F160" s="39"/>
      <c r="G160" s="39"/>
      <c r="H160" s="39"/>
      <c r="I160" s="38"/>
      <c r="J160" s="65" t="s">
        <v>14152</v>
      </c>
      <c r="K160" s="64"/>
      <c r="L160" s="64"/>
      <c r="M160" s="64" t="s">
        <v>14152</v>
      </c>
      <c r="N160" s="64"/>
      <c r="O160" s="66"/>
      <c r="P160" s="65" t="s">
        <v>14152</v>
      </c>
      <c r="Q160" s="64"/>
      <c r="R160" s="64" t="s">
        <v>14152</v>
      </c>
      <c r="S160" s="64"/>
      <c r="T160" s="63"/>
      <c r="U160" s="65" t="s">
        <v>14152</v>
      </c>
      <c r="V160" s="64"/>
      <c r="W160" s="64" t="s">
        <v>14152</v>
      </c>
      <c r="X160" s="64"/>
      <c r="Y160" s="63"/>
      <c r="Z160" s="62"/>
      <c r="AA160" s="44"/>
      <c r="AB160" s="44"/>
      <c r="AC160" s="44"/>
      <c r="AD160" s="61"/>
      <c r="AE160" s="62"/>
      <c r="AF160" s="44"/>
      <c r="AG160" s="44"/>
      <c r="AH160" s="44"/>
      <c r="AI160" s="61"/>
      <c r="AJ160" s="62"/>
      <c r="AK160" s="44"/>
      <c r="AL160" s="44"/>
      <c r="AM160" s="44"/>
      <c r="AN160" s="42"/>
      <c r="AO160" s="44"/>
      <c r="AP160" s="44"/>
      <c r="AQ160" s="44"/>
      <c r="AR160" s="44"/>
      <c r="AS160" s="42"/>
      <c r="AT160" s="47"/>
      <c r="AU160" s="46"/>
      <c r="AV160" s="46"/>
      <c r="AW160" s="46"/>
      <c r="AX160" s="46"/>
      <c r="AY160" s="46"/>
      <c r="AZ160" s="61"/>
      <c r="BA160" s="47"/>
      <c r="BB160" s="46"/>
      <c r="BC160" s="46"/>
      <c r="BD160" s="46"/>
      <c r="BE160" s="46"/>
      <c r="BF160" s="46"/>
      <c r="BG160" s="61"/>
      <c r="BH160" s="47"/>
      <c r="BI160" s="46"/>
      <c r="BJ160" s="46"/>
      <c r="BK160" s="46"/>
      <c r="BL160" s="46"/>
      <c r="BM160" s="46"/>
      <c r="BN160" s="61"/>
      <c r="BO160" s="26" t="s">
        <v>14394</v>
      </c>
      <c r="BR160" s="25"/>
    </row>
    <row r="161" spans="1:70">
      <c r="A161" s="25" t="s">
        <v>14136</v>
      </c>
      <c r="B161" s="39"/>
      <c r="C161" s="40"/>
      <c r="D161" s="39" t="s">
        <v>14395</v>
      </c>
      <c r="E161" s="39"/>
      <c r="F161" s="39"/>
      <c r="G161" s="39"/>
      <c r="H161" s="39"/>
      <c r="I161" s="38"/>
      <c r="J161" s="65" t="s">
        <v>10621</v>
      </c>
      <c r="K161" s="64"/>
      <c r="L161" s="64"/>
      <c r="M161" s="64" t="s">
        <v>10621</v>
      </c>
      <c r="N161" s="64"/>
      <c r="O161" s="66"/>
      <c r="P161" s="65" t="s">
        <v>10621</v>
      </c>
      <c r="Q161" s="64"/>
      <c r="R161" s="64" t="s">
        <v>10621</v>
      </c>
      <c r="S161" s="64"/>
      <c r="T161" s="63"/>
      <c r="U161" s="65" t="s">
        <v>10621</v>
      </c>
      <c r="V161" s="64"/>
      <c r="W161" s="64" t="s">
        <v>10621</v>
      </c>
      <c r="X161" s="64"/>
      <c r="Y161" s="63"/>
      <c r="Z161" s="62"/>
      <c r="AA161" s="44"/>
      <c r="AB161" s="44"/>
      <c r="AC161" s="44"/>
      <c r="AD161" s="61"/>
      <c r="AE161" s="62"/>
      <c r="AF161" s="44"/>
      <c r="AG161" s="44"/>
      <c r="AH161" s="44"/>
      <c r="AI161" s="61"/>
      <c r="AJ161" s="62"/>
      <c r="AK161" s="44"/>
      <c r="AL161" s="44"/>
      <c r="AM161" s="44"/>
      <c r="AN161" s="42"/>
      <c r="AO161" s="44"/>
      <c r="AP161" s="44"/>
      <c r="AQ161" s="44"/>
      <c r="AR161" s="44"/>
      <c r="AS161" s="42"/>
      <c r="AT161" s="47"/>
      <c r="AU161" s="46"/>
      <c r="AV161" s="46"/>
      <c r="AW161" s="46"/>
      <c r="AX161" s="46"/>
      <c r="AY161" s="46"/>
      <c r="AZ161" s="61"/>
      <c r="BA161" s="47"/>
      <c r="BB161" s="46"/>
      <c r="BC161" s="46"/>
      <c r="BD161" s="46"/>
      <c r="BE161" s="46"/>
      <c r="BF161" s="46"/>
      <c r="BG161" s="61"/>
      <c r="BH161" s="47"/>
      <c r="BI161" s="46"/>
      <c r="BJ161" s="46"/>
      <c r="BK161" s="46"/>
      <c r="BL161" s="46"/>
      <c r="BM161" s="46"/>
      <c r="BN161" s="61"/>
      <c r="BO161" s="26" t="s">
        <v>14396</v>
      </c>
      <c r="BR161" s="25"/>
    </row>
    <row r="162" spans="1:70">
      <c r="A162" s="25" t="s">
        <v>14136</v>
      </c>
      <c r="B162" s="39"/>
      <c r="C162" s="40"/>
      <c r="D162" s="39"/>
      <c r="E162" s="39" t="s">
        <v>14397</v>
      </c>
      <c r="F162" s="39"/>
      <c r="G162" s="39"/>
      <c r="H162" s="39"/>
      <c r="I162" s="38"/>
      <c r="J162" s="65" t="s">
        <v>14152</v>
      </c>
      <c r="K162" s="64"/>
      <c r="L162" s="64"/>
      <c r="M162" s="64" t="s">
        <v>14152</v>
      </c>
      <c r="N162" s="64"/>
      <c r="O162" s="63" t="s">
        <v>14839</v>
      </c>
      <c r="P162" s="65" t="s">
        <v>14152</v>
      </c>
      <c r="Q162" s="64"/>
      <c r="R162" s="64" t="s">
        <v>14152</v>
      </c>
      <c r="S162" s="64"/>
      <c r="T162" s="63" t="s">
        <v>14839</v>
      </c>
      <c r="U162" s="65" t="s">
        <v>14152</v>
      </c>
      <c r="V162" s="64"/>
      <c r="W162" s="64" t="s">
        <v>14152</v>
      </c>
      <c r="X162" s="64"/>
      <c r="Y162" s="63" t="s">
        <v>14839</v>
      </c>
      <c r="Z162" s="62"/>
      <c r="AA162" s="44"/>
      <c r="AB162" s="44"/>
      <c r="AC162" s="44"/>
      <c r="AD162" s="61"/>
      <c r="AE162" s="62"/>
      <c r="AF162" s="44"/>
      <c r="AG162" s="44"/>
      <c r="AH162" s="44"/>
      <c r="AI162" s="61"/>
      <c r="AJ162" s="62"/>
      <c r="AK162" s="44"/>
      <c r="AL162" s="44"/>
      <c r="AM162" s="44"/>
      <c r="AN162" s="42"/>
      <c r="AO162" s="44"/>
      <c r="AP162" s="44"/>
      <c r="AQ162" s="44"/>
      <c r="AR162" s="44"/>
      <c r="AS162" s="42"/>
      <c r="AT162" s="47"/>
      <c r="AU162" s="46"/>
      <c r="AV162" s="46"/>
      <c r="AW162" s="46"/>
      <c r="AX162" s="46"/>
      <c r="AY162" s="46"/>
      <c r="AZ162" s="61"/>
      <c r="BA162" s="47"/>
      <c r="BB162" s="46"/>
      <c r="BC162" s="46"/>
      <c r="BD162" s="46"/>
      <c r="BE162" s="46"/>
      <c r="BF162" s="46"/>
      <c r="BG162" s="61"/>
      <c r="BH162" s="47"/>
      <c r="BI162" s="46"/>
      <c r="BJ162" s="46"/>
      <c r="BK162" s="46"/>
      <c r="BL162" s="46"/>
      <c r="BM162" s="46"/>
      <c r="BN162" s="61"/>
      <c r="BO162" s="26" t="s">
        <v>14398</v>
      </c>
      <c r="BR162" s="25" t="s">
        <v>14862</v>
      </c>
    </row>
    <row r="163" spans="1:70">
      <c r="A163" s="25" t="s">
        <v>14136</v>
      </c>
      <c r="B163" s="39"/>
      <c r="C163" s="40"/>
      <c r="D163" s="39"/>
      <c r="E163" s="39" t="s">
        <v>14399</v>
      </c>
      <c r="F163" s="39"/>
      <c r="G163" s="39"/>
      <c r="H163" s="39"/>
      <c r="I163" s="38"/>
      <c r="J163" s="65" t="s">
        <v>14152</v>
      </c>
      <c r="K163" s="64"/>
      <c r="L163" s="64"/>
      <c r="M163" s="64" t="s">
        <v>14152</v>
      </c>
      <c r="N163" s="64"/>
      <c r="O163" s="63" t="s">
        <v>14840</v>
      </c>
      <c r="P163" s="65" t="s">
        <v>14152</v>
      </c>
      <c r="Q163" s="64"/>
      <c r="R163" s="64" t="s">
        <v>14152</v>
      </c>
      <c r="S163" s="64"/>
      <c r="T163" s="63" t="s">
        <v>14840</v>
      </c>
      <c r="U163" s="65" t="s">
        <v>14152</v>
      </c>
      <c r="V163" s="64"/>
      <c r="W163" s="64" t="s">
        <v>14152</v>
      </c>
      <c r="X163" s="64"/>
      <c r="Y163" s="63" t="s">
        <v>14840</v>
      </c>
      <c r="Z163" s="62"/>
      <c r="AA163" s="44"/>
      <c r="AB163" s="44"/>
      <c r="AC163" s="44"/>
      <c r="AD163" s="61"/>
      <c r="AE163" s="62"/>
      <c r="AF163" s="44"/>
      <c r="AG163" s="44"/>
      <c r="AH163" s="44"/>
      <c r="AI163" s="61"/>
      <c r="AJ163" s="62"/>
      <c r="AK163" s="44"/>
      <c r="AL163" s="44"/>
      <c r="AM163" s="44"/>
      <c r="AN163" s="42"/>
      <c r="AO163" s="44"/>
      <c r="AP163" s="44"/>
      <c r="AQ163" s="44"/>
      <c r="AR163" s="44"/>
      <c r="AS163" s="42"/>
      <c r="AT163" s="47"/>
      <c r="AU163" s="46"/>
      <c r="AV163" s="46"/>
      <c r="AW163" s="46"/>
      <c r="AX163" s="46"/>
      <c r="AY163" s="46"/>
      <c r="AZ163" s="61"/>
      <c r="BA163" s="47"/>
      <c r="BB163" s="46"/>
      <c r="BC163" s="46"/>
      <c r="BD163" s="46"/>
      <c r="BE163" s="46"/>
      <c r="BF163" s="46"/>
      <c r="BG163" s="61"/>
      <c r="BH163" s="47"/>
      <c r="BI163" s="46"/>
      <c r="BJ163" s="46"/>
      <c r="BK163" s="46"/>
      <c r="BL163" s="46"/>
      <c r="BM163" s="46"/>
      <c r="BN163" s="61"/>
      <c r="BO163" s="26" t="s">
        <v>13227</v>
      </c>
      <c r="BR163" s="25" t="s">
        <v>14863</v>
      </c>
    </row>
    <row r="164" spans="1:70">
      <c r="A164" s="25" t="s">
        <v>14136</v>
      </c>
      <c r="B164" s="39"/>
      <c r="C164" s="40"/>
      <c r="D164" s="39"/>
      <c r="E164" s="39" t="s">
        <v>14400</v>
      </c>
      <c r="F164" s="39"/>
      <c r="G164" s="39"/>
      <c r="H164" s="39"/>
      <c r="I164" s="38"/>
      <c r="J164" s="65" t="s">
        <v>14152</v>
      </c>
      <c r="K164" s="64"/>
      <c r="L164" s="64"/>
      <c r="M164" s="64" t="s">
        <v>14152</v>
      </c>
      <c r="N164" s="64"/>
      <c r="O164" s="63" t="s">
        <v>14841</v>
      </c>
      <c r="P164" s="65" t="s">
        <v>14152</v>
      </c>
      <c r="Q164" s="64"/>
      <c r="R164" s="64" t="s">
        <v>14152</v>
      </c>
      <c r="S164" s="64"/>
      <c r="T164" s="63" t="s">
        <v>14841</v>
      </c>
      <c r="U164" s="65" t="s">
        <v>14152</v>
      </c>
      <c r="V164" s="64"/>
      <c r="W164" s="64" t="s">
        <v>14152</v>
      </c>
      <c r="X164" s="64"/>
      <c r="Y164" s="63" t="s">
        <v>14841</v>
      </c>
      <c r="Z164" s="62"/>
      <c r="AA164" s="44"/>
      <c r="AB164" s="44"/>
      <c r="AC164" s="44"/>
      <c r="AD164" s="61"/>
      <c r="AE164" s="62"/>
      <c r="AF164" s="44"/>
      <c r="AG164" s="44"/>
      <c r="AH164" s="44"/>
      <c r="AI164" s="61"/>
      <c r="AJ164" s="62"/>
      <c r="AK164" s="44"/>
      <c r="AL164" s="44"/>
      <c r="AM164" s="44"/>
      <c r="AN164" s="42"/>
      <c r="AO164" s="44"/>
      <c r="AP164" s="44"/>
      <c r="AQ164" s="44"/>
      <c r="AR164" s="44"/>
      <c r="AS164" s="42"/>
      <c r="AT164" s="47"/>
      <c r="AU164" s="46"/>
      <c r="AV164" s="46"/>
      <c r="AW164" s="46"/>
      <c r="AX164" s="46"/>
      <c r="AY164" s="46"/>
      <c r="AZ164" s="61"/>
      <c r="BA164" s="47"/>
      <c r="BB164" s="46"/>
      <c r="BC164" s="46"/>
      <c r="BD164" s="46"/>
      <c r="BE164" s="46"/>
      <c r="BF164" s="46"/>
      <c r="BG164" s="61"/>
      <c r="BH164" s="47"/>
      <c r="BI164" s="46"/>
      <c r="BJ164" s="46"/>
      <c r="BK164" s="46"/>
      <c r="BL164" s="46"/>
      <c r="BM164" s="46"/>
      <c r="BN164" s="61"/>
      <c r="BO164" s="26" t="s">
        <v>14401</v>
      </c>
      <c r="BR164" s="25" t="s">
        <v>7304</v>
      </c>
    </row>
    <row r="165" spans="1:70">
      <c r="A165" s="25" t="s">
        <v>14136</v>
      </c>
      <c r="B165" s="39"/>
      <c r="C165" s="40"/>
      <c r="D165" s="39"/>
      <c r="E165" s="39" t="s">
        <v>14402</v>
      </c>
      <c r="F165" s="39"/>
      <c r="G165" s="39"/>
      <c r="H165" s="39"/>
      <c r="I165" s="38"/>
      <c r="J165" s="65" t="s">
        <v>10621</v>
      </c>
      <c r="K165" s="64"/>
      <c r="L165" s="64"/>
      <c r="M165" s="64" t="s">
        <v>10621</v>
      </c>
      <c r="N165" s="64"/>
      <c r="O165" s="66"/>
      <c r="P165" s="65" t="s">
        <v>10621</v>
      </c>
      <c r="Q165" s="64"/>
      <c r="R165" s="64" t="s">
        <v>10621</v>
      </c>
      <c r="S165" s="64"/>
      <c r="T165" s="63"/>
      <c r="U165" s="65" t="s">
        <v>10621</v>
      </c>
      <c r="V165" s="64"/>
      <c r="W165" s="64" t="s">
        <v>10621</v>
      </c>
      <c r="X165" s="64"/>
      <c r="Y165" s="63"/>
      <c r="Z165" s="62"/>
      <c r="AA165" s="44"/>
      <c r="AB165" s="44"/>
      <c r="AC165" s="44"/>
      <c r="AD165" s="61"/>
      <c r="AE165" s="62"/>
      <c r="AF165" s="44"/>
      <c r="AG165" s="44"/>
      <c r="AH165" s="44"/>
      <c r="AI165" s="61"/>
      <c r="AJ165" s="62"/>
      <c r="AK165" s="44"/>
      <c r="AL165" s="44"/>
      <c r="AM165" s="44"/>
      <c r="AN165" s="42"/>
      <c r="AO165" s="44"/>
      <c r="AP165" s="44"/>
      <c r="AQ165" s="44"/>
      <c r="AR165" s="44"/>
      <c r="AS165" s="42"/>
      <c r="AT165" s="47"/>
      <c r="AU165" s="46"/>
      <c r="AV165" s="46"/>
      <c r="AW165" s="46"/>
      <c r="AX165" s="46"/>
      <c r="AY165" s="46"/>
      <c r="AZ165" s="61"/>
      <c r="BA165" s="47"/>
      <c r="BB165" s="46"/>
      <c r="BC165" s="46"/>
      <c r="BD165" s="46"/>
      <c r="BE165" s="46"/>
      <c r="BF165" s="46"/>
      <c r="BG165" s="61"/>
      <c r="BH165" s="47"/>
      <c r="BI165" s="46"/>
      <c r="BJ165" s="46"/>
      <c r="BK165" s="46"/>
      <c r="BL165" s="46"/>
      <c r="BM165" s="46"/>
      <c r="BN165" s="61"/>
      <c r="BO165" s="26" t="s">
        <v>14403</v>
      </c>
      <c r="BR165" s="25" t="s">
        <v>7304</v>
      </c>
    </row>
    <row r="166" spans="1:70">
      <c r="A166" s="25" t="s">
        <v>14136</v>
      </c>
      <c r="B166" s="39"/>
      <c r="C166" s="40"/>
      <c r="D166" s="39"/>
      <c r="E166" s="39" t="s">
        <v>14404</v>
      </c>
      <c r="F166" s="39"/>
      <c r="G166" s="39"/>
      <c r="H166" s="39"/>
      <c r="I166" s="38"/>
      <c r="J166" s="65" t="s">
        <v>14152</v>
      </c>
      <c r="K166" s="64"/>
      <c r="L166" s="64"/>
      <c r="M166" s="64" t="s">
        <v>14152</v>
      </c>
      <c r="N166" s="64"/>
      <c r="O166" s="63" t="s">
        <v>14842</v>
      </c>
      <c r="P166" s="65" t="s">
        <v>14152</v>
      </c>
      <c r="Q166" s="64"/>
      <c r="R166" s="64" t="s">
        <v>14152</v>
      </c>
      <c r="S166" s="64"/>
      <c r="T166" s="63" t="s">
        <v>14842</v>
      </c>
      <c r="U166" s="65" t="s">
        <v>14152</v>
      </c>
      <c r="V166" s="64"/>
      <c r="W166" s="64" t="s">
        <v>14152</v>
      </c>
      <c r="X166" s="64"/>
      <c r="Y166" s="63" t="s">
        <v>14842</v>
      </c>
      <c r="Z166" s="62"/>
      <c r="AA166" s="44"/>
      <c r="AB166" s="44"/>
      <c r="AC166" s="44"/>
      <c r="AD166" s="61"/>
      <c r="AE166" s="62"/>
      <c r="AF166" s="44"/>
      <c r="AG166" s="44"/>
      <c r="AH166" s="44"/>
      <c r="AI166" s="61"/>
      <c r="AJ166" s="62"/>
      <c r="AK166" s="44"/>
      <c r="AL166" s="44"/>
      <c r="AM166" s="44"/>
      <c r="AN166" s="42"/>
      <c r="AO166" s="44"/>
      <c r="AP166" s="44"/>
      <c r="AQ166" s="44"/>
      <c r="AR166" s="44"/>
      <c r="AS166" s="42"/>
      <c r="AT166" s="47"/>
      <c r="AU166" s="46"/>
      <c r="AV166" s="46"/>
      <c r="AW166" s="46"/>
      <c r="AX166" s="46"/>
      <c r="AY166" s="46"/>
      <c r="AZ166" s="61"/>
      <c r="BA166" s="47"/>
      <c r="BB166" s="46"/>
      <c r="BC166" s="46"/>
      <c r="BD166" s="46"/>
      <c r="BE166" s="46"/>
      <c r="BF166" s="46"/>
      <c r="BG166" s="61"/>
      <c r="BH166" s="47"/>
      <c r="BI166" s="46"/>
      <c r="BJ166" s="46"/>
      <c r="BK166" s="46"/>
      <c r="BL166" s="46"/>
      <c r="BM166" s="46"/>
      <c r="BN166" s="61"/>
      <c r="BO166" s="26" t="s">
        <v>14405</v>
      </c>
      <c r="BR166" s="25" t="s">
        <v>14864</v>
      </c>
    </row>
    <row r="167" spans="1:70">
      <c r="A167" s="25" t="s">
        <v>14136</v>
      </c>
      <c r="B167" s="39"/>
      <c r="C167" s="40" t="s">
        <v>14406</v>
      </c>
      <c r="D167" s="39"/>
      <c r="E167" s="39"/>
      <c r="F167" s="39"/>
      <c r="G167" s="39"/>
      <c r="H167" s="39"/>
      <c r="I167" s="38"/>
      <c r="J167" s="65" t="s">
        <v>10621</v>
      </c>
      <c r="K167" s="64"/>
      <c r="L167" s="64"/>
      <c r="M167" s="64" t="s">
        <v>10621</v>
      </c>
      <c r="N167" s="64" t="s">
        <v>10621</v>
      </c>
      <c r="O167" s="66"/>
      <c r="P167" s="65"/>
      <c r="Q167" s="64"/>
      <c r="R167" s="64"/>
      <c r="S167" s="64"/>
      <c r="T167" s="63"/>
      <c r="U167" s="65"/>
      <c r="V167" s="64"/>
      <c r="W167" s="64"/>
      <c r="X167" s="64"/>
      <c r="Y167" s="63"/>
      <c r="Z167" s="62"/>
      <c r="AA167" s="44"/>
      <c r="AB167" s="44"/>
      <c r="AC167" s="44"/>
      <c r="AD167" s="61"/>
      <c r="AE167" s="62"/>
      <c r="AF167" s="44"/>
      <c r="AG167" s="44"/>
      <c r="AH167" s="44"/>
      <c r="AI167" s="61"/>
      <c r="AJ167" s="62"/>
      <c r="AK167" s="44"/>
      <c r="AL167" s="44"/>
      <c r="AM167" s="44"/>
      <c r="AN167" s="42"/>
      <c r="AO167" s="44"/>
      <c r="AP167" s="44"/>
      <c r="AQ167" s="44"/>
      <c r="AR167" s="44"/>
      <c r="AS167" s="42"/>
      <c r="AT167" s="47"/>
      <c r="AU167" s="46"/>
      <c r="AV167" s="46"/>
      <c r="AW167" s="46"/>
      <c r="AX167" s="46"/>
      <c r="AY167" s="46"/>
      <c r="AZ167" s="61"/>
      <c r="BA167" s="47"/>
      <c r="BB167" s="46"/>
      <c r="BC167" s="46"/>
      <c r="BD167" s="46"/>
      <c r="BE167" s="46"/>
      <c r="BF167" s="46"/>
      <c r="BG167" s="61"/>
      <c r="BH167" s="47"/>
      <c r="BI167" s="46"/>
      <c r="BJ167" s="46"/>
      <c r="BK167" s="46"/>
      <c r="BL167" s="46"/>
      <c r="BM167" s="46"/>
      <c r="BN167" s="61"/>
      <c r="BO167" s="26" t="s">
        <v>14407</v>
      </c>
      <c r="BR167" s="25" t="s">
        <v>14865</v>
      </c>
    </row>
    <row r="168" spans="1:70" ht="14.4">
      <c r="A168" s="25" t="s">
        <v>14136</v>
      </c>
      <c r="B168" s="39"/>
      <c r="C168" s="40"/>
      <c r="D168" s="39" t="s">
        <v>14408</v>
      </c>
      <c r="E168" s="39"/>
      <c r="F168" s="39"/>
      <c r="G168" s="39"/>
      <c r="H168" s="39"/>
      <c r="I168" s="38"/>
      <c r="J168" s="65" t="s">
        <v>10621</v>
      </c>
      <c r="K168" s="64"/>
      <c r="L168" s="64"/>
      <c r="M168" s="64" t="s">
        <v>10621</v>
      </c>
      <c r="N168" s="64"/>
      <c r="O168" s="66"/>
      <c r="P168" s="65"/>
      <c r="Q168" s="64"/>
      <c r="R168" s="64"/>
      <c r="S168" s="64"/>
      <c r="T168" s="63"/>
      <c r="U168" s="65"/>
      <c r="V168" s="64"/>
      <c r="W168" s="64"/>
      <c r="X168" s="64"/>
      <c r="Y168" s="63"/>
      <c r="Z168" s="62"/>
      <c r="AA168" s="44"/>
      <c r="AB168" s="44"/>
      <c r="AC168" s="44"/>
      <c r="AD168" s="61"/>
      <c r="AE168" s="62"/>
      <c r="AF168" s="44"/>
      <c r="AG168" s="44"/>
      <c r="AH168" s="44"/>
      <c r="AI168" s="61"/>
      <c r="AJ168" s="62"/>
      <c r="AK168" s="44"/>
      <c r="AL168" s="44"/>
      <c r="AM168" s="44"/>
      <c r="AN168" s="42"/>
      <c r="AO168" s="44"/>
      <c r="AP168" s="44"/>
      <c r="AQ168" s="44"/>
      <c r="AR168" s="44"/>
      <c r="AS168" s="42"/>
      <c r="AT168" s="47"/>
      <c r="AU168" s="46"/>
      <c r="AV168" s="46"/>
      <c r="AW168" s="46"/>
      <c r="AX168" s="46"/>
      <c r="AY168" s="46"/>
      <c r="AZ168" s="61"/>
      <c r="BA168" s="47"/>
      <c r="BB168" s="46"/>
      <c r="BC168" s="46"/>
      <c r="BD168" s="46"/>
      <c r="BE168" s="46"/>
      <c r="BF168" s="46"/>
      <c r="BG168" s="61"/>
      <c r="BH168" s="47"/>
      <c r="BI168" s="46"/>
      <c r="BJ168" s="46"/>
      <c r="BK168" s="46"/>
      <c r="BL168" s="46"/>
      <c r="BM168" s="46"/>
      <c r="BN168" s="61"/>
      <c r="BO168" s="26" t="s">
        <v>14409</v>
      </c>
      <c r="BR168" s="25"/>
    </row>
    <row r="169" spans="1:70" ht="14.4">
      <c r="A169" s="25" t="s">
        <v>14136</v>
      </c>
      <c r="B169" s="39"/>
      <c r="C169" s="40"/>
      <c r="D169" s="39" t="s">
        <v>14410</v>
      </c>
      <c r="E169" s="39"/>
      <c r="F169" s="39"/>
      <c r="G169" s="39"/>
      <c r="H169" s="39"/>
      <c r="I169" s="38"/>
      <c r="J169" s="65" t="s">
        <v>10621</v>
      </c>
      <c r="K169" s="64"/>
      <c r="L169" s="64"/>
      <c r="M169" s="64" t="s">
        <v>10621</v>
      </c>
      <c r="N169" s="64"/>
      <c r="O169" s="66"/>
      <c r="P169" s="65"/>
      <c r="Q169" s="64"/>
      <c r="R169" s="64"/>
      <c r="S169" s="64"/>
      <c r="T169" s="63"/>
      <c r="U169" s="65"/>
      <c r="V169" s="64"/>
      <c r="W169" s="64"/>
      <c r="X169" s="64"/>
      <c r="Y169" s="63"/>
      <c r="Z169" s="62"/>
      <c r="AA169" s="44"/>
      <c r="AB169" s="44"/>
      <c r="AC169" s="44"/>
      <c r="AD169" s="61"/>
      <c r="AE169" s="62"/>
      <c r="AF169" s="44"/>
      <c r="AG169" s="44"/>
      <c r="AH169" s="44"/>
      <c r="AI169" s="61"/>
      <c r="AJ169" s="62"/>
      <c r="AK169" s="44"/>
      <c r="AL169" s="44"/>
      <c r="AM169" s="44"/>
      <c r="AN169" s="42"/>
      <c r="AO169" s="44"/>
      <c r="AP169" s="44"/>
      <c r="AQ169" s="44"/>
      <c r="AR169" s="44"/>
      <c r="AS169" s="42"/>
      <c r="AT169" s="47"/>
      <c r="AU169" s="46"/>
      <c r="AV169" s="46"/>
      <c r="AW169" s="46"/>
      <c r="AX169" s="46"/>
      <c r="AY169" s="46"/>
      <c r="AZ169" s="61"/>
      <c r="BA169" s="47"/>
      <c r="BB169" s="46"/>
      <c r="BC169" s="46"/>
      <c r="BD169" s="46"/>
      <c r="BE169" s="46"/>
      <c r="BF169" s="46"/>
      <c r="BG169" s="61"/>
      <c r="BH169" s="47"/>
      <c r="BI169" s="46"/>
      <c r="BJ169" s="46"/>
      <c r="BK169" s="46"/>
      <c r="BL169" s="46"/>
      <c r="BM169" s="46"/>
      <c r="BN169" s="61"/>
      <c r="BO169" s="26" t="s">
        <v>14411</v>
      </c>
      <c r="BR169" s="25"/>
    </row>
    <row r="170" spans="1:70">
      <c r="A170" s="25" t="s">
        <v>14136</v>
      </c>
      <c r="B170" s="39"/>
      <c r="C170" s="40"/>
      <c r="D170" s="39" t="s">
        <v>14412</v>
      </c>
      <c r="E170" s="39"/>
      <c r="F170" s="39"/>
      <c r="G170" s="39"/>
      <c r="H170" s="39"/>
      <c r="I170" s="38"/>
      <c r="J170" s="65" t="s">
        <v>10621</v>
      </c>
      <c r="K170" s="64"/>
      <c r="L170" s="64"/>
      <c r="M170" s="64"/>
      <c r="N170" s="64" t="s">
        <v>10621</v>
      </c>
      <c r="O170" s="66"/>
      <c r="P170" s="65"/>
      <c r="Q170" s="64"/>
      <c r="R170" s="64"/>
      <c r="S170" s="64"/>
      <c r="T170" s="63"/>
      <c r="U170" s="65"/>
      <c r="V170" s="64"/>
      <c r="W170" s="64"/>
      <c r="X170" s="64"/>
      <c r="Y170" s="63"/>
      <c r="Z170" s="62"/>
      <c r="AA170" s="44"/>
      <c r="AB170" s="44"/>
      <c r="AC170" s="44"/>
      <c r="AD170" s="61"/>
      <c r="AE170" s="62"/>
      <c r="AF170" s="44"/>
      <c r="AG170" s="44"/>
      <c r="AH170" s="44"/>
      <c r="AI170" s="61"/>
      <c r="AJ170" s="62"/>
      <c r="AK170" s="44"/>
      <c r="AL170" s="44"/>
      <c r="AM170" s="44"/>
      <c r="AN170" s="42"/>
      <c r="AO170" s="44"/>
      <c r="AP170" s="44"/>
      <c r="AQ170" s="44"/>
      <c r="AR170" s="44"/>
      <c r="AS170" s="42"/>
      <c r="AT170" s="47"/>
      <c r="AU170" s="46"/>
      <c r="AV170" s="46"/>
      <c r="AW170" s="46"/>
      <c r="AX170" s="46"/>
      <c r="AY170" s="46"/>
      <c r="AZ170" s="61"/>
      <c r="BA170" s="47"/>
      <c r="BB170" s="46"/>
      <c r="BC170" s="46"/>
      <c r="BD170" s="46"/>
      <c r="BE170" s="46"/>
      <c r="BF170" s="46"/>
      <c r="BG170" s="61"/>
      <c r="BH170" s="47"/>
      <c r="BI170" s="46"/>
      <c r="BJ170" s="46"/>
      <c r="BK170" s="46"/>
      <c r="BL170" s="46"/>
      <c r="BM170" s="46"/>
      <c r="BN170" s="61"/>
      <c r="BO170" s="26" t="s">
        <v>14413</v>
      </c>
      <c r="BR170" s="25"/>
    </row>
    <row r="171" spans="1:70">
      <c r="A171" s="25" t="s">
        <v>14136</v>
      </c>
      <c r="B171" s="39"/>
      <c r="C171" s="40"/>
      <c r="D171" s="39" t="s">
        <v>14414</v>
      </c>
      <c r="E171" s="39"/>
      <c r="F171" s="39"/>
      <c r="G171" s="39"/>
      <c r="H171" s="39"/>
      <c r="I171" s="38"/>
      <c r="J171" s="65" t="s">
        <v>10621</v>
      </c>
      <c r="K171" s="64"/>
      <c r="L171" s="64"/>
      <c r="M171" s="64" t="s">
        <v>10621</v>
      </c>
      <c r="N171" s="64"/>
      <c r="O171" s="66"/>
      <c r="P171" s="65"/>
      <c r="Q171" s="64"/>
      <c r="R171" s="64"/>
      <c r="S171" s="64"/>
      <c r="T171" s="63"/>
      <c r="U171" s="65"/>
      <c r="V171" s="64"/>
      <c r="W171" s="64"/>
      <c r="X171" s="64"/>
      <c r="Y171" s="63"/>
      <c r="Z171" s="62"/>
      <c r="AA171" s="44"/>
      <c r="AB171" s="44"/>
      <c r="AC171" s="44"/>
      <c r="AD171" s="61"/>
      <c r="AE171" s="62"/>
      <c r="AF171" s="44"/>
      <c r="AG171" s="44"/>
      <c r="AH171" s="44"/>
      <c r="AI171" s="61"/>
      <c r="AJ171" s="62"/>
      <c r="AK171" s="44"/>
      <c r="AL171" s="44"/>
      <c r="AM171" s="44"/>
      <c r="AN171" s="42"/>
      <c r="AO171" s="44"/>
      <c r="AP171" s="44"/>
      <c r="AQ171" s="44"/>
      <c r="AR171" s="44"/>
      <c r="AS171" s="42"/>
      <c r="AT171" s="47"/>
      <c r="AU171" s="46"/>
      <c r="AV171" s="46"/>
      <c r="AW171" s="46"/>
      <c r="AX171" s="46"/>
      <c r="AY171" s="46"/>
      <c r="AZ171" s="61"/>
      <c r="BA171" s="47"/>
      <c r="BB171" s="46"/>
      <c r="BC171" s="46"/>
      <c r="BD171" s="46"/>
      <c r="BE171" s="46"/>
      <c r="BF171" s="46"/>
      <c r="BG171" s="61"/>
      <c r="BH171" s="47"/>
      <c r="BI171" s="46"/>
      <c r="BJ171" s="46"/>
      <c r="BK171" s="46"/>
      <c r="BL171" s="46"/>
      <c r="BM171" s="46"/>
      <c r="BN171" s="61"/>
      <c r="BO171" s="26" t="s">
        <v>14415</v>
      </c>
      <c r="BR171" s="25" t="s">
        <v>14866</v>
      </c>
    </row>
    <row r="172" spans="1:70">
      <c r="A172" s="25" t="s">
        <v>14136</v>
      </c>
      <c r="B172" s="39"/>
      <c r="C172" s="40"/>
      <c r="D172" s="39" t="s">
        <v>14416</v>
      </c>
      <c r="E172" s="39"/>
      <c r="F172" s="39"/>
      <c r="G172" s="39"/>
      <c r="H172" s="39"/>
      <c r="I172" s="38"/>
      <c r="J172" s="65" t="s">
        <v>10621</v>
      </c>
      <c r="K172" s="64"/>
      <c r="L172" s="64"/>
      <c r="M172" s="64"/>
      <c r="N172" s="64" t="s">
        <v>10621</v>
      </c>
      <c r="O172" s="66"/>
      <c r="P172" s="65"/>
      <c r="Q172" s="64"/>
      <c r="R172" s="64"/>
      <c r="S172" s="64"/>
      <c r="T172" s="63"/>
      <c r="U172" s="65"/>
      <c r="V172" s="64"/>
      <c r="W172" s="64"/>
      <c r="X172" s="64"/>
      <c r="Y172" s="63"/>
      <c r="Z172" s="62"/>
      <c r="AA172" s="44"/>
      <c r="AB172" s="44"/>
      <c r="AC172" s="44"/>
      <c r="AD172" s="61"/>
      <c r="AE172" s="62"/>
      <c r="AF172" s="44"/>
      <c r="AG172" s="44"/>
      <c r="AH172" s="44"/>
      <c r="AI172" s="61"/>
      <c r="AJ172" s="62"/>
      <c r="AK172" s="44"/>
      <c r="AL172" s="44"/>
      <c r="AM172" s="44"/>
      <c r="AN172" s="42"/>
      <c r="AO172" s="44"/>
      <c r="AP172" s="44"/>
      <c r="AQ172" s="44"/>
      <c r="AR172" s="44"/>
      <c r="AS172" s="42"/>
      <c r="AT172" s="47"/>
      <c r="AU172" s="46"/>
      <c r="AV172" s="46"/>
      <c r="AW172" s="46"/>
      <c r="AX172" s="46"/>
      <c r="AY172" s="46"/>
      <c r="AZ172" s="61"/>
      <c r="BA172" s="47"/>
      <c r="BB172" s="46"/>
      <c r="BC172" s="46"/>
      <c r="BD172" s="46"/>
      <c r="BE172" s="46"/>
      <c r="BF172" s="46"/>
      <c r="BG172" s="61"/>
      <c r="BH172" s="47"/>
      <c r="BI172" s="46"/>
      <c r="BJ172" s="46"/>
      <c r="BK172" s="46"/>
      <c r="BL172" s="46"/>
      <c r="BM172" s="46"/>
      <c r="BN172" s="61"/>
      <c r="BO172" s="26" t="s">
        <v>14417</v>
      </c>
      <c r="BR172" s="25"/>
    </row>
    <row r="173" spans="1:70">
      <c r="A173" s="25" t="s">
        <v>14136</v>
      </c>
      <c r="B173" s="39"/>
      <c r="C173" s="40"/>
      <c r="D173" s="39" t="s">
        <v>14418</v>
      </c>
      <c r="E173" s="39"/>
      <c r="F173" s="39"/>
      <c r="G173" s="39"/>
      <c r="H173" s="39"/>
      <c r="I173" s="38"/>
      <c r="J173" s="65" t="s">
        <v>10621</v>
      </c>
      <c r="K173" s="64"/>
      <c r="L173" s="64"/>
      <c r="M173" s="64" t="s">
        <v>10621</v>
      </c>
      <c r="N173" s="64"/>
      <c r="O173" s="66"/>
      <c r="P173" s="65"/>
      <c r="Q173" s="64"/>
      <c r="R173" s="64"/>
      <c r="S173" s="64"/>
      <c r="T173" s="63"/>
      <c r="U173" s="65"/>
      <c r="V173" s="64"/>
      <c r="W173" s="64"/>
      <c r="X173" s="64"/>
      <c r="Y173" s="63"/>
      <c r="Z173" s="62"/>
      <c r="AA173" s="44"/>
      <c r="AB173" s="44"/>
      <c r="AC173" s="44"/>
      <c r="AD173" s="61"/>
      <c r="AE173" s="62"/>
      <c r="AF173" s="44"/>
      <c r="AG173" s="44"/>
      <c r="AH173" s="44"/>
      <c r="AI173" s="61"/>
      <c r="AJ173" s="62"/>
      <c r="AK173" s="44"/>
      <c r="AL173" s="44"/>
      <c r="AM173" s="44"/>
      <c r="AN173" s="42"/>
      <c r="AO173" s="44"/>
      <c r="AP173" s="44"/>
      <c r="AQ173" s="44"/>
      <c r="AR173" s="44"/>
      <c r="AS173" s="42"/>
      <c r="AT173" s="47"/>
      <c r="AU173" s="46"/>
      <c r="AV173" s="46"/>
      <c r="AW173" s="46"/>
      <c r="AX173" s="46"/>
      <c r="AY173" s="46"/>
      <c r="AZ173" s="61"/>
      <c r="BA173" s="47"/>
      <c r="BB173" s="46"/>
      <c r="BC173" s="46"/>
      <c r="BD173" s="46"/>
      <c r="BE173" s="46"/>
      <c r="BF173" s="46"/>
      <c r="BG173" s="61"/>
      <c r="BH173" s="47"/>
      <c r="BI173" s="46"/>
      <c r="BJ173" s="46"/>
      <c r="BK173" s="46"/>
      <c r="BL173" s="46"/>
      <c r="BM173" s="46"/>
      <c r="BN173" s="61"/>
      <c r="BO173" s="26" t="s">
        <v>14419</v>
      </c>
      <c r="BR173" s="25" t="s">
        <v>14866</v>
      </c>
    </row>
    <row r="174" spans="1:70">
      <c r="A174" s="25" t="s">
        <v>14136</v>
      </c>
      <c r="B174" s="39"/>
      <c r="C174" s="40"/>
      <c r="D174" s="39" t="s">
        <v>14420</v>
      </c>
      <c r="E174" s="39"/>
      <c r="F174" s="39"/>
      <c r="G174" s="39"/>
      <c r="H174" s="39"/>
      <c r="I174" s="38"/>
      <c r="J174" s="65" t="s">
        <v>10621</v>
      </c>
      <c r="K174" s="64"/>
      <c r="L174" s="64"/>
      <c r="M174" s="64"/>
      <c r="N174" s="64" t="s">
        <v>10621</v>
      </c>
      <c r="O174" s="66"/>
      <c r="P174" s="65"/>
      <c r="Q174" s="64"/>
      <c r="R174" s="64"/>
      <c r="S174" s="64"/>
      <c r="T174" s="63"/>
      <c r="U174" s="65"/>
      <c r="V174" s="64"/>
      <c r="W174" s="64"/>
      <c r="X174" s="64"/>
      <c r="Y174" s="63"/>
      <c r="Z174" s="62"/>
      <c r="AA174" s="44"/>
      <c r="AB174" s="44"/>
      <c r="AC174" s="44"/>
      <c r="AD174" s="61"/>
      <c r="AE174" s="62"/>
      <c r="AF174" s="44"/>
      <c r="AG174" s="44"/>
      <c r="AH174" s="44"/>
      <c r="AI174" s="61"/>
      <c r="AJ174" s="62"/>
      <c r="AK174" s="44"/>
      <c r="AL174" s="44"/>
      <c r="AM174" s="44"/>
      <c r="AN174" s="42"/>
      <c r="AO174" s="44"/>
      <c r="AP174" s="44"/>
      <c r="AQ174" s="44"/>
      <c r="AR174" s="44"/>
      <c r="AS174" s="42"/>
      <c r="AT174" s="47"/>
      <c r="AU174" s="46"/>
      <c r="AV174" s="46"/>
      <c r="AW174" s="46"/>
      <c r="AX174" s="46"/>
      <c r="AY174" s="46"/>
      <c r="AZ174" s="61"/>
      <c r="BA174" s="47"/>
      <c r="BB174" s="46"/>
      <c r="BC174" s="46"/>
      <c r="BD174" s="46"/>
      <c r="BE174" s="46"/>
      <c r="BF174" s="46"/>
      <c r="BG174" s="61"/>
      <c r="BH174" s="47"/>
      <c r="BI174" s="46"/>
      <c r="BJ174" s="46"/>
      <c r="BK174" s="46"/>
      <c r="BL174" s="46"/>
      <c r="BM174" s="46"/>
      <c r="BN174" s="61"/>
      <c r="BO174" s="26" t="s">
        <v>14421</v>
      </c>
      <c r="BR174" s="25"/>
    </row>
    <row r="175" spans="1:70">
      <c r="A175" s="25" t="s">
        <v>14136</v>
      </c>
      <c r="B175" s="39"/>
      <c r="C175" s="40"/>
      <c r="D175" s="39" t="s">
        <v>14422</v>
      </c>
      <c r="E175" s="68"/>
      <c r="F175" s="68"/>
      <c r="G175" s="68"/>
      <c r="H175" s="68"/>
      <c r="I175" s="67"/>
      <c r="J175" s="65" t="s">
        <v>10621</v>
      </c>
      <c r="K175" s="64"/>
      <c r="L175" s="64"/>
      <c r="M175" s="64" t="s">
        <v>10621</v>
      </c>
      <c r="N175" s="64"/>
      <c r="O175" s="66"/>
      <c r="P175" s="65"/>
      <c r="Q175" s="64"/>
      <c r="R175" s="64"/>
      <c r="S175" s="64"/>
      <c r="T175" s="63"/>
      <c r="U175" s="65"/>
      <c r="V175" s="64"/>
      <c r="W175" s="64"/>
      <c r="X175" s="64"/>
      <c r="Y175" s="63"/>
      <c r="Z175" s="62"/>
      <c r="AA175" s="44"/>
      <c r="AB175" s="44"/>
      <c r="AC175" s="44"/>
      <c r="AD175" s="61"/>
      <c r="AE175" s="62"/>
      <c r="AF175" s="44"/>
      <c r="AG175" s="44"/>
      <c r="AH175" s="44"/>
      <c r="AI175" s="61"/>
      <c r="AJ175" s="62"/>
      <c r="AK175" s="44"/>
      <c r="AL175" s="44"/>
      <c r="AM175" s="44"/>
      <c r="AN175" s="42"/>
      <c r="AO175" s="44"/>
      <c r="AP175" s="44"/>
      <c r="AQ175" s="44"/>
      <c r="AR175" s="44"/>
      <c r="AS175" s="42"/>
      <c r="AT175" s="47"/>
      <c r="AU175" s="46"/>
      <c r="AV175" s="46"/>
      <c r="AW175" s="46"/>
      <c r="AX175" s="46"/>
      <c r="AY175" s="46"/>
      <c r="AZ175" s="61"/>
      <c r="BA175" s="47"/>
      <c r="BB175" s="46"/>
      <c r="BC175" s="46"/>
      <c r="BD175" s="46"/>
      <c r="BE175" s="46"/>
      <c r="BF175" s="46"/>
      <c r="BG175" s="61"/>
      <c r="BH175" s="47"/>
      <c r="BI175" s="46"/>
      <c r="BJ175" s="46"/>
      <c r="BK175" s="46"/>
      <c r="BL175" s="46"/>
      <c r="BM175" s="46"/>
      <c r="BN175" s="61"/>
      <c r="BO175" s="26" t="s">
        <v>14423</v>
      </c>
      <c r="BR175" s="25"/>
    </row>
    <row r="176" spans="1:70">
      <c r="A176" s="25" t="s">
        <v>14136</v>
      </c>
      <c r="B176" s="39"/>
      <c r="C176" s="40"/>
      <c r="D176" s="39" t="s">
        <v>14424</v>
      </c>
      <c r="E176" s="68"/>
      <c r="F176" s="68"/>
      <c r="G176" s="68"/>
      <c r="H176" s="68"/>
      <c r="I176" s="67"/>
      <c r="J176" s="65" t="s">
        <v>14152</v>
      </c>
      <c r="K176" s="64"/>
      <c r="L176" s="64"/>
      <c r="M176" s="64" t="s">
        <v>14152</v>
      </c>
      <c r="N176" s="64"/>
      <c r="O176" s="66"/>
      <c r="P176" s="65"/>
      <c r="Q176" s="64"/>
      <c r="R176" s="64"/>
      <c r="S176" s="64"/>
      <c r="T176" s="63"/>
      <c r="U176" s="65"/>
      <c r="V176" s="64"/>
      <c r="W176" s="64"/>
      <c r="X176" s="64"/>
      <c r="Y176" s="63"/>
      <c r="Z176" s="62"/>
      <c r="AA176" s="44"/>
      <c r="AB176" s="44"/>
      <c r="AC176" s="44"/>
      <c r="AD176" s="61"/>
      <c r="AE176" s="62"/>
      <c r="AF176" s="44"/>
      <c r="AG176" s="44"/>
      <c r="AH176" s="44"/>
      <c r="AI176" s="61"/>
      <c r="AJ176" s="62"/>
      <c r="AK176" s="44"/>
      <c r="AL176" s="44"/>
      <c r="AM176" s="44"/>
      <c r="AN176" s="42"/>
      <c r="AO176" s="44"/>
      <c r="AP176" s="44"/>
      <c r="AQ176" s="44"/>
      <c r="AR176" s="44"/>
      <c r="AS176" s="42"/>
      <c r="AT176" s="47"/>
      <c r="AU176" s="46"/>
      <c r="AV176" s="46"/>
      <c r="AW176" s="46"/>
      <c r="AX176" s="46"/>
      <c r="AY176" s="46"/>
      <c r="AZ176" s="61"/>
      <c r="BA176" s="47"/>
      <c r="BB176" s="46"/>
      <c r="BC176" s="46"/>
      <c r="BD176" s="46"/>
      <c r="BE176" s="46"/>
      <c r="BF176" s="46"/>
      <c r="BG176" s="61"/>
      <c r="BH176" s="47"/>
      <c r="BI176" s="46"/>
      <c r="BJ176" s="46"/>
      <c r="BK176" s="46"/>
      <c r="BL176" s="46"/>
      <c r="BM176" s="46"/>
      <c r="BN176" s="61"/>
      <c r="BO176" s="26" t="s">
        <v>14425</v>
      </c>
      <c r="BR176" s="25" t="s">
        <v>14866</v>
      </c>
    </row>
    <row r="177" spans="1:70">
      <c r="A177" s="25" t="s">
        <v>14136</v>
      </c>
      <c r="B177" s="39"/>
      <c r="C177" s="40"/>
      <c r="D177" s="39" t="s">
        <v>14426</v>
      </c>
      <c r="E177" s="39"/>
      <c r="F177" s="39"/>
      <c r="G177" s="39"/>
      <c r="H177" s="39"/>
      <c r="I177" s="38"/>
      <c r="J177" s="65" t="s">
        <v>14152</v>
      </c>
      <c r="K177" s="64"/>
      <c r="L177" s="64"/>
      <c r="M177" s="64" t="s">
        <v>14152</v>
      </c>
      <c r="N177" s="64"/>
      <c r="O177" s="63" t="s">
        <v>14843</v>
      </c>
      <c r="P177" s="65"/>
      <c r="Q177" s="64"/>
      <c r="R177" s="64"/>
      <c r="S177" s="64"/>
      <c r="T177" s="63"/>
      <c r="U177" s="65"/>
      <c r="V177" s="64"/>
      <c r="W177" s="64"/>
      <c r="X177" s="64"/>
      <c r="Y177" s="63"/>
      <c r="Z177" s="62"/>
      <c r="AA177" s="44"/>
      <c r="AB177" s="44"/>
      <c r="AC177" s="44"/>
      <c r="AD177" s="61"/>
      <c r="AE177" s="62"/>
      <c r="AF177" s="44"/>
      <c r="AG177" s="44"/>
      <c r="AH177" s="44"/>
      <c r="AI177" s="61"/>
      <c r="AJ177" s="62"/>
      <c r="AK177" s="44"/>
      <c r="AL177" s="44"/>
      <c r="AM177" s="44"/>
      <c r="AN177" s="42"/>
      <c r="AO177" s="44"/>
      <c r="AP177" s="44"/>
      <c r="AQ177" s="44"/>
      <c r="AR177" s="44"/>
      <c r="AS177" s="42"/>
      <c r="AT177" s="47"/>
      <c r="AU177" s="46"/>
      <c r="AV177" s="46"/>
      <c r="AW177" s="46"/>
      <c r="AX177" s="46"/>
      <c r="AY177" s="46"/>
      <c r="AZ177" s="61"/>
      <c r="BA177" s="47"/>
      <c r="BB177" s="46"/>
      <c r="BC177" s="46"/>
      <c r="BD177" s="46"/>
      <c r="BE177" s="46"/>
      <c r="BF177" s="46"/>
      <c r="BG177" s="61"/>
      <c r="BH177" s="47"/>
      <c r="BI177" s="46"/>
      <c r="BJ177" s="46"/>
      <c r="BK177" s="46"/>
      <c r="BL177" s="46"/>
      <c r="BM177" s="46"/>
      <c r="BN177" s="61"/>
      <c r="BO177" s="26" t="s">
        <v>14427</v>
      </c>
      <c r="BP177" s="26" t="s">
        <v>14428</v>
      </c>
      <c r="BR177" s="25" t="s">
        <v>14867</v>
      </c>
    </row>
    <row r="178" spans="1:70">
      <c r="A178" s="25" t="s">
        <v>14136</v>
      </c>
      <c r="B178" s="39"/>
      <c r="C178" s="40"/>
      <c r="D178" s="39" t="s">
        <v>14429</v>
      </c>
      <c r="E178" s="39"/>
      <c r="F178" s="39"/>
      <c r="G178" s="39"/>
      <c r="H178" s="39"/>
      <c r="I178" s="38"/>
      <c r="J178" s="65" t="s">
        <v>14152</v>
      </c>
      <c r="K178" s="64"/>
      <c r="L178" s="64"/>
      <c r="M178" s="64" t="s">
        <v>14152</v>
      </c>
      <c r="N178" s="64"/>
      <c r="O178" s="63" t="s">
        <v>14844</v>
      </c>
      <c r="P178" s="65"/>
      <c r="Q178" s="64"/>
      <c r="R178" s="64"/>
      <c r="S178" s="64"/>
      <c r="T178" s="63"/>
      <c r="U178" s="65"/>
      <c r="V178" s="64"/>
      <c r="W178" s="64"/>
      <c r="X178" s="64"/>
      <c r="Y178" s="63"/>
      <c r="Z178" s="62"/>
      <c r="AA178" s="44"/>
      <c r="AB178" s="44"/>
      <c r="AC178" s="44"/>
      <c r="AD178" s="61"/>
      <c r="AE178" s="62"/>
      <c r="AF178" s="44"/>
      <c r="AG178" s="44"/>
      <c r="AH178" s="44"/>
      <c r="AI178" s="61"/>
      <c r="AJ178" s="62"/>
      <c r="AK178" s="44"/>
      <c r="AL178" s="44"/>
      <c r="AM178" s="44"/>
      <c r="AN178" s="42"/>
      <c r="AO178" s="44"/>
      <c r="AP178" s="44"/>
      <c r="AQ178" s="44"/>
      <c r="AR178" s="44"/>
      <c r="AS178" s="42"/>
      <c r="AT178" s="47"/>
      <c r="AU178" s="46"/>
      <c r="AV178" s="46"/>
      <c r="AW178" s="46"/>
      <c r="AX178" s="46"/>
      <c r="AY178" s="46"/>
      <c r="AZ178" s="61"/>
      <c r="BA178" s="47"/>
      <c r="BB178" s="46"/>
      <c r="BC178" s="46"/>
      <c r="BD178" s="46"/>
      <c r="BE178" s="46"/>
      <c r="BF178" s="46"/>
      <c r="BG178" s="61"/>
      <c r="BH178" s="47"/>
      <c r="BI178" s="46"/>
      <c r="BJ178" s="46"/>
      <c r="BK178" s="46"/>
      <c r="BL178" s="46"/>
      <c r="BM178" s="46"/>
      <c r="BN178" s="61"/>
      <c r="BO178" s="26" t="s">
        <v>14430</v>
      </c>
      <c r="BP178" s="26" t="s">
        <v>14430</v>
      </c>
      <c r="BR178" s="25" t="s">
        <v>14868</v>
      </c>
    </row>
    <row r="179" spans="1:70">
      <c r="A179" s="25" t="s">
        <v>14136</v>
      </c>
      <c r="B179" s="39"/>
      <c r="C179" s="40" t="s">
        <v>14441</v>
      </c>
      <c r="D179" s="39"/>
      <c r="E179" s="39"/>
      <c r="F179" s="39"/>
      <c r="G179" s="39"/>
      <c r="H179" s="39"/>
      <c r="I179" s="38"/>
      <c r="J179" s="65" t="s">
        <v>10621</v>
      </c>
      <c r="K179" s="64" t="s">
        <v>10621</v>
      </c>
      <c r="L179" s="64"/>
      <c r="M179" s="64"/>
      <c r="N179" s="64"/>
      <c r="O179" s="66"/>
      <c r="P179" s="65" t="s">
        <v>10621</v>
      </c>
      <c r="Q179" s="64"/>
      <c r="R179" s="64" t="s">
        <v>10621</v>
      </c>
      <c r="S179" s="64"/>
      <c r="T179" s="63"/>
      <c r="U179" s="65" t="s">
        <v>10621</v>
      </c>
      <c r="V179" s="64"/>
      <c r="W179" s="64" t="s">
        <v>10621</v>
      </c>
      <c r="X179" s="64"/>
      <c r="Y179" s="63"/>
      <c r="Z179" s="62"/>
      <c r="AA179" s="44"/>
      <c r="AB179" s="44"/>
      <c r="AC179" s="44"/>
      <c r="AD179" s="61"/>
      <c r="AE179" s="62"/>
      <c r="AF179" s="44"/>
      <c r="AG179" s="44"/>
      <c r="AH179" s="44"/>
      <c r="AI179" s="61"/>
      <c r="AJ179" s="62"/>
      <c r="AK179" s="44"/>
      <c r="AL179" s="44"/>
      <c r="AM179" s="44"/>
      <c r="AN179" s="42"/>
      <c r="AO179" s="44"/>
      <c r="AP179" s="44"/>
      <c r="AQ179" s="44"/>
      <c r="AR179" s="44"/>
      <c r="AS179" s="42"/>
      <c r="AT179" s="47"/>
      <c r="AU179" s="46"/>
      <c r="AV179" s="46"/>
      <c r="AW179" s="46"/>
      <c r="AX179" s="46"/>
      <c r="AY179" s="46"/>
      <c r="AZ179" s="61"/>
      <c r="BA179" s="47"/>
      <c r="BB179" s="46"/>
      <c r="BC179" s="46"/>
      <c r="BD179" s="46"/>
      <c r="BE179" s="46"/>
      <c r="BF179" s="46"/>
      <c r="BG179" s="61"/>
      <c r="BH179" s="47"/>
      <c r="BI179" s="46"/>
      <c r="BJ179" s="46"/>
      <c r="BK179" s="46"/>
      <c r="BL179" s="46"/>
      <c r="BM179" s="46"/>
      <c r="BN179" s="61"/>
      <c r="BO179" s="26" t="s">
        <v>14442</v>
      </c>
      <c r="BR179" s="25"/>
    </row>
    <row r="180" spans="1:70">
      <c r="A180" s="25" t="s">
        <v>14136</v>
      </c>
      <c r="B180" s="39"/>
      <c r="C180" s="40"/>
      <c r="D180" s="39" t="s">
        <v>14443</v>
      </c>
      <c r="E180" s="39"/>
      <c r="F180" s="39"/>
      <c r="G180" s="39"/>
      <c r="H180" s="39"/>
      <c r="I180" s="38"/>
      <c r="J180" s="65"/>
      <c r="K180" s="64"/>
      <c r="L180" s="64"/>
      <c r="M180" s="64"/>
      <c r="N180" s="64"/>
      <c r="O180" s="66"/>
      <c r="P180" s="65" t="s">
        <v>14152</v>
      </c>
      <c r="Q180" s="64"/>
      <c r="R180" s="64" t="s">
        <v>14152</v>
      </c>
      <c r="S180" s="64"/>
      <c r="T180" s="63" t="s">
        <v>14845</v>
      </c>
      <c r="U180" s="65" t="s">
        <v>14152</v>
      </c>
      <c r="V180" s="64"/>
      <c r="W180" s="64" t="s">
        <v>14152</v>
      </c>
      <c r="X180" s="64"/>
      <c r="Y180" s="63" t="s">
        <v>14845</v>
      </c>
      <c r="Z180" s="62"/>
      <c r="AA180" s="44"/>
      <c r="AB180" s="44"/>
      <c r="AC180" s="44"/>
      <c r="AD180" s="61"/>
      <c r="AE180" s="62"/>
      <c r="AF180" s="44"/>
      <c r="AG180" s="44"/>
      <c r="AH180" s="44"/>
      <c r="AI180" s="61"/>
      <c r="AJ180" s="62"/>
      <c r="AK180" s="44"/>
      <c r="AL180" s="44"/>
      <c r="AM180" s="44"/>
      <c r="AN180" s="42"/>
      <c r="AO180" s="44"/>
      <c r="AP180" s="44"/>
      <c r="AQ180" s="44"/>
      <c r="AR180" s="44"/>
      <c r="AS180" s="42"/>
      <c r="AT180" s="47"/>
      <c r="AU180" s="46"/>
      <c r="AV180" s="46"/>
      <c r="AW180" s="46"/>
      <c r="AX180" s="46"/>
      <c r="AY180" s="46"/>
      <c r="AZ180" s="61"/>
      <c r="BA180" s="47"/>
      <c r="BB180" s="46"/>
      <c r="BC180" s="46"/>
      <c r="BD180" s="46"/>
      <c r="BE180" s="46"/>
      <c r="BF180" s="46"/>
      <c r="BG180" s="61"/>
      <c r="BH180" s="47"/>
      <c r="BI180" s="46"/>
      <c r="BJ180" s="46"/>
      <c r="BK180" s="46"/>
      <c r="BL180" s="46"/>
      <c r="BM180" s="46"/>
      <c r="BN180" s="61"/>
      <c r="BO180" s="26" t="s">
        <v>13246</v>
      </c>
      <c r="BP180" s="26" t="s">
        <v>14444</v>
      </c>
      <c r="BR180" s="25" t="s">
        <v>14869</v>
      </c>
    </row>
    <row r="181" spans="1:70">
      <c r="A181" s="25" t="s">
        <v>14136</v>
      </c>
      <c r="B181" s="39"/>
      <c r="C181" s="40"/>
      <c r="D181" s="39" t="s">
        <v>14846</v>
      </c>
      <c r="E181" s="39"/>
      <c r="F181" s="39"/>
      <c r="G181" s="39"/>
      <c r="H181" s="39"/>
      <c r="I181" s="38"/>
      <c r="J181" s="65" t="s">
        <v>14152</v>
      </c>
      <c r="K181" s="64" t="s">
        <v>14152</v>
      </c>
      <c r="L181" s="64"/>
      <c r="M181" s="64"/>
      <c r="N181" s="64"/>
      <c r="O181" s="63" t="s">
        <v>14847</v>
      </c>
      <c r="P181" s="65"/>
      <c r="Q181" s="64"/>
      <c r="R181" s="64"/>
      <c r="S181" s="64"/>
      <c r="T181" s="63"/>
      <c r="U181" s="65"/>
      <c r="V181" s="64"/>
      <c r="W181" s="64"/>
      <c r="X181" s="64"/>
      <c r="Y181" s="63"/>
      <c r="Z181" s="62"/>
      <c r="AA181" s="44"/>
      <c r="AB181" s="44"/>
      <c r="AC181" s="44"/>
      <c r="AD181" s="61"/>
      <c r="AE181" s="62"/>
      <c r="AF181" s="44"/>
      <c r="AG181" s="44"/>
      <c r="AH181" s="44"/>
      <c r="AI181" s="61"/>
      <c r="AJ181" s="62"/>
      <c r="AK181" s="44"/>
      <c r="AL181" s="44"/>
      <c r="AM181" s="44"/>
      <c r="AN181" s="42"/>
      <c r="AO181" s="44"/>
      <c r="AP181" s="44"/>
      <c r="AQ181" s="44"/>
      <c r="AR181" s="44"/>
      <c r="AS181" s="42"/>
      <c r="AT181" s="47"/>
      <c r="AU181" s="46"/>
      <c r="AV181" s="46"/>
      <c r="AW181" s="46"/>
      <c r="AX181" s="46"/>
      <c r="AY181" s="46"/>
      <c r="AZ181" s="61"/>
      <c r="BA181" s="47"/>
      <c r="BB181" s="46"/>
      <c r="BC181" s="46"/>
      <c r="BD181" s="46"/>
      <c r="BE181" s="46"/>
      <c r="BF181" s="46"/>
      <c r="BG181" s="61"/>
      <c r="BH181" s="47"/>
      <c r="BI181" s="46"/>
      <c r="BJ181" s="46"/>
      <c r="BK181" s="46"/>
      <c r="BL181" s="46"/>
      <c r="BM181" s="46"/>
      <c r="BN181" s="61"/>
      <c r="BO181" s="26" t="s">
        <v>14848</v>
      </c>
      <c r="BR181" s="25" t="s">
        <v>14870</v>
      </c>
    </row>
    <row r="182" spans="1:70">
      <c r="A182" s="25" t="s">
        <v>14136</v>
      </c>
      <c r="B182" s="39"/>
      <c r="C182" s="40"/>
      <c r="D182" s="39" t="s">
        <v>14431</v>
      </c>
      <c r="E182" s="39"/>
      <c r="F182" s="39"/>
      <c r="G182" s="39"/>
      <c r="H182" s="39"/>
      <c r="I182" s="38"/>
      <c r="J182" s="65" t="s">
        <v>10621</v>
      </c>
      <c r="K182" s="64" t="s">
        <v>10621</v>
      </c>
      <c r="L182" s="64"/>
      <c r="M182" s="64"/>
      <c r="N182" s="64"/>
      <c r="O182" s="66"/>
      <c r="P182" s="65"/>
      <c r="Q182" s="64"/>
      <c r="R182" s="64"/>
      <c r="S182" s="64"/>
      <c r="T182" s="63"/>
      <c r="U182" s="65"/>
      <c r="V182" s="64"/>
      <c r="W182" s="64"/>
      <c r="X182" s="64"/>
      <c r="Y182" s="63"/>
      <c r="Z182" s="62"/>
      <c r="AA182" s="44"/>
      <c r="AB182" s="44"/>
      <c r="AC182" s="44"/>
      <c r="AD182" s="61"/>
      <c r="AE182" s="62"/>
      <c r="AF182" s="44"/>
      <c r="AG182" s="44"/>
      <c r="AH182" s="44"/>
      <c r="AI182" s="61"/>
      <c r="AJ182" s="62"/>
      <c r="AK182" s="44"/>
      <c r="AL182" s="44"/>
      <c r="AM182" s="44"/>
      <c r="AN182" s="42"/>
      <c r="AO182" s="44"/>
      <c r="AP182" s="44"/>
      <c r="AQ182" s="44"/>
      <c r="AR182" s="44"/>
      <c r="AS182" s="42"/>
      <c r="AT182" s="47"/>
      <c r="AU182" s="46"/>
      <c r="AV182" s="46"/>
      <c r="AW182" s="46"/>
      <c r="AX182" s="46"/>
      <c r="AY182" s="46"/>
      <c r="AZ182" s="61"/>
      <c r="BA182" s="47"/>
      <c r="BB182" s="46"/>
      <c r="BC182" s="46"/>
      <c r="BD182" s="46"/>
      <c r="BE182" s="46"/>
      <c r="BF182" s="46"/>
      <c r="BG182" s="61"/>
      <c r="BH182" s="47"/>
      <c r="BI182" s="46"/>
      <c r="BJ182" s="46"/>
      <c r="BK182" s="46"/>
      <c r="BL182" s="46"/>
      <c r="BM182" s="46"/>
      <c r="BN182" s="61"/>
      <c r="BO182" s="26" t="s">
        <v>14432</v>
      </c>
      <c r="BR182" s="25" t="s">
        <v>14871</v>
      </c>
    </row>
    <row r="183" spans="1:70">
      <c r="A183" s="25" t="s">
        <v>14136</v>
      </c>
      <c r="B183" s="39"/>
      <c r="C183" s="40"/>
      <c r="D183" s="39" t="s">
        <v>14433</v>
      </c>
      <c r="E183" s="39"/>
      <c r="F183" s="39"/>
      <c r="G183" s="39"/>
      <c r="H183" s="39"/>
      <c r="I183" s="38"/>
      <c r="J183" s="65" t="s">
        <v>10621</v>
      </c>
      <c r="K183" s="64" t="s">
        <v>10621</v>
      </c>
      <c r="L183" s="64"/>
      <c r="M183" s="64"/>
      <c r="N183" s="64"/>
      <c r="O183" s="66"/>
      <c r="P183" s="65"/>
      <c r="Q183" s="64"/>
      <c r="R183" s="64"/>
      <c r="S183" s="64"/>
      <c r="T183" s="63"/>
      <c r="U183" s="65"/>
      <c r="V183" s="64"/>
      <c r="W183" s="64"/>
      <c r="X183" s="64"/>
      <c r="Y183" s="63"/>
      <c r="Z183" s="62"/>
      <c r="AA183" s="44"/>
      <c r="AB183" s="44"/>
      <c r="AC183" s="44"/>
      <c r="AD183" s="61"/>
      <c r="AE183" s="62"/>
      <c r="AF183" s="44"/>
      <c r="AG183" s="44"/>
      <c r="AH183" s="44"/>
      <c r="AI183" s="61"/>
      <c r="AJ183" s="62"/>
      <c r="AK183" s="44"/>
      <c r="AL183" s="44"/>
      <c r="AM183" s="44"/>
      <c r="AN183" s="42"/>
      <c r="AO183" s="44"/>
      <c r="AP183" s="44"/>
      <c r="AQ183" s="44"/>
      <c r="AR183" s="44"/>
      <c r="AS183" s="42"/>
      <c r="AT183" s="47"/>
      <c r="AU183" s="46"/>
      <c r="AV183" s="46"/>
      <c r="AW183" s="46"/>
      <c r="AX183" s="46"/>
      <c r="AY183" s="46"/>
      <c r="AZ183" s="61"/>
      <c r="BA183" s="47"/>
      <c r="BB183" s="46"/>
      <c r="BC183" s="46"/>
      <c r="BD183" s="46"/>
      <c r="BE183" s="46"/>
      <c r="BF183" s="46"/>
      <c r="BG183" s="61"/>
      <c r="BH183" s="47"/>
      <c r="BI183" s="46"/>
      <c r="BJ183" s="46"/>
      <c r="BK183" s="46"/>
      <c r="BL183" s="46"/>
      <c r="BM183" s="46"/>
      <c r="BN183" s="61"/>
      <c r="BO183" s="26" t="s">
        <v>14434</v>
      </c>
      <c r="BR183" s="25" t="s">
        <v>14872</v>
      </c>
    </row>
    <row r="184" spans="1:70">
      <c r="A184" s="25" t="s">
        <v>14136</v>
      </c>
      <c r="B184" s="39"/>
      <c r="C184" s="40"/>
      <c r="D184" s="39" t="s">
        <v>14435</v>
      </c>
      <c r="E184" s="39"/>
      <c r="F184" s="39"/>
      <c r="G184" s="39"/>
      <c r="H184" s="39"/>
      <c r="I184" s="38"/>
      <c r="J184" s="65" t="s">
        <v>14152</v>
      </c>
      <c r="K184" s="64" t="s">
        <v>14152</v>
      </c>
      <c r="L184" s="64"/>
      <c r="M184" s="64"/>
      <c r="N184" s="64"/>
      <c r="O184" s="66"/>
      <c r="P184" s="65"/>
      <c r="Q184" s="64"/>
      <c r="R184" s="64"/>
      <c r="S184" s="64"/>
      <c r="T184" s="63"/>
      <c r="U184" s="65"/>
      <c r="V184" s="64"/>
      <c r="W184" s="64"/>
      <c r="X184" s="64"/>
      <c r="Y184" s="63"/>
      <c r="Z184" s="62"/>
      <c r="AA184" s="44"/>
      <c r="AB184" s="44"/>
      <c r="AC184" s="44"/>
      <c r="AD184" s="61"/>
      <c r="AE184" s="62"/>
      <c r="AF184" s="44"/>
      <c r="AG184" s="44"/>
      <c r="AH184" s="44"/>
      <c r="AI184" s="61"/>
      <c r="AJ184" s="62"/>
      <c r="AK184" s="44"/>
      <c r="AL184" s="44"/>
      <c r="AM184" s="44"/>
      <c r="AN184" s="42"/>
      <c r="AO184" s="44"/>
      <c r="AP184" s="44"/>
      <c r="AQ184" s="44"/>
      <c r="AR184" s="44"/>
      <c r="AS184" s="42"/>
      <c r="AT184" s="47"/>
      <c r="AU184" s="46"/>
      <c r="AV184" s="46"/>
      <c r="AW184" s="46"/>
      <c r="AX184" s="46"/>
      <c r="AY184" s="46"/>
      <c r="AZ184" s="61"/>
      <c r="BA184" s="47"/>
      <c r="BB184" s="46"/>
      <c r="BC184" s="46"/>
      <c r="BD184" s="46"/>
      <c r="BE184" s="46"/>
      <c r="BF184" s="46"/>
      <c r="BG184" s="61"/>
      <c r="BH184" s="47"/>
      <c r="BI184" s="46"/>
      <c r="BJ184" s="46"/>
      <c r="BK184" s="46"/>
      <c r="BL184" s="46"/>
      <c r="BM184" s="46"/>
      <c r="BN184" s="61"/>
      <c r="BO184" s="26" t="s">
        <v>14436</v>
      </c>
      <c r="BR184" s="25" t="s">
        <v>14873</v>
      </c>
    </row>
    <row r="185" spans="1:70">
      <c r="A185" s="25" t="s">
        <v>14136</v>
      </c>
      <c r="B185" s="39"/>
      <c r="C185" s="40"/>
      <c r="D185" s="39" t="s">
        <v>14437</v>
      </c>
      <c r="E185" s="39"/>
      <c r="F185" s="39"/>
      <c r="G185" s="39"/>
      <c r="H185" s="39"/>
      <c r="I185" s="38"/>
      <c r="J185" s="65" t="s">
        <v>10621</v>
      </c>
      <c r="K185" s="64" t="s">
        <v>10621</v>
      </c>
      <c r="L185" s="64"/>
      <c r="M185" s="64"/>
      <c r="N185" s="64"/>
      <c r="O185" s="66"/>
      <c r="P185" s="65"/>
      <c r="Q185" s="64"/>
      <c r="R185" s="64"/>
      <c r="S185" s="64"/>
      <c r="T185" s="63"/>
      <c r="U185" s="65"/>
      <c r="V185" s="64"/>
      <c r="W185" s="64"/>
      <c r="X185" s="64"/>
      <c r="Y185" s="63"/>
      <c r="Z185" s="62"/>
      <c r="AA185" s="44"/>
      <c r="AB185" s="44"/>
      <c r="AC185" s="44"/>
      <c r="AD185" s="61"/>
      <c r="AE185" s="62"/>
      <c r="AF185" s="44"/>
      <c r="AG185" s="44"/>
      <c r="AH185" s="44"/>
      <c r="AI185" s="61"/>
      <c r="AJ185" s="62"/>
      <c r="AK185" s="44"/>
      <c r="AL185" s="44"/>
      <c r="AM185" s="44"/>
      <c r="AN185" s="42"/>
      <c r="AO185" s="44"/>
      <c r="AP185" s="44"/>
      <c r="AQ185" s="44"/>
      <c r="AR185" s="44"/>
      <c r="AS185" s="42"/>
      <c r="AT185" s="47"/>
      <c r="AU185" s="46"/>
      <c r="AV185" s="46"/>
      <c r="AW185" s="46"/>
      <c r="AX185" s="46"/>
      <c r="AY185" s="46"/>
      <c r="AZ185" s="61"/>
      <c r="BA185" s="47"/>
      <c r="BB185" s="46"/>
      <c r="BC185" s="46"/>
      <c r="BD185" s="46"/>
      <c r="BE185" s="46"/>
      <c r="BF185" s="46"/>
      <c r="BG185" s="61"/>
      <c r="BH185" s="47"/>
      <c r="BI185" s="46"/>
      <c r="BJ185" s="46"/>
      <c r="BK185" s="46"/>
      <c r="BL185" s="46"/>
      <c r="BM185" s="46"/>
      <c r="BN185" s="61"/>
      <c r="BO185" s="26" t="s">
        <v>14438</v>
      </c>
      <c r="BR185" s="25" t="s">
        <v>14873</v>
      </c>
    </row>
    <row r="186" spans="1:70">
      <c r="A186" s="25" t="s">
        <v>14136</v>
      </c>
      <c r="B186" s="39"/>
      <c r="C186" s="40"/>
      <c r="D186" s="39" t="s">
        <v>14439</v>
      </c>
      <c r="E186" s="39"/>
      <c r="F186" s="39"/>
      <c r="G186" s="39"/>
      <c r="H186" s="39"/>
      <c r="I186" s="38"/>
      <c r="J186" s="65" t="s">
        <v>10621</v>
      </c>
      <c r="K186" s="64" t="s">
        <v>10621</v>
      </c>
      <c r="L186" s="64"/>
      <c r="M186" s="64"/>
      <c r="N186" s="64"/>
      <c r="O186" s="66"/>
      <c r="P186" s="65"/>
      <c r="Q186" s="64"/>
      <c r="R186" s="64"/>
      <c r="S186" s="64"/>
      <c r="T186" s="63"/>
      <c r="U186" s="65"/>
      <c r="V186" s="64"/>
      <c r="W186" s="64"/>
      <c r="X186" s="64"/>
      <c r="Y186" s="63"/>
      <c r="Z186" s="62"/>
      <c r="AA186" s="44"/>
      <c r="AB186" s="44"/>
      <c r="AC186" s="44"/>
      <c r="AD186" s="61"/>
      <c r="AE186" s="62"/>
      <c r="AF186" s="44"/>
      <c r="AG186" s="44"/>
      <c r="AH186" s="44"/>
      <c r="AI186" s="61"/>
      <c r="AJ186" s="62"/>
      <c r="AK186" s="44"/>
      <c r="AL186" s="44"/>
      <c r="AM186" s="44"/>
      <c r="AN186" s="42"/>
      <c r="AO186" s="44"/>
      <c r="AP186" s="44"/>
      <c r="AQ186" s="44"/>
      <c r="AR186" s="44"/>
      <c r="AS186" s="42"/>
      <c r="AT186" s="47"/>
      <c r="AU186" s="46"/>
      <c r="AV186" s="46"/>
      <c r="AW186" s="46"/>
      <c r="AX186" s="46"/>
      <c r="AY186" s="46"/>
      <c r="AZ186" s="61"/>
      <c r="BA186" s="47"/>
      <c r="BB186" s="46"/>
      <c r="BC186" s="46"/>
      <c r="BD186" s="46"/>
      <c r="BE186" s="46"/>
      <c r="BF186" s="46"/>
      <c r="BG186" s="61"/>
      <c r="BH186" s="47"/>
      <c r="BI186" s="46"/>
      <c r="BJ186" s="46"/>
      <c r="BK186" s="46"/>
      <c r="BL186" s="46"/>
      <c r="BM186" s="46"/>
      <c r="BN186" s="61"/>
      <c r="BO186" s="26" t="s">
        <v>14440</v>
      </c>
      <c r="BR186" s="25" t="s">
        <v>14873</v>
      </c>
    </row>
    <row r="187" spans="1:70">
      <c r="A187" s="25" t="s">
        <v>14136</v>
      </c>
      <c r="B187" s="39"/>
      <c r="C187" s="40" t="s">
        <v>14445</v>
      </c>
      <c r="D187" s="39"/>
      <c r="E187" s="39"/>
      <c r="F187" s="39"/>
      <c r="G187" s="39"/>
      <c r="H187" s="39"/>
      <c r="I187" s="38"/>
      <c r="J187" s="65" t="s">
        <v>10621</v>
      </c>
      <c r="K187" s="64"/>
      <c r="L187" s="64"/>
      <c r="M187" s="64" t="s">
        <v>10621</v>
      </c>
      <c r="N187" s="64"/>
      <c r="O187" s="66"/>
      <c r="P187" s="65" t="s">
        <v>10621</v>
      </c>
      <c r="Q187" s="64"/>
      <c r="R187" s="64" t="s">
        <v>10621</v>
      </c>
      <c r="S187" s="64"/>
      <c r="T187" s="63"/>
      <c r="U187" s="65" t="s">
        <v>10621</v>
      </c>
      <c r="V187" s="64"/>
      <c r="W187" s="64" t="s">
        <v>10621</v>
      </c>
      <c r="X187" s="64"/>
      <c r="Y187" s="63"/>
      <c r="Z187" s="62"/>
      <c r="AA187" s="44"/>
      <c r="AB187" s="44"/>
      <c r="AC187" s="44"/>
      <c r="AD187" s="61"/>
      <c r="AE187" s="62"/>
      <c r="AF187" s="44"/>
      <c r="AG187" s="44"/>
      <c r="AH187" s="44"/>
      <c r="AI187" s="61"/>
      <c r="AJ187" s="62"/>
      <c r="AK187" s="44"/>
      <c r="AL187" s="44"/>
      <c r="AM187" s="44"/>
      <c r="AN187" s="42"/>
      <c r="AO187" s="44"/>
      <c r="AP187" s="44"/>
      <c r="AQ187" s="44"/>
      <c r="AR187" s="44"/>
      <c r="AS187" s="42"/>
      <c r="AT187" s="47"/>
      <c r="AU187" s="46"/>
      <c r="AV187" s="46"/>
      <c r="AW187" s="46"/>
      <c r="AX187" s="46"/>
      <c r="AY187" s="46"/>
      <c r="AZ187" s="61"/>
      <c r="BA187" s="47"/>
      <c r="BB187" s="46"/>
      <c r="BC187" s="46"/>
      <c r="BD187" s="46"/>
      <c r="BE187" s="46"/>
      <c r="BF187" s="46"/>
      <c r="BG187" s="61"/>
      <c r="BH187" s="47"/>
      <c r="BI187" s="46"/>
      <c r="BJ187" s="46"/>
      <c r="BK187" s="46"/>
      <c r="BL187" s="46"/>
      <c r="BM187" s="46"/>
      <c r="BN187" s="61"/>
      <c r="BO187" s="26" t="s">
        <v>14446</v>
      </c>
      <c r="BR187" s="25"/>
    </row>
    <row r="188" spans="1:70">
      <c r="A188" s="25" t="s">
        <v>14136</v>
      </c>
      <c r="B188" s="39"/>
      <c r="C188" s="40"/>
      <c r="D188" s="39" t="s">
        <v>14447</v>
      </c>
      <c r="E188" s="39"/>
      <c r="F188" s="39"/>
      <c r="G188" s="39"/>
      <c r="H188" s="39"/>
      <c r="I188" s="38"/>
      <c r="J188" s="65" t="s">
        <v>10621</v>
      </c>
      <c r="K188" s="64"/>
      <c r="L188" s="64"/>
      <c r="M188" s="64" t="s">
        <v>10621</v>
      </c>
      <c r="N188" s="64"/>
      <c r="O188" s="66"/>
      <c r="P188" s="65" t="s">
        <v>10621</v>
      </c>
      <c r="Q188" s="64"/>
      <c r="R188" s="64" t="s">
        <v>10621</v>
      </c>
      <c r="S188" s="64"/>
      <c r="T188" s="63"/>
      <c r="U188" s="65" t="s">
        <v>10621</v>
      </c>
      <c r="V188" s="64"/>
      <c r="W188" s="64" t="s">
        <v>10621</v>
      </c>
      <c r="X188" s="64"/>
      <c r="Y188" s="63"/>
      <c r="Z188" s="62"/>
      <c r="AA188" s="44"/>
      <c r="AB188" s="44"/>
      <c r="AC188" s="44"/>
      <c r="AD188" s="61"/>
      <c r="AE188" s="62"/>
      <c r="AF188" s="44"/>
      <c r="AG188" s="44"/>
      <c r="AH188" s="44"/>
      <c r="AI188" s="61"/>
      <c r="AJ188" s="62"/>
      <c r="AK188" s="44"/>
      <c r="AL188" s="44"/>
      <c r="AM188" s="44"/>
      <c r="AN188" s="42"/>
      <c r="AO188" s="44"/>
      <c r="AP188" s="44"/>
      <c r="AQ188" s="44"/>
      <c r="AR188" s="44"/>
      <c r="AS188" s="42"/>
      <c r="AT188" s="47"/>
      <c r="AU188" s="46"/>
      <c r="AV188" s="46"/>
      <c r="AW188" s="46"/>
      <c r="AX188" s="46"/>
      <c r="AY188" s="46"/>
      <c r="AZ188" s="61"/>
      <c r="BA188" s="47"/>
      <c r="BB188" s="46"/>
      <c r="BC188" s="46"/>
      <c r="BD188" s="46"/>
      <c r="BE188" s="46"/>
      <c r="BF188" s="46"/>
      <c r="BG188" s="61"/>
      <c r="BH188" s="47"/>
      <c r="BI188" s="46"/>
      <c r="BJ188" s="46"/>
      <c r="BK188" s="46"/>
      <c r="BL188" s="46"/>
      <c r="BM188" s="46"/>
      <c r="BN188" s="61"/>
      <c r="BO188" s="26" t="s">
        <v>14448</v>
      </c>
      <c r="BR188" s="25"/>
    </row>
    <row r="189" spans="1:70">
      <c r="A189" s="25" t="s">
        <v>14136</v>
      </c>
      <c r="B189" s="39"/>
      <c r="C189" s="40"/>
      <c r="D189" s="39"/>
      <c r="E189" s="39" t="s">
        <v>14449</v>
      </c>
      <c r="F189" s="39"/>
      <c r="G189" s="39"/>
      <c r="H189" s="39"/>
      <c r="I189" s="38"/>
      <c r="J189" s="65" t="s">
        <v>10621</v>
      </c>
      <c r="K189" s="64"/>
      <c r="L189" s="64"/>
      <c r="M189" s="64" t="s">
        <v>10621</v>
      </c>
      <c r="N189" s="64"/>
      <c r="O189" s="66"/>
      <c r="P189" s="65" t="s">
        <v>10621</v>
      </c>
      <c r="Q189" s="64"/>
      <c r="R189" s="64" t="s">
        <v>10621</v>
      </c>
      <c r="S189" s="64"/>
      <c r="T189" s="63"/>
      <c r="U189" s="65" t="s">
        <v>10621</v>
      </c>
      <c r="V189" s="64"/>
      <c r="W189" s="64" t="s">
        <v>10621</v>
      </c>
      <c r="X189" s="64"/>
      <c r="Y189" s="63"/>
      <c r="Z189" s="62"/>
      <c r="AA189" s="44"/>
      <c r="AB189" s="44"/>
      <c r="AC189" s="44"/>
      <c r="AD189" s="61"/>
      <c r="AE189" s="62"/>
      <c r="AF189" s="44"/>
      <c r="AG189" s="44"/>
      <c r="AH189" s="44"/>
      <c r="AI189" s="61"/>
      <c r="AJ189" s="62"/>
      <c r="AK189" s="44"/>
      <c r="AL189" s="44"/>
      <c r="AM189" s="44"/>
      <c r="AN189" s="42"/>
      <c r="AO189" s="44"/>
      <c r="AP189" s="44"/>
      <c r="AQ189" s="44"/>
      <c r="AR189" s="44"/>
      <c r="AS189" s="42"/>
      <c r="AT189" s="47"/>
      <c r="AU189" s="46"/>
      <c r="AV189" s="46"/>
      <c r="AW189" s="46"/>
      <c r="AX189" s="46"/>
      <c r="AY189" s="46"/>
      <c r="AZ189" s="61"/>
      <c r="BA189" s="47"/>
      <c r="BB189" s="46"/>
      <c r="BC189" s="46"/>
      <c r="BD189" s="46"/>
      <c r="BE189" s="46"/>
      <c r="BF189" s="46"/>
      <c r="BG189" s="61"/>
      <c r="BH189" s="47"/>
      <c r="BI189" s="46"/>
      <c r="BJ189" s="46"/>
      <c r="BK189" s="46"/>
      <c r="BL189" s="46"/>
      <c r="BM189" s="46"/>
      <c r="BN189" s="61"/>
      <c r="BO189" s="26" t="s">
        <v>14450</v>
      </c>
      <c r="BR189" s="25"/>
    </row>
    <row r="190" spans="1:70">
      <c r="A190" s="25" t="s">
        <v>14136</v>
      </c>
      <c r="B190" s="39"/>
      <c r="C190" s="40"/>
      <c r="D190" s="39"/>
      <c r="E190" s="39" t="s">
        <v>14451</v>
      </c>
      <c r="F190" s="39"/>
      <c r="G190" s="39"/>
      <c r="H190" s="39"/>
      <c r="I190" s="38"/>
      <c r="J190" s="65" t="s">
        <v>10621</v>
      </c>
      <c r="K190" s="64"/>
      <c r="L190" s="64"/>
      <c r="M190" s="64" t="s">
        <v>10621</v>
      </c>
      <c r="N190" s="64"/>
      <c r="O190" s="66"/>
      <c r="P190" s="65" t="s">
        <v>10621</v>
      </c>
      <c r="Q190" s="64"/>
      <c r="R190" s="64" t="s">
        <v>10621</v>
      </c>
      <c r="S190" s="64"/>
      <c r="T190" s="63"/>
      <c r="U190" s="65" t="s">
        <v>10621</v>
      </c>
      <c r="V190" s="64"/>
      <c r="W190" s="64" t="s">
        <v>10621</v>
      </c>
      <c r="X190" s="64"/>
      <c r="Y190" s="63"/>
      <c r="Z190" s="62"/>
      <c r="AA190" s="44"/>
      <c r="AB190" s="44"/>
      <c r="AC190" s="44"/>
      <c r="AD190" s="61"/>
      <c r="AE190" s="62"/>
      <c r="AF190" s="44"/>
      <c r="AG190" s="44"/>
      <c r="AH190" s="44"/>
      <c r="AI190" s="61"/>
      <c r="AJ190" s="62"/>
      <c r="AK190" s="44"/>
      <c r="AL190" s="44"/>
      <c r="AM190" s="44"/>
      <c r="AN190" s="42"/>
      <c r="AO190" s="44"/>
      <c r="AP190" s="44"/>
      <c r="AQ190" s="44"/>
      <c r="AR190" s="44"/>
      <c r="AS190" s="42"/>
      <c r="AT190" s="47"/>
      <c r="AU190" s="46"/>
      <c r="AV190" s="46"/>
      <c r="AW190" s="46"/>
      <c r="AX190" s="46"/>
      <c r="AY190" s="46"/>
      <c r="AZ190" s="61"/>
      <c r="BA190" s="47"/>
      <c r="BB190" s="46"/>
      <c r="BC190" s="46"/>
      <c r="BD190" s="46"/>
      <c r="BE190" s="46"/>
      <c r="BF190" s="46"/>
      <c r="BG190" s="61"/>
      <c r="BH190" s="47"/>
      <c r="BI190" s="46"/>
      <c r="BJ190" s="46"/>
      <c r="BK190" s="46"/>
      <c r="BL190" s="46"/>
      <c r="BM190" s="46"/>
      <c r="BN190" s="61"/>
      <c r="BO190" s="26" t="s">
        <v>14452</v>
      </c>
      <c r="BR190" s="25" t="s">
        <v>14854</v>
      </c>
    </row>
    <row r="191" spans="1:70">
      <c r="A191" s="25" t="s">
        <v>14136</v>
      </c>
      <c r="B191" s="39"/>
      <c r="C191" s="40"/>
      <c r="D191" s="39"/>
      <c r="E191" s="39" t="s">
        <v>14453</v>
      </c>
      <c r="F191" s="39"/>
      <c r="G191" s="39"/>
      <c r="H191" s="39"/>
      <c r="I191" s="38"/>
      <c r="J191" s="65" t="s">
        <v>10621</v>
      </c>
      <c r="K191" s="64"/>
      <c r="L191" s="64"/>
      <c r="M191" s="64" t="s">
        <v>10621</v>
      </c>
      <c r="N191" s="64"/>
      <c r="O191" s="66"/>
      <c r="P191" s="65" t="s">
        <v>10621</v>
      </c>
      <c r="Q191" s="64"/>
      <c r="R191" s="64" t="s">
        <v>10621</v>
      </c>
      <c r="S191" s="64"/>
      <c r="T191" s="63"/>
      <c r="U191" s="65" t="s">
        <v>10621</v>
      </c>
      <c r="V191" s="64"/>
      <c r="W191" s="64" t="s">
        <v>10621</v>
      </c>
      <c r="X191" s="64"/>
      <c r="Y191" s="63"/>
      <c r="Z191" s="62"/>
      <c r="AA191" s="44"/>
      <c r="AB191" s="44"/>
      <c r="AC191" s="44"/>
      <c r="AD191" s="61"/>
      <c r="AE191" s="62"/>
      <c r="AF191" s="44"/>
      <c r="AG191" s="44"/>
      <c r="AH191" s="44"/>
      <c r="AI191" s="61"/>
      <c r="AJ191" s="62"/>
      <c r="AK191" s="44"/>
      <c r="AL191" s="44"/>
      <c r="AM191" s="44"/>
      <c r="AN191" s="42"/>
      <c r="AO191" s="44"/>
      <c r="AP191" s="44"/>
      <c r="AQ191" s="44"/>
      <c r="AR191" s="44"/>
      <c r="AS191" s="42"/>
      <c r="AT191" s="47"/>
      <c r="AU191" s="46"/>
      <c r="AV191" s="46"/>
      <c r="AW191" s="46"/>
      <c r="AX191" s="46"/>
      <c r="AY191" s="46"/>
      <c r="AZ191" s="61"/>
      <c r="BA191" s="47"/>
      <c r="BB191" s="46"/>
      <c r="BC191" s="46"/>
      <c r="BD191" s="46"/>
      <c r="BE191" s="46"/>
      <c r="BF191" s="46"/>
      <c r="BG191" s="61"/>
      <c r="BH191" s="47"/>
      <c r="BI191" s="46"/>
      <c r="BJ191" s="46"/>
      <c r="BK191" s="46"/>
      <c r="BL191" s="46"/>
      <c r="BM191" s="46"/>
      <c r="BN191" s="61"/>
      <c r="BO191" s="26" t="s">
        <v>14454</v>
      </c>
      <c r="BR191" s="25" t="s">
        <v>14855</v>
      </c>
    </row>
    <row r="192" spans="1:70">
      <c r="A192" s="25" t="s">
        <v>14136</v>
      </c>
      <c r="B192" s="39"/>
      <c r="C192" s="40"/>
      <c r="D192" s="39"/>
      <c r="E192" s="39" t="s">
        <v>14455</v>
      </c>
      <c r="F192" s="39"/>
      <c r="G192" s="39"/>
      <c r="H192" s="39"/>
      <c r="I192" s="38"/>
      <c r="J192" s="65" t="s">
        <v>14152</v>
      </c>
      <c r="K192" s="64"/>
      <c r="L192" s="64"/>
      <c r="M192" s="64" t="s">
        <v>14152</v>
      </c>
      <c r="N192" s="64"/>
      <c r="O192" s="66"/>
      <c r="P192" s="65" t="s">
        <v>14152</v>
      </c>
      <c r="Q192" s="64"/>
      <c r="R192" s="64" t="s">
        <v>14152</v>
      </c>
      <c r="S192" s="64"/>
      <c r="T192" s="63"/>
      <c r="U192" s="65" t="s">
        <v>14152</v>
      </c>
      <c r="V192" s="64"/>
      <c r="W192" s="64" t="s">
        <v>14152</v>
      </c>
      <c r="X192" s="64"/>
      <c r="Y192" s="63"/>
      <c r="Z192" s="62"/>
      <c r="AA192" s="44"/>
      <c r="AB192" s="44"/>
      <c r="AC192" s="44"/>
      <c r="AD192" s="61"/>
      <c r="AE192" s="62"/>
      <c r="AF192" s="44"/>
      <c r="AG192" s="44"/>
      <c r="AH192" s="44"/>
      <c r="AI192" s="61"/>
      <c r="AJ192" s="62"/>
      <c r="AK192" s="44"/>
      <c r="AL192" s="44"/>
      <c r="AM192" s="44"/>
      <c r="AN192" s="42"/>
      <c r="AO192" s="44"/>
      <c r="AP192" s="44"/>
      <c r="AQ192" s="44"/>
      <c r="AR192" s="44"/>
      <c r="AS192" s="42"/>
      <c r="AT192" s="47"/>
      <c r="AU192" s="46"/>
      <c r="AV192" s="46"/>
      <c r="AW192" s="46"/>
      <c r="AX192" s="46"/>
      <c r="AY192" s="46"/>
      <c r="AZ192" s="61"/>
      <c r="BA192" s="47"/>
      <c r="BB192" s="46"/>
      <c r="BC192" s="46"/>
      <c r="BD192" s="46"/>
      <c r="BE192" s="46"/>
      <c r="BF192" s="46"/>
      <c r="BG192" s="61"/>
      <c r="BH192" s="47"/>
      <c r="BI192" s="46"/>
      <c r="BJ192" s="46"/>
      <c r="BK192" s="46"/>
      <c r="BL192" s="46"/>
      <c r="BM192" s="46"/>
      <c r="BN192" s="61"/>
      <c r="BO192" s="26" t="s">
        <v>14456</v>
      </c>
      <c r="BR192" s="25" t="s">
        <v>7304</v>
      </c>
    </row>
    <row r="193" spans="1:70">
      <c r="A193" s="25" t="s">
        <v>14136</v>
      </c>
      <c r="B193" s="39"/>
      <c r="C193" s="40"/>
      <c r="D193" s="39"/>
      <c r="E193" s="39" t="s">
        <v>14457</v>
      </c>
      <c r="F193" s="39"/>
      <c r="G193" s="39"/>
      <c r="H193" s="39"/>
      <c r="I193" s="38"/>
      <c r="J193" s="65" t="s">
        <v>14152</v>
      </c>
      <c r="K193" s="64"/>
      <c r="L193" s="64"/>
      <c r="M193" s="64" t="s">
        <v>14152</v>
      </c>
      <c r="N193" s="64"/>
      <c r="O193" s="66"/>
      <c r="P193" s="65" t="s">
        <v>14152</v>
      </c>
      <c r="Q193" s="64"/>
      <c r="R193" s="64" t="s">
        <v>14152</v>
      </c>
      <c r="S193" s="64"/>
      <c r="T193" s="63"/>
      <c r="U193" s="65" t="s">
        <v>14152</v>
      </c>
      <c r="V193" s="64"/>
      <c r="W193" s="64" t="s">
        <v>14152</v>
      </c>
      <c r="X193" s="64"/>
      <c r="Y193" s="63"/>
      <c r="Z193" s="62"/>
      <c r="AA193" s="44"/>
      <c r="AB193" s="44"/>
      <c r="AC193" s="44"/>
      <c r="AD193" s="61"/>
      <c r="AE193" s="62"/>
      <c r="AF193" s="44"/>
      <c r="AG193" s="44"/>
      <c r="AH193" s="44"/>
      <c r="AI193" s="61"/>
      <c r="AJ193" s="62"/>
      <c r="AK193" s="44"/>
      <c r="AL193" s="44"/>
      <c r="AM193" s="44"/>
      <c r="AN193" s="42"/>
      <c r="AO193" s="44"/>
      <c r="AP193" s="44"/>
      <c r="AQ193" s="44"/>
      <c r="AR193" s="44"/>
      <c r="AS193" s="42"/>
      <c r="AT193" s="47"/>
      <c r="AU193" s="46"/>
      <c r="AV193" s="46"/>
      <c r="AW193" s="46"/>
      <c r="AX193" s="46"/>
      <c r="AY193" s="46"/>
      <c r="AZ193" s="61"/>
      <c r="BA193" s="47"/>
      <c r="BB193" s="46"/>
      <c r="BC193" s="46"/>
      <c r="BD193" s="46"/>
      <c r="BE193" s="46"/>
      <c r="BF193" s="46"/>
      <c r="BG193" s="61"/>
      <c r="BH193" s="47"/>
      <c r="BI193" s="46"/>
      <c r="BJ193" s="46"/>
      <c r="BK193" s="46"/>
      <c r="BL193" s="46"/>
      <c r="BM193" s="46"/>
      <c r="BN193" s="61"/>
      <c r="BO193" s="26" t="s">
        <v>14458</v>
      </c>
      <c r="BR193" s="25" t="s">
        <v>14854</v>
      </c>
    </row>
    <row r="194" spans="1:70">
      <c r="A194" s="25" t="s">
        <v>14136</v>
      </c>
      <c r="B194" s="39"/>
      <c r="C194" s="40"/>
      <c r="D194" s="39"/>
      <c r="E194" s="39" t="s">
        <v>14459</v>
      </c>
      <c r="F194" s="39"/>
      <c r="G194" s="39"/>
      <c r="H194" s="39"/>
      <c r="I194" s="38"/>
      <c r="J194" s="65" t="s">
        <v>14152</v>
      </c>
      <c r="K194" s="64"/>
      <c r="L194" s="64"/>
      <c r="M194" s="64" t="s">
        <v>14152</v>
      </c>
      <c r="N194" s="64"/>
      <c r="O194" s="66"/>
      <c r="P194" s="65" t="s">
        <v>14152</v>
      </c>
      <c r="Q194" s="64"/>
      <c r="R194" s="64" t="s">
        <v>14152</v>
      </c>
      <c r="S194" s="64"/>
      <c r="T194" s="63"/>
      <c r="U194" s="65" t="s">
        <v>14152</v>
      </c>
      <c r="V194" s="64"/>
      <c r="W194" s="64" t="s">
        <v>14152</v>
      </c>
      <c r="X194" s="64"/>
      <c r="Y194" s="63"/>
      <c r="Z194" s="62"/>
      <c r="AA194" s="44"/>
      <c r="AB194" s="44"/>
      <c r="AC194" s="44"/>
      <c r="AD194" s="61"/>
      <c r="AE194" s="62"/>
      <c r="AF194" s="44"/>
      <c r="AG194" s="44"/>
      <c r="AH194" s="44"/>
      <c r="AI194" s="61"/>
      <c r="AJ194" s="62"/>
      <c r="AK194" s="44"/>
      <c r="AL194" s="44"/>
      <c r="AM194" s="44"/>
      <c r="AN194" s="42"/>
      <c r="AO194" s="44"/>
      <c r="AP194" s="44"/>
      <c r="AQ194" s="44"/>
      <c r="AR194" s="44"/>
      <c r="AS194" s="42"/>
      <c r="AT194" s="47"/>
      <c r="AU194" s="46"/>
      <c r="AV194" s="46"/>
      <c r="AW194" s="46"/>
      <c r="AX194" s="46"/>
      <c r="AY194" s="46"/>
      <c r="AZ194" s="61"/>
      <c r="BA194" s="47"/>
      <c r="BB194" s="46"/>
      <c r="BC194" s="46"/>
      <c r="BD194" s="46"/>
      <c r="BE194" s="46"/>
      <c r="BF194" s="46"/>
      <c r="BG194" s="61"/>
      <c r="BH194" s="47"/>
      <c r="BI194" s="46"/>
      <c r="BJ194" s="46"/>
      <c r="BK194" s="46"/>
      <c r="BL194" s="46"/>
      <c r="BM194" s="46"/>
      <c r="BN194" s="61"/>
      <c r="BO194" s="26" t="s">
        <v>14460</v>
      </c>
      <c r="BR194" s="25" t="s">
        <v>14855</v>
      </c>
    </row>
    <row r="195" spans="1:70" ht="52.8">
      <c r="A195" s="25" t="s">
        <v>14136</v>
      </c>
      <c r="B195" s="39"/>
      <c r="C195" s="40" t="s">
        <v>14461</v>
      </c>
      <c r="D195" s="39"/>
      <c r="E195" s="39"/>
      <c r="F195" s="39"/>
      <c r="G195" s="39"/>
      <c r="H195" s="39"/>
      <c r="I195" s="38"/>
      <c r="J195" s="50"/>
      <c r="K195" s="49"/>
      <c r="L195" s="49"/>
      <c r="M195" s="49"/>
      <c r="N195" s="49"/>
      <c r="O195" s="48"/>
      <c r="P195" s="50"/>
      <c r="Q195" s="49"/>
      <c r="R195" s="49"/>
      <c r="S195" s="49"/>
      <c r="T195" s="48"/>
      <c r="U195" s="50"/>
      <c r="V195" s="49"/>
      <c r="W195" s="49"/>
      <c r="X195" s="49"/>
      <c r="Y195" s="48"/>
      <c r="Z195" s="45"/>
      <c r="AA195" s="43"/>
      <c r="AB195" s="43"/>
      <c r="AC195" s="43"/>
      <c r="AD195" s="53"/>
      <c r="AE195" s="45"/>
      <c r="AF195" s="43"/>
      <c r="AG195" s="43"/>
      <c r="AH195" s="43"/>
      <c r="AI195" s="53"/>
      <c r="AJ195" s="45" t="s">
        <v>14152</v>
      </c>
      <c r="AK195" s="43"/>
      <c r="AL195" s="43" t="s">
        <v>14152</v>
      </c>
      <c r="AM195" s="43"/>
      <c r="AN195" s="42"/>
      <c r="AO195" s="44" t="s">
        <v>14152</v>
      </c>
      <c r="AP195" s="44"/>
      <c r="AQ195" s="44" t="s">
        <v>14152</v>
      </c>
      <c r="AR195" s="44"/>
      <c r="AS195" s="42"/>
      <c r="AT195" s="45"/>
      <c r="AU195" s="43"/>
      <c r="AV195" s="43"/>
      <c r="AW195" s="43"/>
      <c r="AX195" s="43"/>
      <c r="AY195" s="43"/>
      <c r="AZ195" s="53"/>
      <c r="BA195" s="45"/>
      <c r="BB195" s="43"/>
      <c r="BC195" s="43"/>
      <c r="BD195" s="43"/>
      <c r="BE195" s="43"/>
      <c r="BF195" s="43"/>
      <c r="BG195" s="53"/>
      <c r="BH195" s="45"/>
      <c r="BI195" s="43"/>
      <c r="BJ195" s="43"/>
      <c r="BK195" s="43"/>
      <c r="BL195" s="43"/>
      <c r="BM195" s="43"/>
      <c r="BN195" s="53"/>
      <c r="BO195" s="26" t="s">
        <v>14462</v>
      </c>
      <c r="BQ195" s="26" t="s">
        <v>14463</v>
      </c>
      <c r="BR195" s="25" t="s">
        <v>14874</v>
      </c>
    </row>
    <row r="196" spans="1:70">
      <c r="A196" s="25" t="s">
        <v>14136</v>
      </c>
      <c r="B196" s="39"/>
      <c r="C196" s="40"/>
      <c r="D196" s="39" t="s">
        <v>14464</v>
      </c>
      <c r="E196" s="39"/>
      <c r="F196" s="39"/>
      <c r="G196" s="39"/>
      <c r="H196" s="39"/>
      <c r="I196" s="38"/>
      <c r="J196" s="50"/>
      <c r="K196" s="49"/>
      <c r="L196" s="49"/>
      <c r="M196" s="49"/>
      <c r="N196" s="49"/>
      <c r="O196" s="48"/>
      <c r="P196" s="50"/>
      <c r="Q196" s="49"/>
      <c r="R196" s="49"/>
      <c r="S196" s="49"/>
      <c r="T196" s="48"/>
      <c r="U196" s="50"/>
      <c r="V196" s="49"/>
      <c r="W196" s="49"/>
      <c r="X196" s="49"/>
      <c r="Y196" s="48"/>
      <c r="Z196" s="45"/>
      <c r="AA196" s="43"/>
      <c r="AB196" s="43"/>
      <c r="AC196" s="43"/>
      <c r="AD196" s="53"/>
      <c r="AE196" s="45"/>
      <c r="AF196" s="43"/>
      <c r="AG196" s="43"/>
      <c r="AH196" s="43"/>
      <c r="AI196" s="53"/>
      <c r="AJ196" s="47" t="s">
        <v>14152</v>
      </c>
      <c r="AK196" s="46"/>
      <c r="AL196" s="46" t="s">
        <v>14152</v>
      </c>
      <c r="AM196" s="46"/>
      <c r="AN196" s="42"/>
      <c r="AO196" s="44" t="s">
        <v>14152</v>
      </c>
      <c r="AP196" s="44"/>
      <c r="AQ196" s="44" t="s">
        <v>14152</v>
      </c>
      <c r="AR196" s="44"/>
      <c r="AS196" s="42"/>
      <c r="AT196" s="45"/>
      <c r="AU196" s="43"/>
      <c r="AV196" s="43"/>
      <c r="AW196" s="43"/>
      <c r="AX196" s="43"/>
      <c r="AY196" s="43"/>
      <c r="AZ196" s="53"/>
      <c r="BA196" s="45"/>
      <c r="BB196" s="43"/>
      <c r="BC196" s="43"/>
      <c r="BD196" s="43"/>
      <c r="BE196" s="43"/>
      <c r="BF196" s="43"/>
      <c r="BG196" s="53"/>
      <c r="BH196" s="45"/>
      <c r="BI196" s="43"/>
      <c r="BJ196" s="43"/>
      <c r="BK196" s="43"/>
      <c r="BL196" s="43"/>
      <c r="BM196" s="43"/>
      <c r="BN196" s="53"/>
      <c r="BO196" s="26" t="s">
        <v>7449</v>
      </c>
      <c r="BR196" s="25"/>
    </row>
    <row r="197" spans="1:70">
      <c r="A197" s="25" t="s">
        <v>14136</v>
      </c>
      <c r="B197" s="39"/>
      <c r="C197" s="40"/>
      <c r="D197" s="39" t="s">
        <v>14375</v>
      </c>
      <c r="E197" s="39"/>
      <c r="F197" s="39"/>
      <c r="G197" s="39"/>
      <c r="H197" s="39"/>
      <c r="I197" s="38"/>
      <c r="J197" s="50"/>
      <c r="K197" s="49"/>
      <c r="L197" s="49"/>
      <c r="M197" s="49"/>
      <c r="N197" s="49"/>
      <c r="O197" s="48"/>
      <c r="P197" s="50"/>
      <c r="Q197" s="49"/>
      <c r="R197" s="49"/>
      <c r="S197" s="49"/>
      <c r="T197" s="48"/>
      <c r="U197" s="50"/>
      <c r="V197" s="49"/>
      <c r="W197" s="49"/>
      <c r="X197" s="49"/>
      <c r="Y197" s="48"/>
      <c r="Z197" s="45"/>
      <c r="AA197" s="43"/>
      <c r="AB197" s="43"/>
      <c r="AC197" s="43"/>
      <c r="AD197" s="53"/>
      <c r="AE197" s="45"/>
      <c r="AF197" s="43"/>
      <c r="AG197" s="43"/>
      <c r="AH197" s="43"/>
      <c r="AI197" s="53"/>
      <c r="AJ197" s="47" t="s">
        <v>10621</v>
      </c>
      <c r="AK197" s="46"/>
      <c r="AL197" s="46" t="s">
        <v>10621</v>
      </c>
      <c r="AM197" s="46"/>
      <c r="AN197" s="42"/>
      <c r="AO197" s="44" t="s">
        <v>10621</v>
      </c>
      <c r="AP197" s="44"/>
      <c r="AQ197" s="44" t="s">
        <v>10621</v>
      </c>
      <c r="AR197" s="44"/>
      <c r="AS197" s="42"/>
      <c r="AT197" s="45"/>
      <c r="AU197" s="43"/>
      <c r="AV197" s="43"/>
      <c r="AW197" s="43"/>
      <c r="AX197" s="43"/>
      <c r="AY197" s="43"/>
      <c r="AZ197" s="53"/>
      <c r="BA197" s="45"/>
      <c r="BB197" s="43"/>
      <c r="BC197" s="43"/>
      <c r="BD197" s="43"/>
      <c r="BE197" s="43"/>
      <c r="BF197" s="43"/>
      <c r="BG197" s="53"/>
      <c r="BH197" s="45"/>
      <c r="BI197" s="43"/>
      <c r="BJ197" s="43"/>
      <c r="BK197" s="43"/>
      <c r="BL197" s="43"/>
      <c r="BM197" s="43"/>
      <c r="BN197" s="53"/>
      <c r="BO197" s="26" t="s">
        <v>7481</v>
      </c>
      <c r="BR197" s="25"/>
    </row>
    <row r="198" spans="1:70">
      <c r="A198" s="25" t="s">
        <v>14136</v>
      </c>
      <c r="B198" s="39"/>
      <c r="C198" s="40"/>
      <c r="D198" s="39" t="s">
        <v>14465</v>
      </c>
      <c r="E198" s="39"/>
      <c r="F198" s="39"/>
      <c r="G198" s="39"/>
      <c r="H198" s="39"/>
      <c r="I198" s="38"/>
      <c r="J198" s="50"/>
      <c r="K198" s="49"/>
      <c r="L198" s="49"/>
      <c r="M198" s="49"/>
      <c r="N198" s="49"/>
      <c r="O198" s="48"/>
      <c r="P198" s="50"/>
      <c r="Q198" s="49"/>
      <c r="R198" s="49"/>
      <c r="S198" s="49"/>
      <c r="T198" s="48"/>
      <c r="U198" s="50"/>
      <c r="V198" s="49"/>
      <c r="W198" s="49"/>
      <c r="X198" s="49"/>
      <c r="Y198" s="48"/>
      <c r="Z198" s="45"/>
      <c r="AA198" s="43"/>
      <c r="AB198" s="43"/>
      <c r="AC198" s="43"/>
      <c r="AD198" s="53"/>
      <c r="AE198" s="45"/>
      <c r="AF198" s="43"/>
      <c r="AG198" s="43"/>
      <c r="AH198" s="43"/>
      <c r="AI198" s="53"/>
      <c r="AJ198" s="47" t="s">
        <v>14152</v>
      </c>
      <c r="AK198" s="46"/>
      <c r="AL198" s="46" t="s">
        <v>14152</v>
      </c>
      <c r="AM198" s="46"/>
      <c r="AN198" s="42"/>
      <c r="AO198" s="44" t="s">
        <v>14152</v>
      </c>
      <c r="AP198" s="44"/>
      <c r="AQ198" s="44" t="s">
        <v>14152</v>
      </c>
      <c r="AR198" s="44"/>
      <c r="AS198" s="42"/>
      <c r="AT198" s="45"/>
      <c r="AU198" s="43"/>
      <c r="AV198" s="43"/>
      <c r="AW198" s="43"/>
      <c r="AX198" s="43"/>
      <c r="AY198" s="43"/>
      <c r="AZ198" s="53"/>
      <c r="BA198" s="45"/>
      <c r="BB198" s="43"/>
      <c r="BC198" s="43"/>
      <c r="BD198" s="43"/>
      <c r="BE198" s="43"/>
      <c r="BF198" s="43"/>
      <c r="BG198" s="53"/>
      <c r="BH198" s="45"/>
      <c r="BI198" s="43"/>
      <c r="BJ198" s="43"/>
      <c r="BK198" s="43"/>
      <c r="BL198" s="43"/>
      <c r="BM198" s="43"/>
      <c r="BN198" s="53"/>
      <c r="BO198" s="26" t="s">
        <v>14466</v>
      </c>
      <c r="BR198" s="25"/>
    </row>
    <row r="199" spans="1:70">
      <c r="A199" s="25" t="s">
        <v>14136</v>
      </c>
      <c r="B199" s="39"/>
      <c r="C199" s="40"/>
      <c r="D199" s="58" t="s">
        <v>10416</v>
      </c>
      <c r="E199" s="39"/>
      <c r="F199" s="39"/>
      <c r="G199" s="39"/>
      <c r="H199" s="39"/>
      <c r="I199" s="38"/>
      <c r="J199" s="50"/>
      <c r="K199" s="49"/>
      <c r="L199" s="49"/>
      <c r="M199" s="49"/>
      <c r="N199" s="49"/>
      <c r="O199" s="48"/>
      <c r="P199" s="50"/>
      <c r="Q199" s="49"/>
      <c r="R199" s="49"/>
      <c r="S199" s="49"/>
      <c r="T199" s="48"/>
      <c r="U199" s="50"/>
      <c r="V199" s="49"/>
      <c r="W199" s="49"/>
      <c r="X199" s="49"/>
      <c r="Y199" s="48"/>
      <c r="Z199" s="45"/>
      <c r="AA199" s="43"/>
      <c r="AB199" s="43"/>
      <c r="AC199" s="43"/>
      <c r="AD199" s="53"/>
      <c r="AE199" s="45"/>
      <c r="AF199" s="43"/>
      <c r="AG199" s="43"/>
      <c r="AH199" s="43"/>
      <c r="AI199" s="53"/>
      <c r="AJ199" s="47" t="s">
        <v>10621</v>
      </c>
      <c r="AK199" s="46"/>
      <c r="AL199" s="46" t="s">
        <v>10621</v>
      </c>
      <c r="AM199" s="46"/>
      <c r="AN199" s="42"/>
      <c r="AO199" s="44" t="s">
        <v>10621</v>
      </c>
      <c r="AP199" s="44"/>
      <c r="AQ199" s="44" t="s">
        <v>10621</v>
      </c>
      <c r="AR199" s="44"/>
      <c r="AS199" s="42"/>
      <c r="AT199" s="45"/>
      <c r="AU199" s="43"/>
      <c r="AV199" s="43"/>
      <c r="AW199" s="43"/>
      <c r="AX199" s="43"/>
      <c r="AY199" s="43"/>
      <c r="AZ199" s="53"/>
      <c r="BA199" s="45"/>
      <c r="BB199" s="43"/>
      <c r="BC199" s="43"/>
      <c r="BD199" s="43"/>
      <c r="BE199" s="43"/>
      <c r="BF199" s="43"/>
      <c r="BG199" s="53"/>
      <c r="BH199" s="45"/>
      <c r="BI199" s="43"/>
      <c r="BJ199" s="43"/>
      <c r="BK199" s="43"/>
      <c r="BL199" s="43"/>
      <c r="BM199" s="43"/>
      <c r="BN199" s="53"/>
      <c r="BO199" s="26" t="s">
        <v>13166</v>
      </c>
      <c r="BR199" s="25"/>
    </row>
    <row r="200" spans="1:70">
      <c r="A200" s="25" t="s">
        <v>14136</v>
      </c>
      <c r="B200" s="39"/>
      <c r="C200" s="40"/>
      <c r="D200" s="58" t="s">
        <v>14467</v>
      </c>
      <c r="E200" s="39"/>
      <c r="F200" s="39"/>
      <c r="G200" s="39"/>
      <c r="H200" s="39"/>
      <c r="I200" s="38"/>
      <c r="J200" s="50"/>
      <c r="K200" s="49"/>
      <c r="L200" s="49"/>
      <c r="M200" s="49"/>
      <c r="N200" s="49"/>
      <c r="O200" s="48"/>
      <c r="P200" s="50"/>
      <c r="Q200" s="49"/>
      <c r="R200" s="49"/>
      <c r="S200" s="49"/>
      <c r="T200" s="48"/>
      <c r="U200" s="50"/>
      <c r="V200" s="49"/>
      <c r="W200" s="49"/>
      <c r="X200" s="49"/>
      <c r="Y200" s="48"/>
      <c r="Z200" s="45"/>
      <c r="AA200" s="43"/>
      <c r="AB200" s="43"/>
      <c r="AC200" s="43"/>
      <c r="AD200" s="53"/>
      <c r="AE200" s="45"/>
      <c r="AF200" s="43"/>
      <c r="AG200" s="43"/>
      <c r="AH200" s="43"/>
      <c r="AI200" s="53"/>
      <c r="AJ200" s="47" t="s">
        <v>10621</v>
      </c>
      <c r="AK200" s="46"/>
      <c r="AL200" s="46" t="s">
        <v>10621</v>
      </c>
      <c r="AM200" s="46"/>
      <c r="AN200" s="42"/>
      <c r="AO200" s="44" t="s">
        <v>10621</v>
      </c>
      <c r="AP200" s="44"/>
      <c r="AQ200" s="44" t="s">
        <v>10621</v>
      </c>
      <c r="AR200" s="44"/>
      <c r="AS200" s="42"/>
      <c r="AT200" s="45"/>
      <c r="AU200" s="43"/>
      <c r="AV200" s="43"/>
      <c r="AW200" s="43"/>
      <c r="AX200" s="43"/>
      <c r="AY200" s="43"/>
      <c r="AZ200" s="53"/>
      <c r="BA200" s="45"/>
      <c r="BB200" s="43"/>
      <c r="BC200" s="43"/>
      <c r="BD200" s="43"/>
      <c r="BE200" s="43"/>
      <c r="BF200" s="43"/>
      <c r="BG200" s="53"/>
      <c r="BH200" s="45"/>
      <c r="BI200" s="43"/>
      <c r="BJ200" s="43"/>
      <c r="BK200" s="43"/>
      <c r="BL200" s="43"/>
      <c r="BM200" s="43"/>
      <c r="BN200" s="53"/>
      <c r="BO200" s="26" t="s">
        <v>14468</v>
      </c>
      <c r="BR200" s="25"/>
    </row>
    <row r="201" spans="1:70">
      <c r="A201" s="25" t="s">
        <v>14136</v>
      </c>
      <c r="B201" s="39"/>
      <c r="C201" s="40"/>
      <c r="D201" s="58" t="s">
        <v>14469</v>
      </c>
      <c r="E201" s="39"/>
      <c r="F201" s="39"/>
      <c r="G201" s="39"/>
      <c r="H201" s="39"/>
      <c r="I201" s="38"/>
      <c r="J201" s="50"/>
      <c r="K201" s="49"/>
      <c r="L201" s="49"/>
      <c r="M201" s="49"/>
      <c r="N201" s="49"/>
      <c r="O201" s="48"/>
      <c r="P201" s="50"/>
      <c r="Q201" s="49"/>
      <c r="R201" s="49"/>
      <c r="S201" s="49"/>
      <c r="T201" s="48"/>
      <c r="U201" s="50"/>
      <c r="V201" s="49"/>
      <c r="W201" s="49"/>
      <c r="X201" s="49"/>
      <c r="Y201" s="48"/>
      <c r="Z201" s="45"/>
      <c r="AA201" s="43"/>
      <c r="AB201" s="43"/>
      <c r="AC201" s="43"/>
      <c r="AD201" s="53"/>
      <c r="AE201" s="45"/>
      <c r="AF201" s="43"/>
      <c r="AG201" s="43"/>
      <c r="AH201" s="43"/>
      <c r="AI201" s="53"/>
      <c r="AJ201" s="47" t="s">
        <v>14152</v>
      </c>
      <c r="AK201" s="46"/>
      <c r="AL201" s="46" t="s">
        <v>14152</v>
      </c>
      <c r="AM201" s="46"/>
      <c r="AN201" s="42"/>
      <c r="AO201" s="44" t="s">
        <v>14152</v>
      </c>
      <c r="AP201" s="44"/>
      <c r="AQ201" s="44" t="s">
        <v>14152</v>
      </c>
      <c r="AR201" s="44"/>
      <c r="AS201" s="42"/>
      <c r="AT201" s="45"/>
      <c r="AU201" s="43"/>
      <c r="AV201" s="43"/>
      <c r="AW201" s="43"/>
      <c r="AX201" s="43"/>
      <c r="AY201" s="43"/>
      <c r="AZ201" s="53"/>
      <c r="BA201" s="45"/>
      <c r="BB201" s="43"/>
      <c r="BC201" s="43"/>
      <c r="BD201" s="43"/>
      <c r="BE201" s="43"/>
      <c r="BF201" s="43"/>
      <c r="BG201" s="53"/>
      <c r="BH201" s="45"/>
      <c r="BI201" s="43"/>
      <c r="BJ201" s="43"/>
      <c r="BK201" s="43"/>
      <c r="BL201" s="43"/>
      <c r="BM201" s="43"/>
      <c r="BN201" s="53"/>
      <c r="BO201" s="26" t="s">
        <v>14470</v>
      </c>
      <c r="BR201" s="25"/>
    </row>
    <row r="202" spans="1:70">
      <c r="A202" s="25" t="s">
        <v>14136</v>
      </c>
      <c r="B202" s="39"/>
      <c r="C202" s="40"/>
      <c r="D202" s="58"/>
      <c r="E202" s="58" t="s">
        <v>14471</v>
      </c>
      <c r="F202" s="39"/>
      <c r="G202" s="39"/>
      <c r="H202" s="39"/>
      <c r="I202" s="38"/>
      <c r="J202" s="50"/>
      <c r="K202" s="49"/>
      <c r="L202" s="49"/>
      <c r="M202" s="49"/>
      <c r="N202" s="49"/>
      <c r="O202" s="48"/>
      <c r="P202" s="50"/>
      <c r="Q202" s="49"/>
      <c r="R202" s="49"/>
      <c r="S202" s="49"/>
      <c r="T202" s="48"/>
      <c r="U202" s="50"/>
      <c r="V202" s="49"/>
      <c r="W202" s="49"/>
      <c r="X202" s="49"/>
      <c r="Y202" s="48"/>
      <c r="Z202" s="45"/>
      <c r="AA202" s="43"/>
      <c r="AB202" s="43"/>
      <c r="AC202" s="43"/>
      <c r="AD202" s="53"/>
      <c r="AE202" s="45"/>
      <c r="AF202" s="43"/>
      <c r="AG202" s="43"/>
      <c r="AH202" s="43"/>
      <c r="AI202" s="53"/>
      <c r="AJ202" s="47" t="s">
        <v>14152</v>
      </c>
      <c r="AK202" s="46"/>
      <c r="AL202" s="46" t="s">
        <v>14152</v>
      </c>
      <c r="AM202" s="46"/>
      <c r="AN202" s="42"/>
      <c r="AO202" s="44" t="s">
        <v>14152</v>
      </c>
      <c r="AP202" s="44"/>
      <c r="AQ202" s="44" t="s">
        <v>14152</v>
      </c>
      <c r="AR202" s="44"/>
      <c r="AS202" s="42"/>
      <c r="AT202" s="45"/>
      <c r="AU202" s="43"/>
      <c r="AV202" s="43"/>
      <c r="AW202" s="43"/>
      <c r="AX202" s="43"/>
      <c r="AY202" s="43"/>
      <c r="AZ202" s="53"/>
      <c r="BA202" s="45"/>
      <c r="BB202" s="43"/>
      <c r="BC202" s="43"/>
      <c r="BD202" s="43"/>
      <c r="BE202" s="43"/>
      <c r="BF202" s="43"/>
      <c r="BG202" s="53"/>
      <c r="BH202" s="45"/>
      <c r="BI202" s="43"/>
      <c r="BJ202" s="43"/>
      <c r="BK202" s="43"/>
      <c r="BL202" s="43"/>
      <c r="BM202" s="43"/>
      <c r="BN202" s="53"/>
      <c r="BO202" s="26" t="s">
        <v>14472</v>
      </c>
      <c r="BR202" s="25"/>
    </row>
    <row r="203" spans="1:70">
      <c r="A203" s="25" t="s">
        <v>14136</v>
      </c>
      <c r="B203" s="39"/>
      <c r="C203" s="40"/>
      <c r="D203" s="58"/>
      <c r="E203" s="58" t="s">
        <v>14473</v>
      </c>
      <c r="F203" s="39"/>
      <c r="G203" s="39"/>
      <c r="H203" s="39"/>
      <c r="I203" s="38"/>
      <c r="J203" s="50"/>
      <c r="K203" s="49"/>
      <c r="L203" s="49"/>
      <c r="M203" s="49"/>
      <c r="N203" s="49"/>
      <c r="O203" s="48"/>
      <c r="P203" s="50"/>
      <c r="Q203" s="49"/>
      <c r="R203" s="49"/>
      <c r="S203" s="49"/>
      <c r="T203" s="48"/>
      <c r="U203" s="50"/>
      <c r="V203" s="49"/>
      <c r="W203" s="49"/>
      <c r="X203" s="49"/>
      <c r="Y203" s="48"/>
      <c r="Z203" s="45"/>
      <c r="AA203" s="43"/>
      <c r="AB203" s="43"/>
      <c r="AC203" s="43"/>
      <c r="AD203" s="53"/>
      <c r="AE203" s="45"/>
      <c r="AF203" s="43"/>
      <c r="AG203" s="43"/>
      <c r="AH203" s="43"/>
      <c r="AI203" s="53"/>
      <c r="AJ203" s="47" t="s">
        <v>10621</v>
      </c>
      <c r="AK203" s="46"/>
      <c r="AL203" s="46" t="s">
        <v>10621</v>
      </c>
      <c r="AM203" s="43"/>
      <c r="AN203" s="42"/>
      <c r="AO203" s="44" t="s">
        <v>10621</v>
      </c>
      <c r="AP203" s="44"/>
      <c r="AQ203" s="44" t="s">
        <v>10621</v>
      </c>
      <c r="AR203" s="44"/>
      <c r="AS203" s="42"/>
      <c r="AT203" s="45"/>
      <c r="AU203" s="43"/>
      <c r="AV203" s="43"/>
      <c r="AW203" s="43"/>
      <c r="AX203" s="43"/>
      <c r="AY203" s="43"/>
      <c r="AZ203" s="53"/>
      <c r="BA203" s="45"/>
      <c r="BB203" s="43"/>
      <c r="BC203" s="43"/>
      <c r="BD203" s="43"/>
      <c r="BE203" s="43"/>
      <c r="BF203" s="43"/>
      <c r="BG203" s="53"/>
      <c r="BH203" s="45"/>
      <c r="BI203" s="43"/>
      <c r="BJ203" s="43"/>
      <c r="BK203" s="43"/>
      <c r="BL203" s="43"/>
      <c r="BM203" s="43"/>
      <c r="BN203" s="53"/>
      <c r="BO203" s="56" t="s">
        <v>7842</v>
      </c>
      <c r="BR203" s="25"/>
    </row>
    <row r="204" spans="1:70">
      <c r="A204" s="25" t="s">
        <v>14136</v>
      </c>
      <c r="B204" s="39"/>
      <c r="C204" s="40"/>
      <c r="D204" s="58"/>
      <c r="E204" s="58" t="s">
        <v>14474</v>
      </c>
      <c r="F204" s="39"/>
      <c r="G204" s="39"/>
      <c r="H204" s="39"/>
      <c r="I204" s="38"/>
      <c r="J204" s="50"/>
      <c r="K204" s="49"/>
      <c r="L204" s="49"/>
      <c r="M204" s="49"/>
      <c r="N204" s="49"/>
      <c r="O204" s="48"/>
      <c r="P204" s="50"/>
      <c r="Q204" s="49"/>
      <c r="R204" s="49"/>
      <c r="S204" s="49"/>
      <c r="T204" s="48"/>
      <c r="U204" s="50"/>
      <c r="V204" s="49"/>
      <c r="W204" s="49"/>
      <c r="X204" s="49"/>
      <c r="Y204" s="48"/>
      <c r="Z204" s="45"/>
      <c r="AA204" s="43"/>
      <c r="AB204" s="43"/>
      <c r="AC204" s="43"/>
      <c r="AD204" s="53"/>
      <c r="AE204" s="45"/>
      <c r="AF204" s="43"/>
      <c r="AG204" s="43"/>
      <c r="AH204" s="43"/>
      <c r="AI204" s="53"/>
      <c r="AJ204" s="47" t="s">
        <v>10621</v>
      </c>
      <c r="AK204" s="46"/>
      <c r="AL204" s="46" t="s">
        <v>10621</v>
      </c>
      <c r="AM204" s="43"/>
      <c r="AN204" s="42"/>
      <c r="AO204" s="44" t="s">
        <v>10621</v>
      </c>
      <c r="AP204" s="44"/>
      <c r="AQ204" s="44" t="s">
        <v>10621</v>
      </c>
      <c r="AR204" s="44"/>
      <c r="AS204" s="42"/>
      <c r="AT204" s="45"/>
      <c r="AU204" s="43"/>
      <c r="AV204" s="43"/>
      <c r="AW204" s="43"/>
      <c r="AX204" s="43"/>
      <c r="AY204" s="43"/>
      <c r="AZ204" s="53"/>
      <c r="BA204" s="45"/>
      <c r="BB204" s="43"/>
      <c r="BC204" s="43"/>
      <c r="BD204" s="43"/>
      <c r="BE204" s="43"/>
      <c r="BF204" s="43"/>
      <c r="BG204" s="53"/>
      <c r="BH204" s="45"/>
      <c r="BI204" s="43"/>
      <c r="BJ204" s="43"/>
      <c r="BK204" s="43"/>
      <c r="BL204" s="43"/>
      <c r="BM204" s="43"/>
      <c r="BN204" s="53"/>
      <c r="BO204" s="26" t="s">
        <v>14475</v>
      </c>
      <c r="BR204" s="25"/>
    </row>
    <row r="205" spans="1:70">
      <c r="A205" s="25" t="s">
        <v>14136</v>
      </c>
      <c r="B205" s="39"/>
      <c r="C205" s="40"/>
      <c r="D205" s="58"/>
      <c r="E205" s="58" t="s">
        <v>14476</v>
      </c>
      <c r="F205" s="39"/>
      <c r="G205" s="39"/>
      <c r="H205" s="39"/>
      <c r="I205" s="38"/>
      <c r="J205" s="50"/>
      <c r="K205" s="49"/>
      <c r="L205" s="49"/>
      <c r="M205" s="49"/>
      <c r="N205" s="49"/>
      <c r="O205" s="48"/>
      <c r="P205" s="50"/>
      <c r="Q205" s="49"/>
      <c r="R205" s="49"/>
      <c r="S205" s="49"/>
      <c r="T205" s="48"/>
      <c r="U205" s="50"/>
      <c r="V205" s="49"/>
      <c r="W205" s="49"/>
      <c r="X205" s="49"/>
      <c r="Y205" s="48"/>
      <c r="Z205" s="45"/>
      <c r="AA205" s="43"/>
      <c r="AB205" s="43"/>
      <c r="AC205" s="43"/>
      <c r="AD205" s="53"/>
      <c r="AE205" s="45"/>
      <c r="AF205" s="43"/>
      <c r="AG205" s="43"/>
      <c r="AH205" s="43"/>
      <c r="AI205" s="53"/>
      <c r="AJ205" s="47" t="s">
        <v>10621</v>
      </c>
      <c r="AK205" s="46"/>
      <c r="AL205" s="46" t="s">
        <v>10621</v>
      </c>
      <c r="AM205" s="43"/>
      <c r="AN205" s="42"/>
      <c r="AO205" s="44" t="s">
        <v>10621</v>
      </c>
      <c r="AP205" s="44"/>
      <c r="AQ205" s="44" t="s">
        <v>10621</v>
      </c>
      <c r="AR205" s="44"/>
      <c r="AS205" s="42"/>
      <c r="AT205" s="45"/>
      <c r="AU205" s="43"/>
      <c r="AV205" s="43"/>
      <c r="AW205" s="43"/>
      <c r="AX205" s="43"/>
      <c r="AY205" s="43"/>
      <c r="AZ205" s="53"/>
      <c r="BA205" s="45"/>
      <c r="BB205" s="43"/>
      <c r="BC205" s="43"/>
      <c r="BD205" s="43"/>
      <c r="BE205" s="43"/>
      <c r="BF205" s="43"/>
      <c r="BG205" s="53"/>
      <c r="BH205" s="45"/>
      <c r="BI205" s="43"/>
      <c r="BJ205" s="43"/>
      <c r="BK205" s="43"/>
      <c r="BL205" s="43"/>
      <c r="BM205" s="43"/>
      <c r="BN205" s="53"/>
      <c r="BO205" s="56" t="s">
        <v>14477</v>
      </c>
      <c r="BR205" s="25"/>
    </row>
    <row r="206" spans="1:70">
      <c r="A206" s="25" t="s">
        <v>14136</v>
      </c>
      <c r="B206" s="39"/>
      <c r="C206" s="40"/>
      <c r="D206" s="58"/>
      <c r="E206" s="58" t="s">
        <v>14478</v>
      </c>
      <c r="F206" s="39"/>
      <c r="G206" s="39"/>
      <c r="H206" s="39"/>
      <c r="I206" s="38"/>
      <c r="J206" s="50"/>
      <c r="K206" s="49"/>
      <c r="L206" s="49"/>
      <c r="M206" s="49"/>
      <c r="N206" s="49"/>
      <c r="O206" s="48"/>
      <c r="P206" s="50"/>
      <c r="Q206" s="49"/>
      <c r="R206" s="49"/>
      <c r="S206" s="49"/>
      <c r="T206" s="48"/>
      <c r="U206" s="50"/>
      <c r="V206" s="49"/>
      <c r="W206" s="49"/>
      <c r="X206" s="49"/>
      <c r="Y206" s="48"/>
      <c r="Z206" s="45"/>
      <c r="AA206" s="43"/>
      <c r="AB206" s="43"/>
      <c r="AC206" s="43"/>
      <c r="AD206" s="53"/>
      <c r="AE206" s="45"/>
      <c r="AF206" s="43"/>
      <c r="AG206" s="43"/>
      <c r="AH206" s="43"/>
      <c r="AI206" s="53"/>
      <c r="AJ206" s="47" t="s">
        <v>10621</v>
      </c>
      <c r="AK206" s="46"/>
      <c r="AL206" s="46" t="s">
        <v>10621</v>
      </c>
      <c r="AM206" s="43"/>
      <c r="AN206" s="42"/>
      <c r="AO206" s="44" t="s">
        <v>10621</v>
      </c>
      <c r="AP206" s="44"/>
      <c r="AQ206" s="44" t="s">
        <v>10621</v>
      </c>
      <c r="AR206" s="44"/>
      <c r="AS206" s="42"/>
      <c r="AT206" s="45"/>
      <c r="AU206" s="43"/>
      <c r="AV206" s="43"/>
      <c r="AW206" s="43"/>
      <c r="AX206" s="43"/>
      <c r="AY206" s="43"/>
      <c r="AZ206" s="53"/>
      <c r="BA206" s="45"/>
      <c r="BB206" s="43"/>
      <c r="BC206" s="43"/>
      <c r="BD206" s="43"/>
      <c r="BE206" s="43"/>
      <c r="BF206" s="43"/>
      <c r="BG206" s="53"/>
      <c r="BH206" s="45"/>
      <c r="BI206" s="43"/>
      <c r="BJ206" s="43"/>
      <c r="BK206" s="43"/>
      <c r="BL206" s="43"/>
      <c r="BM206" s="43"/>
      <c r="BN206" s="53"/>
      <c r="BO206" s="26" t="s">
        <v>14479</v>
      </c>
      <c r="BP206" s="26" t="s">
        <v>14480</v>
      </c>
      <c r="BR206" s="25"/>
    </row>
    <row r="207" spans="1:70">
      <c r="A207" s="25" t="s">
        <v>14136</v>
      </c>
      <c r="B207" s="39"/>
      <c r="C207" s="40"/>
      <c r="D207" s="58" t="s">
        <v>14481</v>
      </c>
      <c r="E207" s="39"/>
      <c r="F207" s="39"/>
      <c r="G207" s="39"/>
      <c r="H207" s="39"/>
      <c r="I207" s="38"/>
      <c r="J207" s="50"/>
      <c r="K207" s="49"/>
      <c r="L207" s="49"/>
      <c r="M207" s="49"/>
      <c r="N207" s="49"/>
      <c r="O207" s="48"/>
      <c r="P207" s="50"/>
      <c r="Q207" s="49"/>
      <c r="R207" s="49"/>
      <c r="S207" s="49"/>
      <c r="T207" s="48"/>
      <c r="U207" s="50"/>
      <c r="V207" s="49"/>
      <c r="W207" s="49"/>
      <c r="X207" s="49"/>
      <c r="Y207" s="48"/>
      <c r="Z207" s="45"/>
      <c r="AA207" s="43"/>
      <c r="AB207" s="43"/>
      <c r="AC207" s="43"/>
      <c r="AD207" s="53"/>
      <c r="AE207" s="45"/>
      <c r="AF207" s="43"/>
      <c r="AG207" s="43"/>
      <c r="AH207" s="43"/>
      <c r="AI207" s="53"/>
      <c r="AJ207" s="47" t="s">
        <v>14152</v>
      </c>
      <c r="AK207" s="46"/>
      <c r="AL207" s="46" t="s">
        <v>14152</v>
      </c>
      <c r="AM207" s="46"/>
      <c r="AN207" s="42"/>
      <c r="AO207" s="44" t="s">
        <v>14152</v>
      </c>
      <c r="AP207" s="44"/>
      <c r="AQ207" s="44" t="s">
        <v>14152</v>
      </c>
      <c r="AR207" s="44"/>
      <c r="AS207" s="42"/>
      <c r="AT207" s="45"/>
      <c r="AU207" s="43"/>
      <c r="AV207" s="43"/>
      <c r="AW207" s="43"/>
      <c r="AX207" s="43"/>
      <c r="AY207" s="43"/>
      <c r="AZ207" s="53"/>
      <c r="BA207" s="45"/>
      <c r="BB207" s="43"/>
      <c r="BC207" s="43"/>
      <c r="BD207" s="43"/>
      <c r="BE207" s="43"/>
      <c r="BF207" s="43"/>
      <c r="BG207" s="53"/>
      <c r="BH207" s="45"/>
      <c r="BI207" s="43"/>
      <c r="BJ207" s="43"/>
      <c r="BK207" s="43"/>
      <c r="BL207" s="43"/>
      <c r="BM207" s="43"/>
      <c r="BN207" s="53"/>
      <c r="BO207" s="56" t="s">
        <v>14482</v>
      </c>
      <c r="BR207" s="25"/>
    </row>
    <row r="208" spans="1:70">
      <c r="A208" s="25" t="s">
        <v>14136</v>
      </c>
      <c r="B208" s="39"/>
      <c r="C208" s="40"/>
      <c r="D208" s="58" t="s">
        <v>14483</v>
      </c>
      <c r="E208" s="39"/>
      <c r="F208" s="39"/>
      <c r="G208" s="39"/>
      <c r="H208" s="39"/>
      <c r="I208" s="38"/>
      <c r="J208" s="50"/>
      <c r="K208" s="49"/>
      <c r="L208" s="49"/>
      <c r="M208" s="49"/>
      <c r="N208" s="49"/>
      <c r="O208" s="48"/>
      <c r="P208" s="50"/>
      <c r="Q208" s="49"/>
      <c r="R208" s="49"/>
      <c r="S208" s="49"/>
      <c r="T208" s="48"/>
      <c r="U208" s="50"/>
      <c r="V208" s="49"/>
      <c r="W208" s="49"/>
      <c r="X208" s="49"/>
      <c r="Y208" s="48"/>
      <c r="Z208" s="45"/>
      <c r="AA208" s="43"/>
      <c r="AB208" s="43"/>
      <c r="AC208" s="43"/>
      <c r="AD208" s="53"/>
      <c r="AE208" s="45"/>
      <c r="AF208" s="43"/>
      <c r="AG208" s="43"/>
      <c r="AH208" s="43"/>
      <c r="AI208" s="53"/>
      <c r="AJ208" s="47" t="s">
        <v>14152</v>
      </c>
      <c r="AK208" s="46"/>
      <c r="AL208" s="46" t="s">
        <v>14152</v>
      </c>
      <c r="AM208" s="46"/>
      <c r="AN208" s="42"/>
      <c r="AO208" s="44" t="s">
        <v>14152</v>
      </c>
      <c r="AP208" s="44"/>
      <c r="AQ208" s="44" t="s">
        <v>14152</v>
      </c>
      <c r="AR208" s="44"/>
      <c r="AS208" s="42"/>
      <c r="AT208" s="45"/>
      <c r="AU208" s="43"/>
      <c r="AV208" s="43"/>
      <c r="AW208" s="43"/>
      <c r="AX208" s="43"/>
      <c r="AY208" s="43"/>
      <c r="AZ208" s="53"/>
      <c r="BA208" s="45"/>
      <c r="BB208" s="43"/>
      <c r="BC208" s="43"/>
      <c r="BD208" s="43"/>
      <c r="BE208" s="43"/>
      <c r="BF208" s="43"/>
      <c r="BG208" s="53"/>
      <c r="BH208" s="45"/>
      <c r="BI208" s="43"/>
      <c r="BJ208" s="43"/>
      <c r="BK208" s="43"/>
      <c r="BL208" s="43"/>
      <c r="BM208" s="43"/>
      <c r="BN208" s="53"/>
      <c r="BO208" s="26" t="s">
        <v>14484</v>
      </c>
      <c r="BR208" s="25"/>
    </row>
    <row r="209" spans="1:70">
      <c r="A209" s="25" t="s">
        <v>14136</v>
      </c>
      <c r="B209" s="39"/>
      <c r="C209" s="40"/>
      <c r="D209" s="58" t="s">
        <v>14485</v>
      </c>
      <c r="E209" s="39"/>
      <c r="F209" s="39"/>
      <c r="G209" s="39"/>
      <c r="H209" s="39"/>
      <c r="I209" s="38"/>
      <c r="J209" s="50"/>
      <c r="K209" s="49"/>
      <c r="L209" s="49"/>
      <c r="M209" s="49"/>
      <c r="N209" s="49"/>
      <c r="O209" s="48"/>
      <c r="P209" s="50"/>
      <c r="Q209" s="49"/>
      <c r="R209" s="49"/>
      <c r="S209" s="49"/>
      <c r="T209" s="48"/>
      <c r="U209" s="50"/>
      <c r="V209" s="49"/>
      <c r="W209" s="49"/>
      <c r="X209" s="49"/>
      <c r="Y209" s="48"/>
      <c r="Z209" s="45"/>
      <c r="AA209" s="43"/>
      <c r="AB209" s="43"/>
      <c r="AC209" s="43"/>
      <c r="AD209" s="53"/>
      <c r="AE209" s="45"/>
      <c r="AF209" s="43"/>
      <c r="AG209" s="43"/>
      <c r="AH209" s="43"/>
      <c r="AI209" s="53"/>
      <c r="AJ209" s="47" t="s">
        <v>14152</v>
      </c>
      <c r="AK209" s="46"/>
      <c r="AL209" s="46" t="s">
        <v>14152</v>
      </c>
      <c r="AM209" s="46"/>
      <c r="AN209" s="42"/>
      <c r="AO209" s="44" t="s">
        <v>14152</v>
      </c>
      <c r="AP209" s="44"/>
      <c r="AQ209" s="44" t="s">
        <v>14152</v>
      </c>
      <c r="AR209" s="44"/>
      <c r="AS209" s="42"/>
      <c r="AT209" s="45"/>
      <c r="AU209" s="43"/>
      <c r="AV209" s="43"/>
      <c r="AW209" s="43"/>
      <c r="AX209" s="43"/>
      <c r="AY209" s="43"/>
      <c r="AZ209" s="53"/>
      <c r="BA209" s="45"/>
      <c r="BB209" s="43"/>
      <c r="BC209" s="43"/>
      <c r="BD209" s="43"/>
      <c r="BE209" s="43"/>
      <c r="BF209" s="43"/>
      <c r="BG209" s="53"/>
      <c r="BH209" s="45"/>
      <c r="BI209" s="43"/>
      <c r="BJ209" s="43"/>
      <c r="BK209" s="43"/>
      <c r="BL209" s="43"/>
      <c r="BM209" s="43"/>
      <c r="BN209" s="53"/>
      <c r="BO209" s="56" t="s">
        <v>14486</v>
      </c>
      <c r="BR209" s="25"/>
    </row>
    <row r="210" spans="1:70">
      <c r="A210" s="25" t="s">
        <v>14136</v>
      </c>
      <c r="B210" s="39"/>
      <c r="C210" s="40"/>
      <c r="D210" s="58" t="s">
        <v>14487</v>
      </c>
      <c r="E210" s="39"/>
      <c r="F210" s="39"/>
      <c r="G210" s="39"/>
      <c r="H210" s="39"/>
      <c r="I210" s="38"/>
      <c r="J210" s="50"/>
      <c r="K210" s="49"/>
      <c r="L210" s="49"/>
      <c r="M210" s="49"/>
      <c r="N210" s="49"/>
      <c r="O210" s="48"/>
      <c r="P210" s="50"/>
      <c r="Q210" s="49"/>
      <c r="R210" s="49"/>
      <c r="S210" s="49"/>
      <c r="T210" s="48"/>
      <c r="U210" s="50"/>
      <c r="V210" s="49"/>
      <c r="W210" s="49"/>
      <c r="X210" s="49"/>
      <c r="Y210" s="48"/>
      <c r="Z210" s="45"/>
      <c r="AA210" s="43"/>
      <c r="AB210" s="43"/>
      <c r="AC210" s="43"/>
      <c r="AD210" s="53"/>
      <c r="AE210" s="45"/>
      <c r="AF210" s="43"/>
      <c r="AG210" s="43"/>
      <c r="AH210" s="43"/>
      <c r="AI210" s="53"/>
      <c r="AJ210" s="47" t="s">
        <v>14152</v>
      </c>
      <c r="AK210" s="46"/>
      <c r="AL210" s="46" t="s">
        <v>14152</v>
      </c>
      <c r="AM210" s="46"/>
      <c r="AN210" s="42"/>
      <c r="AO210" s="44" t="s">
        <v>14152</v>
      </c>
      <c r="AP210" s="44"/>
      <c r="AQ210" s="44" t="s">
        <v>14152</v>
      </c>
      <c r="AR210" s="44"/>
      <c r="AS210" s="42"/>
      <c r="AT210" s="45"/>
      <c r="AU210" s="43"/>
      <c r="AV210" s="43"/>
      <c r="AW210" s="43"/>
      <c r="AX210" s="43"/>
      <c r="AY210" s="43"/>
      <c r="AZ210" s="53"/>
      <c r="BA210" s="45"/>
      <c r="BB210" s="43"/>
      <c r="BC210" s="43"/>
      <c r="BD210" s="43"/>
      <c r="BE210" s="43"/>
      <c r="BF210" s="43"/>
      <c r="BG210" s="53"/>
      <c r="BH210" s="45"/>
      <c r="BI210" s="43"/>
      <c r="BJ210" s="43"/>
      <c r="BK210" s="43"/>
      <c r="BL210" s="43"/>
      <c r="BM210" s="43"/>
      <c r="BN210" s="53"/>
      <c r="BO210" s="26" t="s">
        <v>14488</v>
      </c>
      <c r="BR210" s="25"/>
    </row>
    <row r="211" spans="1:70">
      <c r="A211" s="25" t="s">
        <v>14136</v>
      </c>
      <c r="B211" s="39"/>
      <c r="C211" s="40"/>
      <c r="D211" s="58" t="s">
        <v>14489</v>
      </c>
      <c r="E211" s="39"/>
      <c r="F211" s="39"/>
      <c r="G211" s="39"/>
      <c r="H211" s="39"/>
      <c r="I211" s="38"/>
      <c r="J211" s="50"/>
      <c r="K211" s="49"/>
      <c r="L211" s="49"/>
      <c r="M211" s="49"/>
      <c r="N211" s="49"/>
      <c r="O211" s="48"/>
      <c r="P211" s="50"/>
      <c r="Q211" s="49"/>
      <c r="R211" s="49"/>
      <c r="S211" s="49"/>
      <c r="T211" s="48"/>
      <c r="U211" s="50"/>
      <c r="V211" s="49"/>
      <c r="W211" s="49"/>
      <c r="X211" s="49"/>
      <c r="Y211" s="48"/>
      <c r="Z211" s="45"/>
      <c r="AA211" s="43"/>
      <c r="AB211" s="43"/>
      <c r="AC211" s="43"/>
      <c r="AD211" s="53"/>
      <c r="AE211" s="45"/>
      <c r="AF211" s="43"/>
      <c r="AG211" s="43"/>
      <c r="AH211" s="43"/>
      <c r="AI211" s="53"/>
      <c r="AJ211" s="47" t="s">
        <v>14152</v>
      </c>
      <c r="AK211" s="46"/>
      <c r="AL211" s="46" t="s">
        <v>14152</v>
      </c>
      <c r="AM211" s="46"/>
      <c r="AN211" s="42"/>
      <c r="AO211" s="44" t="s">
        <v>14152</v>
      </c>
      <c r="AP211" s="44"/>
      <c r="AQ211" s="44" t="s">
        <v>14152</v>
      </c>
      <c r="AR211" s="44"/>
      <c r="AS211" s="42"/>
      <c r="AT211" s="45"/>
      <c r="AU211" s="43"/>
      <c r="AV211" s="43"/>
      <c r="AW211" s="43"/>
      <c r="AX211" s="43"/>
      <c r="AY211" s="43"/>
      <c r="AZ211" s="53"/>
      <c r="BA211" s="45"/>
      <c r="BB211" s="43"/>
      <c r="BC211" s="43"/>
      <c r="BD211" s="43"/>
      <c r="BE211" s="43"/>
      <c r="BF211" s="43"/>
      <c r="BG211" s="53"/>
      <c r="BH211" s="45"/>
      <c r="BI211" s="43"/>
      <c r="BJ211" s="43"/>
      <c r="BK211" s="43"/>
      <c r="BL211" s="43"/>
      <c r="BM211" s="43"/>
      <c r="BN211" s="53"/>
      <c r="BO211" s="56" t="s">
        <v>14490</v>
      </c>
      <c r="BR211" s="25"/>
    </row>
    <row r="212" spans="1:70">
      <c r="A212" s="25" t="s">
        <v>14136</v>
      </c>
      <c r="B212" s="39"/>
      <c r="C212" s="40"/>
      <c r="D212" s="58"/>
      <c r="E212" s="39" t="s">
        <v>14491</v>
      </c>
      <c r="F212" s="39"/>
      <c r="G212" s="39"/>
      <c r="H212" s="39"/>
      <c r="I212" s="38"/>
      <c r="J212" s="50"/>
      <c r="K212" s="49"/>
      <c r="L212" s="49"/>
      <c r="M212" s="49"/>
      <c r="N212" s="49"/>
      <c r="O212" s="48"/>
      <c r="P212" s="50"/>
      <c r="Q212" s="49"/>
      <c r="R212" s="49"/>
      <c r="S212" s="49"/>
      <c r="T212" s="48"/>
      <c r="U212" s="50"/>
      <c r="V212" s="49"/>
      <c r="W212" s="49"/>
      <c r="X212" s="49"/>
      <c r="Y212" s="48"/>
      <c r="Z212" s="45"/>
      <c r="AA212" s="43"/>
      <c r="AB212" s="43"/>
      <c r="AC212" s="43"/>
      <c r="AD212" s="53"/>
      <c r="AE212" s="45"/>
      <c r="AF212" s="43"/>
      <c r="AG212" s="43"/>
      <c r="AH212" s="43"/>
      <c r="AI212" s="53"/>
      <c r="AJ212" s="47" t="s">
        <v>10621</v>
      </c>
      <c r="AK212" s="46"/>
      <c r="AL212" s="46" t="s">
        <v>10621</v>
      </c>
      <c r="AM212" s="43"/>
      <c r="AN212" s="42"/>
      <c r="AO212" s="44" t="s">
        <v>10621</v>
      </c>
      <c r="AP212" s="44"/>
      <c r="AQ212" s="44" t="s">
        <v>10621</v>
      </c>
      <c r="AR212" s="44"/>
      <c r="AS212" s="42"/>
      <c r="AT212" s="45"/>
      <c r="AU212" s="43"/>
      <c r="AV212" s="43"/>
      <c r="AW212" s="43"/>
      <c r="AX212" s="43"/>
      <c r="AY212" s="43"/>
      <c r="AZ212" s="53"/>
      <c r="BA212" s="45"/>
      <c r="BB212" s="43"/>
      <c r="BC212" s="43"/>
      <c r="BD212" s="43"/>
      <c r="BE212" s="43"/>
      <c r="BF212" s="43"/>
      <c r="BG212" s="53"/>
      <c r="BH212" s="45"/>
      <c r="BI212" s="43"/>
      <c r="BJ212" s="43"/>
      <c r="BK212" s="43"/>
      <c r="BL212" s="43"/>
      <c r="BM212" s="43"/>
      <c r="BN212" s="53"/>
      <c r="BO212" s="56" t="s">
        <v>14492</v>
      </c>
      <c r="BR212" s="25"/>
    </row>
    <row r="213" spans="1:70">
      <c r="A213" s="25" t="s">
        <v>14136</v>
      </c>
      <c r="B213" s="39"/>
      <c r="C213" s="40"/>
      <c r="D213" s="58"/>
      <c r="E213" s="39" t="s">
        <v>14493</v>
      </c>
      <c r="F213" s="39"/>
      <c r="G213" s="39"/>
      <c r="H213" s="39"/>
      <c r="I213" s="38"/>
      <c r="J213" s="50"/>
      <c r="K213" s="49"/>
      <c r="L213" s="49"/>
      <c r="M213" s="49"/>
      <c r="N213" s="49"/>
      <c r="O213" s="48"/>
      <c r="P213" s="50"/>
      <c r="Q213" s="49"/>
      <c r="R213" s="49"/>
      <c r="S213" s="49"/>
      <c r="T213" s="48"/>
      <c r="U213" s="50"/>
      <c r="V213" s="49"/>
      <c r="W213" s="49"/>
      <c r="X213" s="49"/>
      <c r="Y213" s="48"/>
      <c r="Z213" s="45"/>
      <c r="AA213" s="43"/>
      <c r="AB213" s="43"/>
      <c r="AC213" s="43"/>
      <c r="AD213" s="53"/>
      <c r="AE213" s="45"/>
      <c r="AF213" s="43"/>
      <c r="AG213" s="43"/>
      <c r="AH213" s="43"/>
      <c r="AI213" s="53"/>
      <c r="AJ213" s="47" t="s">
        <v>14152</v>
      </c>
      <c r="AK213" s="46"/>
      <c r="AL213" s="46" t="s">
        <v>14152</v>
      </c>
      <c r="AM213" s="46"/>
      <c r="AN213" s="42"/>
      <c r="AO213" s="44" t="s">
        <v>14152</v>
      </c>
      <c r="AP213" s="44"/>
      <c r="AQ213" s="44" t="s">
        <v>14152</v>
      </c>
      <c r="AR213" s="44"/>
      <c r="AS213" s="42"/>
      <c r="AT213" s="45"/>
      <c r="AU213" s="43"/>
      <c r="AV213" s="43"/>
      <c r="AW213" s="43"/>
      <c r="AX213" s="43"/>
      <c r="AY213" s="43"/>
      <c r="AZ213" s="53"/>
      <c r="BA213" s="45"/>
      <c r="BB213" s="43"/>
      <c r="BC213" s="43"/>
      <c r="BD213" s="43"/>
      <c r="BE213" s="43"/>
      <c r="BF213" s="43"/>
      <c r="BG213" s="53"/>
      <c r="BH213" s="45"/>
      <c r="BI213" s="43"/>
      <c r="BJ213" s="43"/>
      <c r="BK213" s="43"/>
      <c r="BL213" s="43"/>
      <c r="BM213" s="43"/>
      <c r="BN213" s="53"/>
      <c r="BO213" s="56" t="s">
        <v>14494</v>
      </c>
      <c r="BR213" s="25"/>
    </row>
    <row r="214" spans="1:70">
      <c r="A214" s="25" t="s">
        <v>14136</v>
      </c>
      <c r="B214" s="39"/>
      <c r="C214" s="40"/>
      <c r="D214" s="58"/>
      <c r="E214" s="39" t="s">
        <v>14495</v>
      </c>
      <c r="F214" s="39"/>
      <c r="G214" s="39"/>
      <c r="H214" s="39"/>
      <c r="I214" s="38"/>
      <c r="J214" s="50"/>
      <c r="K214" s="49"/>
      <c r="L214" s="49"/>
      <c r="M214" s="49"/>
      <c r="N214" s="49"/>
      <c r="O214" s="48"/>
      <c r="P214" s="50"/>
      <c r="Q214" s="49"/>
      <c r="R214" s="49"/>
      <c r="S214" s="49"/>
      <c r="T214" s="48"/>
      <c r="U214" s="50"/>
      <c r="V214" s="49"/>
      <c r="W214" s="49"/>
      <c r="X214" s="49"/>
      <c r="Y214" s="48"/>
      <c r="Z214" s="45"/>
      <c r="AA214" s="43"/>
      <c r="AB214" s="43"/>
      <c r="AC214" s="43"/>
      <c r="AD214" s="53"/>
      <c r="AE214" s="45"/>
      <c r="AF214" s="43"/>
      <c r="AG214" s="43"/>
      <c r="AH214" s="43"/>
      <c r="AI214" s="53"/>
      <c r="AJ214" s="47" t="s">
        <v>10621</v>
      </c>
      <c r="AK214" s="46"/>
      <c r="AL214" s="46" t="s">
        <v>10621</v>
      </c>
      <c r="AM214" s="43"/>
      <c r="AN214" s="42"/>
      <c r="AO214" s="44" t="s">
        <v>10621</v>
      </c>
      <c r="AP214" s="44"/>
      <c r="AQ214" s="44" t="s">
        <v>10621</v>
      </c>
      <c r="AR214" s="44"/>
      <c r="AS214" s="42"/>
      <c r="AT214" s="45"/>
      <c r="AU214" s="43"/>
      <c r="AV214" s="43"/>
      <c r="AW214" s="43"/>
      <c r="AX214" s="43"/>
      <c r="AY214" s="43"/>
      <c r="AZ214" s="53"/>
      <c r="BA214" s="45"/>
      <c r="BB214" s="43"/>
      <c r="BC214" s="43"/>
      <c r="BD214" s="43"/>
      <c r="BE214" s="43"/>
      <c r="BF214" s="43"/>
      <c r="BG214" s="53"/>
      <c r="BH214" s="45"/>
      <c r="BI214" s="43"/>
      <c r="BJ214" s="43"/>
      <c r="BK214" s="43"/>
      <c r="BL214" s="43"/>
      <c r="BM214" s="43"/>
      <c r="BN214" s="53"/>
      <c r="BO214" s="56" t="s">
        <v>14496</v>
      </c>
      <c r="BP214" s="26" t="s">
        <v>14480</v>
      </c>
      <c r="BR214" s="25"/>
    </row>
    <row r="215" spans="1:70">
      <c r="A215" s="25" t="s">
        <v>14136</v>
      </c>
      <c r="B215" s="39"/>
      <c r="C215" s="40"/>
      <c r="D215" s="58"/>
      <c r="E215" s="39" t="s">
        <v>14497</v>
      </c>
      <c r="F215" s="39"/>
      <c r="G215" s="39"/>
      <c r="H215" s="39"/>
      <c r="I215" s="38"/>
      <c r="J215" s="50"/>
      <c r="K215" s="49"/>
      <c r="L215" s="49"/>
      <c r="M215" s="49"/>
      <c r="N215" s="49"/>
      <c r="O215" s="48"/>
      <c r="P215" s="50"/>
      <c r="Q215" s="49"/>
      <c r="R215" s="49"/>
      <c r="S215" s="49"/>
      <c r="T215" s="48"/>
      <c r="U215" s="50"/>
      <c r="V215" s="49"/>
      <c r="W215" s="49"/>
      <c r="X215" s="49"/>
      <c r="Y215" s="48"/>
      <c r="Z215" s="45"/>
      <c r="AA215" s="43"/>
      <c r="AB215" s="43"/>
      <c r="AC215" s="43"/>
      <c r="AD215" s="53"/>
      <c r="AE215" s="45"/>
      <c r="AF215" s="43"/>
      <c r="AG215" s="43"/>
      <c r="AH215" s="43"/>
      <c r="AI215" s="53"/>
      <c r="AJ215" s="47" t="s">
        <v>14152</v>
      </c>
      <c r="AK215" s="46"/>
      <c r="AL215" s="46" t="s">
        <v>14152</v>
      </c>
      <c r="AM215" s="46"/>
      <c r="AN215" s="42"/>
      <c r="AO215" s="44" t="s">
        <v>14152</v>
      </c>
      <c r="AP215" s="44"/>
      <c r="AQ215" s="44" t="s">
        <v>14152</v>
      </c>
      <c r="AR215" s="44"/>
      <c r="AS215" s="42"/>
      <c r="AT215" s="45"/>
      <c r="AU215" s="43"/>
      <c r="AV215" s="43"/>
      <c r="AW215" s="43"/>
      <c r="AX215" s="43"/>
      <c r="AY215" s="43"/>
      <c r="AZ215" s="53"/>
      <c r="BA215" s="45"/>
      <c r="BB215" s="43"/>
      <c r="BC215" s="43"/>
      <c r="BD215" s="43"/>
      <c r="BE215" s="43"/>
      <c r="BF215" s="43"/>
      <c r="BG215" s="53"/>
      <c r="BH215" s="45"/>
      <c r="BI215" s="43"/>
      <c r="BJ215" s="43"/>
      <c r="BK215" s="43"/>
      <c r="BL215" s="43"/>
      <c r="BM215" s="43"/>
      <c r="BN215" s="53"/>
      <c r="BO215" s="56" t="s">
        <v>14498</v>
      </c>
      <c r="BR215" s="25"/>
    </row>
    <row r="216" spans="1:70">
      <c r="A216" s="25" t="s">
        <v>14136</v>
      </c>
      <c r="B216" s="39"/>
      <c r="C216" s="40"/>
      <c r="D216" s="58"/>
      <c r="E216" s="39" t="s">
        <v>14499</v>
      </c>
      <c r="F216" s="39"/>
      <c r="G216" s="39"/>
      <c r="H216" s="39"/>
      <c r="I216" s="38"/>
      <c r="J216" s="50"/>
      <c r="K216" s="49"/>
      <c r="L216" s="49"/>
      <c r="M216" s="49"/>
      <c r="N216" s="49"/>
      <c r="O216" s="48"/>
      <c r="P216" s="50"/>
      <c r="Q216" s="49"/>
      <c r="R216" s="49"/>
      <c r="S216" s="49"/>
      <c r="T216" s="48"/>
      <c r="U216" s="50"/>
      <c r="V216" s="49"/>
      <c r="W216" s="49"/>
      <c r="X216" s="49"/>
      <c r="Y216" s="48"/>
      <c r="Z216" s="45"/>
      <c r="AA216" s="43"/>
      <c r="AB216" s="43"/>
      <c r="AC216" s="43"/>
      <c r="AD216" s="53"/>
      <c r="AE216" s="45"/>
      <c r="AF216" s="43"/>
      <c r="AG216" s="43"/>
      <c r="AH216" s="43"/>
      <c r="AI216" s="53"/>
      <c r="AJ216" s="47" t="s">
        <v>10621</v>
      </c>
      <c r="AK216" s="46"/>
      <c r="AL216" s="46" t="s">
        <v>10621</v>
      </c>
      <c r="AM216" s="43"/>
      <c r="AN216" s="42"/>
      <c r="AO216" s="44" t="s">
        <v>10621</v>
      </c>
      <c r="AP216" s="44"/>
      <c r="AQ216" s="44" t="s">
        <v>10621</v>
      </c>
      <c r="AR216" s="44"/>
      <c r="AS216" s="42"/>
      <c r="AT216" s="45"/>
      <c r="AU216" s="43"/>
      <c r="AV216" s="43"/>
      <c r="AW216" s="43"/>
      <c r="AX216" s="43"/>
      <c r="AY216" s="43"/>
      <c r="AZ216" s="53"/>
      <c r="BA216" s="45"/>
      <c r="BB216" s="43"/>
      <c r="BC216" s="43"/>
      <c r="BD216" s="43"/>
      <c r="BE216" s="43"/>
      <c r="BF216" s="43"/>
      <c r="BG216" s="53"/>
      <c r="BH216" s="45"/>
      <c r="BI216" s="43"/>
      <c r="BJ216" s="43"/>
      <c r="BK216" s="43"/>
      <c r="BL216" s="43"/>
      <c r="BM216" s="43"/>
      <c r="BN216" s="53"/>
      <c r="BO216" s="56" t="s">
        <v>14500</v>
      </c>
      <c r="BP216" s="26" t="s">
        <v>14480</v>
      </c>
      <c r="BR216" s="25"/>
    </row>
    <row r="217" spans="1:70">
      <c r="A217" s="25" t="s">
        <v>14136</v>
      </c>
      <c r="B217" s="39"/>
      <c r="C217" s="40"/>
      <c r="D217" s="58"/>
      <c r="E217" s="39" t="s">
        <v>14501</v>
      </c>
      <c r="F217" s="39"/>
      <c r="G217" s="39"/>
      <c r="H217" s="39"/>
      <c r="I217" s="38"/>
      <c r="J217" s="50"/>
      <c r="K217" s="49"/>
      <c r="L217" s="49"/>
      <c r="M217" s="49"/>
      <c r="N217" s="49"/>
      <c r="O217" s="48"/>
      <c r="P217" s="50"/>
      <c r="Q217" s="49"/>
      <c r="R217" s="49"/>
      <c r="S217" s="49"/>
      <c r="T217" s="48"/>
      <c r="U217" s="50"/>
      <c r="V217" s="49"/>
      <c r="W217" s="49"/>
      <c r="X217" s="49"/>
      <c r="Y217" s="48"/>
      <c r="Z217" s="45"/>
      <c r="AA217" s="43"/>
      <c r="AB217" s="43"/>
      <c r="AC217" s="43"/>
      <c r="AD217" s="53"/>
      <c r="AE217" s="45"/>
      <c r="AF217" s="43"/>
      <c r="AG217" s="43"/>
      <c r="AH217" s="43"/>
      <c r="AI217" s="53"/>
      <c r="AJ217" s="47" t="s">
        <v>14152</v>
      </c>
      <c r="AK217" s="46"/>
      <c r="AL217" s="46" t="s">
        <v>14152</v>
      </c>
      <c r="AM217" s="46"/>
      <c r="AN217" s="42"/>
      <c r="AO217" s="44" t="s">
        <v>14152</v>
      </c>
      <c r="AP217" s="44"/>
      <c r="AQ217" s="44" t="s">
        <v>14152</v>
      </c>
      <c r="AR217" s="44"/>
      <c r="AS217" s="42"/>
      <c r="AT217" s="45"/>
      <c r="AU217" s="43"/>
      <c r="AV217" s="43"/>
      <c r="AW217" s="43"/>
      <c r="AX217" s="43"/>
      <c r="AY217" s="43"/>
      <c r="AZ217" s="53"/>
      <c r="BA217" s="45"/>
      <c r="BB217" s="43"/>
      <c r="BC217" s="43"/>
      <c r="BD217" s="43"/>
      <c r="BE217" s="43"/>
      <c r="BF217" s="43"/>
      <c r="BG217" s="53"/>
      <c r="BH217" s="45"/>
      <c r="BI217" s="43"/>
      <c r="BJ217" s="43"/>
      <c r="BK217" s="43"/>
      <c r="BL217" s="43"/>
      <c r="BM217" s="43"/>
      <c r="BN217" s="53"/>
      <c r="BO217" s="56" t="s">
        <v>14502</v>
      </c>
      <c r="BR217" s="25"/>
    </row>
    <row r="218" spans="1:70" ht="26.4">
      <c r="A218" s="25" t="s">
        <v>14136</v>
      </c>
      <c r="B218" s="39"/>
      <c r="C218" s="40"/>
      <c r="D218" s="58"/>
      <c r="E218" s="39" t="s">
        <v>14503</v>
      </c>
      <c r="F218" s="39"/>
      <c r="G218" s="39"/>
      <c r="H218" s="39"/>
      <c r="I218" s="38"/>
      <c r="J218" s="50"/>
      <c r="K218" s="49"/>
      <c r="L218" s="49"/>
      <c r="M218" s="49"/>
      <c r="N218" s="49"/>
      <c r="O218" s="48"/>
      <c r="P218" s="50"/>
      <c r="Q218" s="49"/>
      <c r="R218" s="49"/>
      <c r="S218" s="49"/>
      <c r="T218" s="48"/>
      <c r="U218" s="50"/>
      <c r="V218" s="49"/>
      <c r="W218" s="49"/>
      <c r="X218" s="49"/>
      <c r="Y218" s="48"/>
      <c r="Z218" s="45"/>
      <c r="AA218" s="43"/>
      <c r="AB218" s="43"/>
      <c r="AC218" s="43"/>
      <c r="AD218" s="53"/>
      <c r="AE218" s="45"/>
      <c r="AF218" s="43"/>
      <c r="AG218" s="43"/>
      <c r="AH218" s="43"/>
      <c r="AI218" s="53"/>
      <c r="AJ218" s="47" t="s">
        <v>10621</v>
      </c>
      <c r="AK218" s="46"/>
      <c r="AL218" s="46" t="s">
        <v>10621</v>
      </c>
      <c r="AM218" s="43"/>
      <c r="AN218" s="42"/>
      <c r="AO218" s="44" t="s">
        <v>10621</v>
      </c>
      <c r="AP218" s="44"/>
      <c r="AQ218" s="44" t="s">
        <v>10621</v>
      </c>
      <c r="AR218" s="44"/>
      <c r="AS218" s="42"/>
      <c r="AT218" s="45"/>
      <c r="AU218" s="43"/>
      <c r="AV218" s="43"/>
      <c r="AW218" s="43"/>
      <c r="AX218" s="43"/>
      <c r="AY218" s="43"/>
      <c r="AZ218" s="53"/>
      <c r="BA218" s="45"/>
      <c r="BB218" s="43"/>
      <c r="BC218" s="43"/>
      <c r="BD218" s="43"/>
      <c r="BE218" s="43"/>
      <c r="BF218" s="43"/>
      <c r="BG218" s="53"/>
      <c r="BH218" s="45"/>
      <c r="BI218" s="43"/>
      <c r="BJ218" s="43"/>
      <c r="BK218" s="43"/>
      <c r="BL218" s="43"/>
      <c r="BM218" s="43"/>
      <c r="BN218" s="53"/>
      <c r="BO218" s="56" t="s">
        <v>14504</v>
      </c>
      <c r="BP218" s="26" t="s">
        <v>14480</v>
      </c>
      <c r="BR218" s="25"/>
    </row>
    <row r="219" spans="1:70" ht="26.4">
      <c r="A219" s="25" t="s">
        <v>14136</v>
      </c>
      <c r="B219" s="39"/>
      <c r="C219" s="40"/>
      <c r="D219" s="58"/>
      <c r="E219" s="39" t="s">
        <v>14505</v>
      </c>
      <c r="F219" s="39"/>
      <c r="G219" s="39"/>
      <c r="H219" s="39"/>
      <c r="I219" s="38"/>
      <c r="J219" s="50"/>
      <c r="K219" s="49"/>
      <c r="L219" s="49"/>
      <c r="M219" s="49"/>
      <c r="N219" s="49"/>
      <c r="O219" s="48"/>
      <c r="P219" s="50"/>
      <c r="Q219" s="49"/>
      <c r="R219" s="49"/>
      <c r="S219" s="49"/>
      <c r="T219" s="48"/>
      <c r="U219" s="50"/>
      <c r="V219" s="49"/>
      <c r="W219" s="49"/>
      <c r="X219" s="49"/>
      <c r="Y219" s="48"/>
      <c r="Z219" s="45"/>
      <c r="AA219" s="43"/>
      <c r="AB219" s="43"/>
      <c r="AC219" s="43"/>
      <c r="AD219" s="53"/>
      <c r="AE219" s="45"/>
      <c r="AF219" s="43"/>
      <c r="AG219" s="43"/>
      <c r="AH219" s="43"/>
      <c r="AI219" s="53"/>
      <c r="AJ219" s="47" t="s">
        <v>14152</v>
      </c>
      <c r="AK219" s="46"/>
      <c r="AL219" s="46" t="s">
        <v>14152</v>
      </c>
      <c r="AM219" s="46"/>
      <c r="AN219" s="42"/>
      <c r="AO219" s="44" t="s">
        <v>14152</v>
      </c>
      <c r="AP219" s="44"/>
      <c r="AQ219" s="44" t="s">
        <v>14152</v>
      </c>
      <c r="AR219" s="44"/>
      <c r="AS219" s="42"/>
      <c r="AT219" s="45"/>
      <c r="AU219" s="43"/>
      <c r="AV219" s="43"/>
      <c r="AW219" s="43"/>
      <c r="AX219" s="43"/>
      <c r="AY219" s="43"/>
      <c r="AZ219" s="53"/>
      <c r="BA219" s="45"/>
      <c r="BB219" s="43"/>
      <c r="BC219" s="43"/>
      <c r="BD219" s="43"/>
      <c r="BE219" s="43"/>
      <c r="BF219" s="43"/>
      <c r="BG219" s="53"/>
      <c r="BH219" s="45"/>
      <c r="BI219" s="43"/>
      <c r="BJ219" s="43"/>
      <c r="BK219" s="43"/>
      <c r="BL219" s="43"/>
      <c r="BM219" s="43"/>
      <c r="BN219" s="53"/>
      <c r="BO219" s="56" t="s">
        <v>14506</v>
      </c>
      <c r="BR219" s="25"/>
    </row>
    <row r="220" spans="1:70">
      <c r="A220" s="25" t="s">
        <v>14136</v>
      </c>
      <c r="B220" s="39"/>
      <c r="C220" s="40"/>
      <c r="D220" s="58"/>
      <c r="E220" s="39" t="s">
        <v>14507</v>
      </c>
      <c r="F220" s="39"/>
      <c r="G220" s="39"/>
      <c r="H220" s="39"/>
      <c r="I220" s="38"/>
      <c r="J220" s="50"/>
      <c r="K220" s="49"/>
      <c r="L220" s="49"/>
      <c r="M220" s="49"/>
      <c r="N220" s="49"/>
      <c r="O220" s="48"/>
      <c r="P220" s="50"/>
      <c r="Q220" s="49"/>
      <c r="R220" s="49"/>
      <c r="S220" s="49"/>
      <c r="T220" s="48"/>
      <c r="U220" s="50"/>
      <c r="V220" s="49"/>
      <c r="W220" s="49"/>
      <c r="X220" s="49"/>
      <c r="Y220" s="48"/>
      <c r="Z220" s="45"/>
      <c r="AA220" s="43"/>
      <c r="AB220" s="43"/>
      <c r="AC220" s="43"/>
      <c r="AD220" s="53"/>
      <c r="AE220" s="45"/>
      <c r="AF220" s="43"/>
      <c r="AG220" s="43"/>
      <c r="AH220" s="43"/>
      <c r="AI220" s="53"/>
      <c r="AJ220" s="47" t="s">
        <v>10621</v>
      </c>
      <c r="AK220" s="46"/>
      <c r="AL220" s="46" t="s">
        <v>10621</v>
      </c>
      <c r="AM220" s="43"/>
      <c r="AN220" s="42"/>
      <c r="AO220" s="44" t="s">
        <v>10621</v>
      </c>
      <c r="AP220" s="44"/>
      <c r="AQ220" s="44" t="s">
        <v>10621</v>
      </c>
      <c r="AR220" s="44"/>
      <c r="AS220" s="42"/>
      <c r="AT220" s="45"/>
      <c r="AU220" s="43"/>
      <c r="AV220" s="43"/>
      <c r="AW220" s="43"/>
      <c r="AX220" s="43"/>
      <c r="AY220" s="43"/>
      <c r="AZ220" s="53"/>
      <c r="BA220" s="45"/>
      <c r="BB220" s="43"/>
      <c r="BC220" s="43"/>
      <c r="BD220" s="43"/>
      <c r="BE220" s="43"/>
      <c r="BF220" s="43"/>
      <c r="BG220" s="53"/>
      <c r="BH220" s="45"/>
      <c r="BI220" s="43"/>
      <c r="BJ220" s="43"/>
      <c r="BK220" s="43"/>
      <c r="BL220" s="43"/>
      <c r="BM220" s="43"/>
      <c r="BN220" s="53"/>
      <c r="BO220" s="56" t="s">
        <v>14508</v>
      </c>
      <c r="BP220" s="26" t="s">
        <v>14480</v>
      </c>
      <c r="BR220" s="25"/>
    </row>
    <row r="221" spans="1:70">
      <c r="A221" s="25" t="s">
        <v>14136</v>
      </c>
      <c r="B221" s="39"/>
      <c r="C221" s="40"/>
      <c r="D221" s="58"/>
      <c r="E221" s="39" t="s">
        <v>14509</v>
      </c>
      <c r="F221" s="39"/>
      <c r="G221" s="39"/>
      <c r="H221" s="39"/>
      <c r="I221" s="38"/>
      <c r="J221" s="50"/>
      <c r="K221" s="49"/>
      <c r="L221" s="49"/>
      <c r="M221" s="49"/>
      <c r="N221" s="49"/>
      <c r="O221" s="48"/>
      <c r="P221" s="50"/>
      <c r="Q221" s="49"/>
      <c r="R221" s="49"/>
      <c r="S221" s="49"/>
      <c r="T221" s="48"/>
      <c r="U221" s="50"/>
      <c r="V221" s="49"/>
      <c r="W221" s="49"/>
      <c r="X221" s="49"/>
      <c r="Y221" s="48"/>
      <c r="Z221" s="45"/>
      <c r="AA221" s="43"/>
      <c r="AB221" s="43"/>
      <c r="AC221" s="43"/>
      <c r="AD221" s="53"/>
      <c r="AE221" s="45"/>
      <c r="AF221" s="43"/>
      <c r="AG221" s="43"/>
      <c r="AH221" s="43"/>
      <c r="AI221" s="53"/>
      <c r="AJ221" s="47" t="s">
        <v>14152</v>
      </c>
      <c r="AK221" s="46"/>
      <c r="AL221" s="46" t="s">
        <v>14152</v>
      </c>
      <c r="AM221" s="46"/>
      <c r="AN221" s="42"/>
      <c r="AO221" s="44" t="s">
        <v>14152</v>
      </c>
      <c r="AP221" s="44"/>
      <c r="AQ221" s="44" t="s">
        <v>14152</v>
      </c>
      <c r="AR221" s="44"/>
      <c r="AS221" s="42"/>
      <c r="AT221" s="45"/>
      <c r="AU221" s="43"/>
      <c r="AV221" s="43"/>
      <c r="AW221" s="43"/>
      <c r="AX221" s="43"/>
      <c r="AY221" s="43"/>
      <c r="AZ221" s="53"/>
      <c r="BA221" s="45"/>
      <c r="BB221" s="43"/>
      <c r="BC221" s="43"/>
      <c r="BD221" s="43"/>
      <c r="BE221" s="43"/>
      <c r="BF221" s="43"/>
      <c r="BG221" s="53"/>
      <c r="BH221" s="45"/>
      <c r="BI221" s="43"/>
      <c r="BJ221" s="43"/>
      <c r="BK221" s="43"/>
      <c r="BL221" s="43"/>
      <c r="BM221" s="43"/>
      <c r="BN221" s="53"/>
      <c r="BO221" s="56" t="s">
        <v>14510</v>
      </c>
      <c r="BR221" s="25"/>
    </row>
    <row r="222" spans="1:70">
      <c r="A222" s="25" t="s">
        <v>14136</v>
      </c>
      <c r="B222" s="39"/>
      <c r="C222" s="40"/>
      <c r="D222" s="58"/>
      <c r="E222" s="39" t="s">
        <v>14511</v>
      </c>
      <c r="F222" s="39"/>
      <c r="G222" s="39"/>
      <c r="H222" s="39"/>
      <c r="I222" s="38"/>
      <c r="J222" s="50"/>
      <c r="K222" s="49"/>
      <c r="L222" s="49"/>
      <c r="M222" s="49"/>
      <c r="N222" s="49"/>
      <c r="O222" s="48"/>
      <c r="P222" s="50"/>
      <c r="Q222" s="49"/>
      <c r="R222" s="49"/>
      <c r="S222" s="49"/>
      <c r="T222" s="48"/>
      <c r="U222" s="50"/>
      <c r="V222" s="49"/>
      <c r="W222" s="49"/>
      <c r="X222" s="49"/>
      <c r="Y222" s="48"/>
      <c r="Z222" s="45"/>
      <c r="AA222" s="43"/>
      <c r="AB222" s="43"/>
      <c r="AC222" s="43"/>
      <c r="AD222" s="53"/>
      <c r="AE222" s="45"/>
      <c r="AF222" s="43"/>
      <c r="AG222" s="43"/>
      <c r="AH222" s="43"/>
      <c r="AI222" s="53"/>
      <c r="AJ222" s="47" t="s">
        <v>10621</v>
      </c>
      <c r="AK222" s="46"/>
      <c r="AL222" s="46" t="s">
        <v>10621</v>
      </c>
      <c r="AM222" s="43"/>
      <c r="AN222" s="42"/>
      <c r="AO222" s="44" t="s">
        <v>10621</v>
      </c>
      <c r="AP222" s="44"/>
      <c r="AQ222" s="44" t="s">
        <v>10621</v>
      </c>
      <c r="AR222" s="44"/>
      <c r="AS222" s="42"/>
      <c r="AT222" s="45"/>
      <c r="AU222" s="43"/>
      <c r="AV222" s="43"/>
      <c r="AW222" s="43"/>
      <c r="AX222" s="43"/>
      <c r="AY222" s="43"/>
      <c r="AZ222" s="53"/>
      <c r="BA222" s="45"/>
      <c r="BB222" s="43"/>
      <c r="BC222" s="43"/>
      <c r="BD222" s="43"/>
      <c r="BE222" s="43"/>
      <c r="BF222" s="43"/>
      <c r="BG222" s="53"/>
      <c r="BH222" s="45"/>
      <c r="BI222" s="43"/>
      <c r="BJ222" s="43"/>
      <c r="BK222" s="43"/>
      <c r="BL222" s="43"/>
      <c r="BM222" s="43"/>
      <c r="BN222" s="53"/>
      <c r="BO222" s="56" t="s">
        <v>14512</v>
      </c>
      <c r="BP222" s="26" t="s">
        <v>14480</v>
      </c>
      <c r="BR222" s="25"/>
    </row>
    <row r="223" spans="1:70">
      <c r="A223" s="25" t="s">
        <v>14136</v>
      </c>
      <c r="B223" s="39"/>
      <c r="C223" s="40"/>
      <c r="D223" s="58"/>
      <c r="E223" s="39" t="s">
        <v>14513</v>
      </c>
      <c r="F223" s="39"/>
      <c r="G223" s="39"/>
      <c r="H223" s="39"/>
      <c r="I223" s="38"/>
      <c r="J223" s="50"/>
      <c r="K223" s="49"/>
      <c r="L223" s="49"/>
      <c r="M223" s="49"/>
      <c r="N223" s="49"/>
      <c r="O223" s="48"/>
      <c r="P223" s="50"/>
      <c r="Q223" s="49"/>
      <c r="R223" s="49"/>
      <c r="S223" s="49"/>
      <c r="T223" s="48"/>
      <c r="U223" s="50"/>
      <c r="V223" s="49"/>
      <c r="W223" s="49"/>
      <c r="X223" s="49"/>
      <c r="Y223" s="48"/>
      <c r="Z223" s="45"/>
      <c r="AA223" s="43"/>
      <c r="AB223" s="43"/>
      <c r="AC223" s="43"/>
      <c r="AD223" s="53"/>
      <c r="AE223" s="45"/>
      <c r="AF223" s="43"/>
      <c r="AG223" s="43"/>
      <c r="AH223" s="43"/>
      <c r="AI223" s="53"/>
      <c r="AJ223" s="47" t="s">
        <v>14152</v>
      </c>
      <c r="AK223" s="46"/>
      <c r="AL223" s="46" t="s">
        <v>14152</v>
      </c>
      <c r="AM223" s="46"/>
      <c r="AN223" s="42"/>
      <c r="AO223" s="44" t="s">
        <v>14152</v>
      </c>
      <c r="AP223" s="44"/>
      <c r="AQ223" s="44" t="s">
        <v>14152</v>
      </c>
      <c r="AR223" s="44"/>
      <c r="AS223" s="42"/>
      <c r="AT223" s="45"/>
      <c r="AU223" s="43"/>
      <c r="AV223" s="43"/>
      <c r="AW223" s="43"/>
      <c r="AX223" s="43"/>
      <c r="AY223" s="43"/>
      <c r="AZ223" s="53"/>
      <c r="BA223" s="45"/>
      <c r="BB223" s="43"/>
      <c r="BC223" s="43"/>
      <c r="BD223" s="43"/>
      <c r="BE223" s="43"/>
      <c r="BF223" s="43"/>
      <c r="BG223" s="53"/>
      <c r="BH223" s="45"/>
      <c r="BI223" s="43"/>
      <c r="BJ223" s="43"/>
      <c r="BK223" s="43"/>
      <c r="BL223" s="43"/>
      <c r="BM223" s="43"/>
      <c r="BN223" s="53"/>
      <c r="BO223" s="56" t="s">
        <v>14514</v>
      </c>
      <c r="BR223" s="25"/>
    </row>
    <row r="224" spans="1:70">
      <c r="A224" s="25" t="s">
        <v>14136</v>
      </c>
      <c r="B224" s="39"/>
      <c r="C224" s="40" t="s">
        <v>14515</v>
      </c>
      <c r="D224" s="39"/>
      <c r="E224" s="39"/>
      <c r="F224" s="39"/>
      <c r="G224" s="39"/>
      <c r="H224" s="39"/>
      <c r="I224" s="38"/>
      <c r="J224" s="50"/>
      <c r="K224" s="49"/>
      <c r="L224" s="49"/>
      <c r="M224" s="49"/>
      <c r="N224" s="49"/>
      <c r="O224" s="48"/>
      <c r="P224" s="50"/>
      <c r="Q224" s="49"/>
      <c r="R224" s="49"/>
      <c r="S224" s="49"/>
      <c r="T224" s="48"/>
      <c r="U224" s="50"/>
      <c r="V224" s="49"/>
      <c r="W224" s="49"/>
      <c r="X224" s="49"/>
      <c r="Y224" s="48"/>
      <c r="Z224" s="45"/>
      <c r="AA224" s="43"/>
      <c r="AB224" s="43"/>
      <c r="AC224" s="43"/>
      <c r="AD224" s="53"/>
      <c r="AE224" s="45"/>
      <c r="AF224" s="43"/>
      <c r="AG224" s="43"/>
      <c r="AH224" s="43"/>
      <c r="AI224" s="53"/>
      <c r="AJ224" s="45" t="s">
        <v>10621</v>
      </c>
      <c r="AK224" s="43"/>
      <c r="AL224" s="43" t="s">
        <v>10621</v>
      </c>
      <c r="AM224" s="43"/>
      <c r="AN224" s="42" t="s">
        <v>14516</v>
      </c>
      <c r="AO224" s="44" t="s">
        <v>10621</v>
      </c>
      <c r="AP224" s="44"/>
      <c r="AQ224" s="44" t="s">
        <v>10621</v>
      </c>
      <c r="AR224" s="44"/>
      <c r="AS224" s="42" t="s">
        <v>14516</v>
      </c>
      <c r="AT224" s="45"/>
      <c r="AU224" s="43"/>
      <c r="AV224" s="43"/>
      <c r="AW224" s="43"/>
      <c r="AX224" s="43"/>
      <c r="AY224" s="43"/>
      <c r="AZ224" s="53"/>
      <c r="BA224" s="45"/>
      <c r="BB224" s="43"/>
      <c r="BC224" s="43"/>
      <c r="BD224" s="43"/>
      <c r="BE224" s="43"/>
      <c r="BF224" s="43"/>
      <c r="BG224" s="53"/>
      <c r="BH224" s="45"/>
      <c r="BI224" s="43"/>
      <c r="BJ224" s="43"/>
      <c r="BK224" s="43"/>
      <c r="BL224" s="43"/>
      <c r="BM224" s="43"/>
      <c r="BN224" s="53"/>
      <c r="BO224" s="26" t="s">
        <v>14517</v>
      </c>
      <c r="BR224" s="25" t="s">
        <v>14875</v>
      </c>
    </row>
    <row r="225" spans="1:70">
      <c r="A225" s="25" t="s">
        <v>14136</v>
      </c>
      <c r="B225" s="39"/>
      <c r="C225" s="40"/>
      <c r="D225" s="39" t="s">
        <v>14487</v>
      </c>
      <c r="E225" s="39"/>
      <c r="F225" s="39"/>
      <c r="G225" s="39"/>
      <c r="H225" s="39"/>
      <c r="I225" s="38"/>
      <c r="J225" s="50"/>
      <c r="K225" s="49"/>
      <c r="L225" s="49"/>
      <c r="M225" s="49"/>
      <c r="N225" s="49"/>
      <c r="O225" s="48"/>
      <c r="P225" s="50"/>
      <c r="Q225" s="49"/>
      <c r="R225" s="49"/>
      <c r="S225" s="49"/>
      <c r="T225" s="48"/>
      <c r="U225" s="50"/>
      <c r="V225" s="49"/>
      <c r="W225" s="49"/>
      <c r="X225" s="49"/>
      <c r="Y225" s="48"/>
      <c r="Z225" s="45"/>
      <c r="AA225" s="43"/>
      <c r="AB225" s="43"/>
      <c r="AC225" s="43"/>
      <c r="AD225" s="53"/>
      <c r="AE225" s="45"/>
      <c r="AF225" s="43"/>
      <c r="AG225" s="43"/>
      <c r="AH225" s="43"/>
      <c r="AI225" s="53"/>
      <c r="AJ225" s="47" t="s">
        <v>14152</v>
      </c>
      <c r="AK225" s="46"/>
      <c r="AL225" s="46" t="s">
        <v>14152</v>
      </c>
      <c r="AM225" s="46"/>
      <c r="AN225" s="42"/>
      <c r="AO225" s="44" t="s">
        <v>14152</v>
      </c>
      <c r="AP225" s="44"/>
      <c r="AQ225" s="44" t="s">
        <v>14152</v>
      </c>
      <c r="AR225" s="44"/>
      <c r="AS225" s="42"/>
      <c r="AT225" s="45"/>
      <c r="AU225" s="43"/>
      <c r="AV225" s="43"/>
      <c r="AW225" s="43"/>
      <c r="AX225" s="43"/>
      <c r="AY225" s="43"/>
      <c r="AZ225" s="53"/>
      <c r="BA225" s="45"/>
      <c r="BB225" s="43"/>
      <c r="BC225" s="43"/>
      <c r="BD225" s="43"/>
      <c r="BE225" s="43"/>
      <c r="BF225" s="43"/>
      <c r="BG225" s="53"/>
      <c r="BH225" s="45"/>
      <c r="BI225" s="43"/>
      <c r="BJ225" s="43"/>
      <c r="BK225" s="43"/>
      <c r="BL225" s="43"/>
      <c r="BM225" s="43"/>
      <c r="BN225" s="53"/>
      <c r="BO225" s="26" t="s">
        <v>14488</v>
      </c>
      <c r="BR225" s="25"/>
    </row>
    <row r="226" spans="1:70">
      <c r="A226" s="25" t="s">
        <v>14136</v>
      </c>
      <c r="B226" s="39"/>
      <c r="C226" s="40"/>
      <c r="D226" s="39" t="s">
        <v>14518</v>
      </c>
      <c r="E226" s="39"/>
      <c r="F226" s="39"/>
      <c r="G226" s="39"/>
      <c r="H226" s="39"/>
      <c r="I226" s="38"/>
      <c r="J226" s="50"/>
      <c r="K226" s="49"/>
      <c r="L226" s="49"/>
      <c r="M226" s="49"/>
      <c r="N226" s="49"/>
      <c r="O226" s="48"/>
      <c r="P226" s="50"/>
      <c r="Q226" s="49"/>
      <c r="R226" s="49"/>
      <c r="S226" s="49"/>
      <c r="T226" s="48"/>
      <c r="U226" s="50"/>
      <c r="V226" s="49"/>
      <c r="W226" s="49"/>
      <c r="X226" s="49"/>
      <c r="Y226" s="48"/>
      <c r="Z226" s="45"/>
      <c r="AA226" s="43"/>
      <c r="AB226" s="43"/>
      <c r="AC226" s="43"/>
      <c r="AD226" s="53"/>
      <c r="AE226" s="45"/>
      <c r="AF226" s="43"/>
      <c r="AG226" s="43"/>
      <c r="AH226" s="43"/>
      <c r="AI226" s="53"/>
      <c r="AJ226" s="47" t="s">
        <v>10621</v>
      </c>
      <c r="AK226" s="46"/>
      <c r="AL226" s="46" t="s">
        <v>10621</v>
      </c>
      <c r="AM226" s="46"/>
      <c r="AN226" s="42"/>
      <c r="AO226" s="44" t="s">
        <v>10621</v>
      </c>
      <c r="AP226" s="44"/>
      <c r="AQ226" s="44" t="s">
        <v>10621</v>
      </c>
      <c r="AR226" s="44"/>
      <c r="AS226" s="42"/>
      <c r="AT226" s="45"/>
      <c r="AU226" s="43"/>
      <c r="AV226" s="43"/>
      <c r="AW226" s="43"/>
      <c r="AX226" s="43"/>
      <c r="AY226" s="43"/>
      <c r="AZ226" s="53"/>
      <c r="BA226" s="45"/>
      <c r="BB226" s="43"/>
      <c r="BC226" s="43"/>
      <c r="BD226" s="43"/>
      <c r="BE226" s="43"/>
      <c r="BF226" s="43"/>
      <c r="BG226" s="53"/>
      <c r="BH226" s="45"/>
      <c r="BI226" s="43"/>
      <c r="BJ226" s="43"/>
      <c r="BK226" s="43"/>
      <c r="BL226" s="43"/>
      <c r="BM226" s="43"/>
      <c r="BN226" s="53"/>
      <c r="BO226" s="26" t="s">
        <v>14519</v>
      </c>
      <c r="BR226" s="25"/>
    </row>
    <row r="227" spans="1:70">
      <c r="A227" s="25" t="s">
        <v>14136</v>
      </c>
      <c r="B227" s="39"/>
      <c r="C227" s="40"/>
      <c r="D227" s="39"/>
      <c r="E227" s="39" t="s">
        <v>14520</v>
      </c>
      <c r="F227" s="39"/>
      <c r="G227" s="39"/>
      <c r="H227" s="39"/>
      <c r="I227" s="38"/>
      <c r="J227" s="50"/>
      <c r="K227" s="49"/>
      <c r="L227" s="49"/>
      <c r="M227" s="49"/>
      <c r="N227" s="49"/>
      <c r="O227" s="48"/>
      <c r="P227" s="50"/>
      <c r="Q227" s="49"/>
      <c r="R227" s="49"/>
      <c r="S227" s="49"/>
      <c r="T227" s="48"/>
      <c r="U227" s="50"/>
      <c r="V227" s="49"/>
      <c r="W227" s="49"/>
      <c r="X227" s="49"/>
      <c r="Y227" s="48"/>
      <c r="Z227" s="45"/>
      <c r="AA227" s="43"/>
      <c r="AB227" s="43"/>
      <c r="AC227" s="43"/>
      <c r="AD227" s="53"/>
      <c r="AE227" s="45"/>
      <c r="AF227" s="43"/>
      <c r="AG227" s="43"/>
      <c r="AH227" s="43"/>
      <c r="AI227" s="53"/>
      <c r="AJ227" s="45" t="s">
        <v>10621</v>
      </c>
      <c r="AK227" s="43"/>
      <c r="AL227" s="43" t="s">
        <v>10621</v>
      </c>
      <c r="AM227" s="43"/>
      <c r="AN227" s="42"/>
      <c r="AO227" s="44" t="s">
        <v>10621</v>
      </c>
      <c r="AP227" s="44"/>
      <c r="AQ227" s="44" t="s">
        <v>10621</v>
      </c>
      <c r="AR227" s="44"/>
      <c r="AS227" s="42"/>
      <c r="AT227" s="45"/>
      <c r="AU227" s="43"/>
      <c r="AV227" s="43"/>
      <c r="AW227" s="43"/>
      <c r="AX227" s="43"/>
      <c r="AY227" s="43"/>
      <c r="AZ227" s="53"/>
      <c r="BA227" s="45"/>
      <c r="BB227" s="43"/>
      <c r="BC227" s="43"/>
      <c r="BD227" s="43"/>
      <c r="BE227" s="43"/>
      <c r="BF227" s="43"/>
      <c r="BG227" s="53"/>
      <c r="BH227" s="45"/>
      <c r="BI227" s="43"/>
      <c r="BJ227" s="43"/>
      <c r="BK227" s="43"/>
      <c r="BL227" s="43"/>
      <c r="BM227" s="43"/>
      <c r="BN227" s="53"/>
      <c r="BO227" s="26" t="s">
        <v>14521</v>
      </c>
      <c r="BR227" s="25"/>
    </row>
    <row r="228" spans="1:70" ht="26.4">
      <c r="A228" s="25" t="s">
        <v>14136</v>
      </c>
      <c r="B228" s="39"/>
      <c r="C228" s="40"/>
      <c r="D228" s="39"/>
      <c r="E228" s="39"/>
      <c r="F228" s="39" t="s">
        <v>10370</v>
      </c>
      <c r="G228" s="39"/>
      <c r="H228" s="39"/>
      <c r="I228" s="38"/>
      <c r="J228" s="50"/>
      <c r="K228" s="49"/>
      <c r="L228" s="49"/>
      <c r="M228" s="49"/>
      <c r="N228" s="49"/>
      <c r="O228" s="48"/>
      <c r="P228" s="50"/>
      <c r="Q228" s="49"/>
      <c r="R228" s="49"/>
      <c r="S228" s="49"/>
      <c r="T228" s="48"/>
      <c r="U228" s="50"/>
      <c r="V228" s="49"/>
      <c r="W228" s="49"/>
      <c r="X228" s="49"/>
      <c r="Y228" s="48"/>
      <c r="Z228" s="45"/>
      <c r="AA228" s="43"/>
      <c r="AB228" s="43"/>
      <c r="AC228" s="43"/>
      <c r="AD228" s="53"/>
      <c r="AE228" s="45"/>
      <c r="AF228" s="43"/>
      <c r="AG228" s="43"/>
      <c r="AH228" s="43"/>
      <c r="AI228" s="53"/>
      <c r="AJ228" s="45" t="s">
        <v>10621</v>
      </c>
      <c r="AK228" s="43"/>
      <c r="AL228" s="43" t="s">
        <v>10621</v>
      </c>
      <c r="AM228" s="43"/>
      <c r="AN228" s="42"/>
      <c r="AO228" s="44" t="s">
        <v>10621</v>
      </c>
      <c r="AP228" s="44"/>
      <c r="AQ228" s="44" t="s">
        <v>10621</v>
      </c>
      <c r="AR228" s="44"/>
      <c r="AS228" s="42"/>
      <c r="AT228" s="45"/>
      <c r="AU228" s="43"/>
      <c r="AV228" s="43"/>
      <c r="AW228" s="43"/>
      <c r="AX228" s="43"/>
      <c r="AY228" s="43"/>
      <c r="AZ228" s="53"/>
      <c r="BA228" s="45"/>
      <c r="BB228" s="43"/>
      <c r="BC228" s="43"/>
      <c r="BD228" s="43"/>
      <c r="BE228" s="43"/>
      <c r="BF228" s="43"/>
      <c r="BG228" s="53"/>
      <c r="BH228" s="45"/>
      <c r="BI228" s="43"/>
      <c r="BJ228" s="43"/>
      <c r="BK228" s="43"/>
      <c r="BL228" s="43"/>
      <c r="BM228" s="43"/>
      <c r="BN228" s="53"/>
      <c r="BO228" s="26" t="s">
        <v>14522</v>
      </c>
      <c r="BQ228" s="26" t="s">
        <v>14523</v>
      </c>
      <c r="BR228" s="25"/>
    </row>
    <row r="229" spans="1:70">
      <c r="A229" s="25" t="s">
        <v>14136</v>
      </c>
      <c r="B229" s="39"/>
      <c r="C229" s="40"/>
      <c r="D229" s="39"/>
      <c r="E229" s="39"/>
      <c r="F229" s="39" t="s">
        <v>14524</v>
      </c>
      <c r="G229" s="39"/>
      <c r="H229" s="39"/>
      <c r="I229" s="38"/>
      <c r="J229" s="50"/>
      <c r="K229" s="49"/>
      <c r="L229" s="49"/>
      <c r="M229" s="49"/>
      <c r="N229" s="49"/>
      <c r="O229" s="48"/>
      <c r="P229" s="50"/>
      <c r="Q229" s="49"/>
      <c r="R229" s="49"/>
      <c r="S229" s="49"/>
      <c r="T229" s="48"/>
      <c r="U229" s="50"/>
      <c r="V229" s="49"/>
      <c r="W229" s="49"/>
      <c r="X229" s="49"/>
      <c r="Y229" s="48"/>
      <c r="Z229" s="45"/>
      <c r="AA229" s="43"/>
      <c r="AB229" s="43"/>
      <c r="AC229" s="43"/>
      <c r="AD229" s="53"/>
      <c r="AE229" s="45"/>
      <c r="AF229" s="43"/>
      <c r="AG229" s="43"/>
      <c r="AH229" s="43"/>
      <c r="AI229" s="53"/>
      <c r="AJ229" s="45" t="s">
        <v>10621</v>
      </c>
      <c r="AK229" s="43"/>
      <c r="AL229" s="43" t="s">
        <v>10621</v>
      </c>
      <c r="AM229" s="43"/>
      <c r="AN229" s="42"/>
      <c r="AO229" s="44" t="s">
        <v>10621</v>
      </c>
      <c r="AP229" s="44"/>
      <c r="AQ229" s="44" t="s">
        <v>10621</v>
      </c>
      <c r="AR229" s="44"/>
      <c r="AS229" s="42"/>
      <c r="AT229" s="45"/>
      <c r="AU229" s="43"/>
      <c r="AV229" s="43"/>
      <c r="AW229" s="43"/>
      <c r="AX229" s="43"/>
      <c r="AY229" s="43"/>
      <c r="AZ229" s="53"/>
      <c r="BA229" s="45"/>
      <c r="BB229" s="43"/>
      <c r="BC229" s="43"/>
      <c r="BD229" s="43"/>
      <c r="BE229" s="43"/>
      <c r="BF229" s="43"/>
      <c r="BG229" s="53"/>
      <c r="BH229" s="45"/>
      <c r="BI229" s="43"/>
      <c r="BJ229" s="43"/>
      <c r="BK229" s="43"/>
      <c r="BL229" s="43"/>
      <c r="BM229" s="43"/>
      <c r="BN229" s="53"/>
      <c r="BO229" s="26" t="s">
        <v>14525</v>
      </c>
      <c r="BR229" s="25"/>
    </row>
    <row r="230" spans="1:70" ht="26.4">
      <c r="A230" s="25" t="s">
        <v>14136</v>
      </c>
      <c r="B230" s="39"/>
      <c r="C230" s="40"/>
      <c r="D230" s="39"/>
      <c r="E230" s="39"/>
      <c r="F230" s="39"/>
      <c r="G230" s="39" t="s">
        <v>14526</v>
      </c>
      <c r="H230" s="39"/>
      <c r="I230" s="38"/>
      <c r="J230" s="50"/>
      <c r="K230" s="49"/>
      <c r="L230" s="49"/>
      <c r="M230" s="49"/>
      <c r="N230" s="49"/>
      <c r="O230" s="48"/>
      <c r="P230" s="50"/>
      <c r="Q230" s="49"/>
      <c r="R230" s="49"/>
      <c r="S230" s="49"/>
      <c r="T230" s="48"/>
      <c r="U230" s="50"/>
      <c r="V230" s="49"/>
      <c r="W230" s="49"/>
      <c r="X230" s="49"/>
      <c r="Y230" s="48"/>
      <c r="Z230" s="45"/>
      <c r="AA230" s="43"/>
      <c r="AB230" s="43"/>
      <c r="AC230" s="43"/>
      <c r="AD230" s="53"/>
      <c r="AE230" s="45"/>
      <c r="AF230" s="43"/>
      <c r="AG230" s="43"/>
      <c r="AH230" s="43"/>
      <c r="AI230" s="53"/>
      <c r="AJ230" s="45" t="s">
        <v>10621</v>
      </c>
      <c r="AK230" s="43"/>
      <c r="AL230" s="43" t="s">
        <v>10621</v>
      </c>
      <c r="AM230" s="43"/>
      <c r="AN230" s="42" t="s">
        <v>14527</v>
      </c>
      <c r="AO230" s="44" t="s">
        <v>10621</v>
      </c>
      <c r="AP230" s="44"/>
      <c r="AQ230" s="44" t="s">
        <v>10621</v>
      </c>
      <c r="AR230" s="44"/>
      <c r="AS230" s="42" t="s">
        <v>14527</v>
      </c>
      <c r="AT230" s="45"/>
      <c r="AU230" s="43"/>
      <c r="AV230" s="43"/>
      <c r="AW230" s="43"/>
      <c r="AX230" s="43"/>
      <c r="AY230" s="43"/>
      <c r="AZ230" s="53"/>
      <c r="BA230" s="45"/>
      <c r="BB230" s="43"/>
      <c r="BC230" s="43"/>
      <c r="BD230" s="43"/>
      <c r="BE230" s="43"/>
      <c r="BF230" s="43"/>
      <c r="BG230" s="53"/>
      <c r="BH230" s="45"/>
      <c r="BI230" s="43"/>
      <c r="BJ230" s="43"/>
      <c r="BK230" s="43"/>
      <c r="BL230" s="43"/>
      <c r="BM230" s="43"/>
      <c r="BN230" s="53"/>
      <c r="BO230" s="26" t="s">
        <v>14528</v>
      </c>
      <c r="BQ230" s="26" t="s">
        <v>14529</v>
      </c>
      <c r="BR230" s="25"/>
    </row>
    <row r="231" spans="1:70">
      <c r="A231" s="25" t="s">
        <v>14136</v>
      </c>
      <c r="B231" s="39"/>
      <c r="C231" s="40"/>
      <c r="D231" s="39"/>
      <c r="E231" s="39"/>
      <c r="F231" s="39"/>
      <c r="G231" s="39" t="s">
        <v>14530</v>
      </c>
      <c r="H231" s="39"/>
      <c r="I231" s="38"/>
      <c r="J231" s="50"/>
      <c r="K231" s="49"/>
      <c r="L231" s="49"/>
      <c r="M231" s="49"/>
      <c r="N231" s="49"/>
      <c r="O231" s="48"/>
      <c r="P231" s="50"/>
      <c r="Q231" s="49"/>
      <c r="R231" s="49"/>
      <c r="S231" s="49"/>
      <c r="T231" s="48"/>
      <c r="U231" s="50"/>
      <c r="V231" s="49"/>
      <c r="W231" s="49"/>
      <c r="X231" s="49"/>
      <c r="Y231" s="48"/>
      <c r="Z231" s="45"/>
      <c r="AA231" s="43"/>
      <c r="AB231" s="43"/>
      <c r="AC231" s="43"/>
      <c r="AD231" s="53"/>
      <c r="AE231" s="45"/>
      <c r="AF231" s="43"/>
      <c r="AG231" s="43"/>
      <c r="AH231" s="43"/>
      <c r="AI231" s="53"/>
      <c r="AJ231" s="47" t="s">
        <v>10621</v>
      </c>
      <c r="AK231" s="46"/>
      <c r="AL231" s="46" t="s">
        <v>10621</v>
      </c>
      <c r="AM231" s="46"/>
      <c r="AN231" s="42"/>
      <c r="AO231" s="44" t="s">
        <v>10621</v>
      </c>
      <c r="AP231" s="44"/>
      <c r="AQ231" s="44" t="s">
        <v>10621</v>
      </c>
      <c r="AR231" s="44"/>
      <c r="AS231" s="42"/>
      <c r="AT231" s="45"/>
      <c r="AU231" s="43"/>
      <c r="AV231" s="43"/>
      <c r="AW231" s="43"/>
      <c r="AX231" s="43"/>
      <c r="AY231" s="43"/>
      <c r="AZ231" s="53"/>
      <c r="BA231" s="45"/>
      <c r="BB231" s="43"/>
      <c r="BC231" s="43"/>
      <c r="BD231" s="43"/>
      <c r="BE231" s="43"/>
      <c r="BF231" s="43"/>
      <c r="BG231" s="53"/>
      <c r="BH231" s="45"/>
      <c r="BI231" s="43"/>
      <c r="BJ231" s="43"/>
      <c r="BK231" s="43"/>
      <c r="BL231" s="43"/>
      <c r="BM231" s="43"/>
      <c r="BN231" s="53"/>
      <c r="BO231" s="26" t="s">
        <v>14531</v>
      </c>
      <c r="BR231" s="25"/>
    </row>
    <row r="232" spans="1:70">
      <c r="A232" s="25" t="s">
        <v>14136</v>
      </c>
      <c r="B232" s="39"/>
      <c r="C232" s="40"/>
      <c r="D232" s="39"/>
      <c r="E232" s="39"/>
      <c r="F232" s="39"/>
      <c r="G232" s="39" t="s">
        <v>14532</v>
      </c>
      <c r="H232" s="39"/>
      <c r="I232" s="38"/>
      <c r="J232" s="50"/>
      <c r="K232" s="49"/>
      <c r="L232" s="49"/>
      <c r="M232" s="49"/>
      <c r="N232" s="49"/>
      <c r="O232" s="48"/>
      <c r="P232" s="50"/>
      <c r="Q232" s="49"/>
      <c r="R232" s="49"/>
      <c r="S232" s="49"/>
      <c r="T232" s="48"/>
      <c r="U232" s="50"/>
      <c r="V232" s="49"/>
      <c r="W232" s="49"/>
      <c r="X232" s="49"/>
      <c r="Y232" s="48"/>
      <c r="Z232" s="45"/>
      <c r="AA232" s="43"/>
      <c r="AB232" s="43"/>
      <c r="AC232" s="43"/>
      <c r="AD232" s="53"/>
      <c r="AE232" s="45"/>
      <c r="AF232" s="43"/>
      <c r="AG232" s="43"/>
      <c r="AH232" s="43"/>
      <c r="AI232" s="53"/>
      <c r="AJ232" s="47" t="s">
        <v>14152</v>
      </c>
      <c r="AK232" s="46"/>
      <c r="AL232" s="46" t="s">
        <v>14152</v>
      </c>
      <c r="AM232" s="46"/>
      <c r="AN232" s="42" t="s">
        <v>14533</v>
      </c>
      <c r="AO232" s="44" t="s">
        <v>14152</v>
      </c>
      <c r="AP232" s="44"/>
      <c r="AQ232" s="44" t="s">
        <v>14152</v>
      </c>
      <c r="AR232" s="44"/>
      <c r="AS232" s="42" t="s">
        <v>14533</v>
      </c>
      <c r="AT232" s="45"/>
      <c r="AU232" s="43"/>
      <c r="AV232" s="43"/>
      <c r="AW232" s="43"/>
      <c r="AX232" s="43"/>
      <c r="AY232" s="43"/>
      <c r="AZ232" s="53"/>
      <c r="BA232" s="45"/>
      <c r="BB232" s="43"/>
      <c r="BC232" s="43"/>
      <c r="BD232" s="43"/>
      <c r="BE232" s="43"/>
      <c r="BF232" s="43"/>
      <c r="BG232" s="53"/>
      <c r="BH232" s="45"/>
      <c r="BI232" s="43"/>
      <c r="BJ232" s="43"/>
      <c r="BK232" s="43"/>
      <c r="BL232" s="43"/>
      <c r="BM232" s="43"/>
      <c r="BN232" s="53"/>
      <c r="BO232" s="26" t="s">
        <v>14534</v>
      </c>
      <c r="BR232" s="25"/>
    </row>
    <row r="233" spans="1:70">
      <c r="A233" s="25" t="s">
        <v>14136</v>
      </c>
      <c r="B233" s="39"/>
      <c r="C233" s="40"/>
      <c r="D233" s="39"/>
      <c r="E233" s="39"/>
      <c r="F233" s="39"/>
      <c r="G233" s="39" t="s">
        <v>14535</v>
      </c>
      <c r="H233" s="39"/>
      <c r="I233" s="38"/>
      <c r="J233" s="50"/>
      <c r="K233" s="49"/>
      <c r="L233" s="49"/>
      <c r="M233" s="49"/>
      <c r="N233" s="49"/>
      <c r="O233" s="48"/>
      <c r="P233" s="50"/>
      <c r="Q233" s="49"/>
      <c r="R233" s="49"/>
      <c r="S233" s="49"/>
      <c r="T233" s="48"/>
      <c r="U233" s="50"/>
      <c r="V233" s="49"/>
      <c r="W233" s="49"/>
      <c r="X233" s="49"/>
      <c r="Y233" s="48"/>
      <c r="Z233" s="45"/>
      <c r="AA233" s="43"/>
      <c r="AB233" s="43"/>
      <c r="AC233" s="43"/>
      <c r="AD233" s="53"/>
      <c r="AE233" s="45"/>
      <c r="AF233" s="43"/>
      <c r="AG233" s="43"/>
      <c r="AH233" s="43"/>
      <c r="AI233" s="53"/>
      <c r="AJ233" s="47" t="s">
        <v>14152</v>
      </c>
      <c r="AK233" s="46"/>
      <c r="AL233" s="46" t="s">
        <v>14152</v>
      </c>
      <c r="AM233" s="46"/>
      <c r="AN233" s="42" t="s">
        <v>14536</v>
      </c>
      <c r="AO233" s="44" t="s">
        <v>14152</v>
      </c>
      <c r="AP233" s="44"/>
      <c r="AQ233" s="44" t="s">
        <v>14152</v>
      </c>
      <c r="AR233" s="44"/>
      <c r="AS233" s="42" t="s">
        <v>14536</v>
      </c>
      <c r="AT233" s="45"/>
      <c r="AU233" s="43"/>
      <c r="AV233" s="43"/>
      <c r="AW233" s="43"/>
      <c r="AX233" s="43"/>
      <c r="AY233" s="43"/>
      <c r="AZ233" s="53"/>
      <c r="BA233" s="45"/>
      <c r="BB233" s="43"/>
      <c r="BC233" s="43"/>
      <c r="BD233" s="43"/>
      <c r="BE233" s="43"/>
      <c r="BF233" s="43"/>
      <c r="BG233" s="53"/>
      <c r="BH233" s="45"/>
      <c r="BI233" s="43"/>
      <c r="BJ233" s="43"/>
      <c r="BK233" s="43"/>
      <c r="BL233" s="43"/>
      <c r="BM233" s="43"/>
      <c r="BN233" s="53"/>
      <c r="BO233" s="26" t="s">
        <v>14318</v>
      </c>
      <c r="BR233" s="25"/>
    </row>
    <row r="234" spans="1:70">
      <c r="A234" s="25" t="s">
        <v>14136</v>
      </c>
      <c r="B234" s="39"/>
      <c r="C234" s="40"/>
      <c r="D234" s="39"/>
      <c r="E234" s="39"/>
      <c r="F234" s="39"/>
      <c r="G234" s="39" t="s">
        <v>14537</v>
      </c>
      <c r="H234" s="39"/>
      <c r="I234" s="38"/>
      <c r="J234" s="50"/>
      <c r="K234" s="49"/>
      <c r="L234" s="49"/>
      <c r="M234" s="49"/>
      <c r="N234" s="49"/>
      <c r="O234" s="48"/>
      <c r="P234" s="50"/>
      <c r="Q234" s="49"/>
      <c r="R234" s="49"/>
      <c r="S234" s="49"/>
      <c r="T234" s="48"/>
      <c r="U234" s="50"/>
      <c r="V234" s="49"/>
      <c r="W234" s="49"/>
      <c r="X234" s="49"/>
      <c r="Y234" s="48"/>
      <c r="Z234" s="45"/>
      <c r="AA234" s="43"/>
      <c r="AB234" s="43"/>
      <c r="AC234" s="43"/>
      <c r="AD234" s="53"/>
      <c r="AE234" s="45"/>
      <c r="AF234" s="43"/>
      <c r="AG234" s="43"/>
      <c r="AH234" s="43"/>
      <c r="AI234" s="53"/>
      <c r="AJ234" s="47" t="s">
        <v>10621</v>
      </c>
      <c r="AK234" s="46"/>
      <c r="AL234" s="46" t="s">
        <v>10621</v>
      </c>
      <c r="AM234" s="46"/>
      <c r="AN234" s="42"/>
      <c r="AO234" s="44" t="s">
        <v>10621</v>
      </c>
      <c r="AP234" s="44"/>
      <c r="AQ234" s="44" t="s">
        <v>10621</v>
      </c>
      <c r="AR234" s="44"/>
      <c r="AS234" s="42"/>
      <c r="AT234" s="45"/>
      <c r="AU234" s="43"/>
      <c r="AV234" s="43"/>
      <c r="AW234" s="43"/>
      <c r="AX234" s="43"/>
      <c r="AY234" s="43"/>
      <c r="AZ234" s="53"/>
      <c r="BA234" s="45"/>
      <c r="BB234" s="43"/>
      <c r="BC234" s="43"/>
      <c r="BD234" s="43"/>
      <c r="BE234" s="43"/>
      <c r="BF234" s="43"/>
      <c r="BG234" s="53"/>
      <c r="BH234" s="45"/>
      <c r="BI234" s="43"/>
      <c r="BJ234" s="43"/>
      <c r="BK234" s="43"/>
      <c r="BL234" s="43"/>
      <c r="BM234" s="43"/>
      <c r="BN234" s="53"/>
      <c r="BO234" s="26" t="s">
        <v>14321</v>
      </c>
      <c r="BR234" s="25"/>
    </row>
    <row r="235" spans="1:70">
      <c r="A235" s="25" t="s">
        <v>14136</v>
      </c>
      <c r="B235" s="39"/>
      <c r="C235" s="40"/>
      <c r="D235" s="39"/>
      <c r="E235" s="39"/>
      <c r="F235" s="39"/>
      <c r="G235" s="39" t="s">
        <v>14538</v>
      </c>
      <c r="H235" s="39"/>
      <c r="I235" s="38"/>
      <c r="J235" s="50"/>
      <c r="K235" s="49"/>
      <c r="L235" s="49"/>
      <c r="M235" s="49"/>
      <c r="N235" s="49"/>
      <c r="O235" s="48"/>
      <c r="P235" s="50"/>
      <c r="Q235" s="49"/>
      <c r="R235" s="49"/>
      <c r="S235" s="49"/>
      <c r="T235" s="48"/>
      <c r="U235" s="50"/>
      <c r="V235" s="49"/>
      <c r="W235" s="49"/>
      <c r="X235" s="49"/>
      <c r="Y235" s="48"/>
      <c r="Z235" s="45"/>
      <c r="AA235" s="43"/>
      <c r="AB235" s="43"/>
      <c r="AC235" s="43"/>
      <c r="AD235" s="53"/>
      <c r="AE235" s="45"/>
      <c r="AF235" s="43"/>
      <c r="AG235" s="43"/>
      <c r="AH235" s="43"/>
      <c r="AI235" s="53"/>
      <c r="AJ235" s="47" t="s">
        <v>14152</v>
      </c>
      <c r="AK235" s="46"/>
      <c r="AL235" s="46" t="s">
        <v>14152</v>
      </c>
      <c r="AM235" s="46"/>
      <c r="AN235" s="42"/>
      <c r="AO235" s="44" t="s">
        <v>14152</v>
      </c>
      <c r="AP235" s="44"/>
      <c r="AQ235" s="44" t="s">
        <v>14152</v>
      </c>
      <c r="AR235" s="44"/>
      <c r="AS235" s="42"/>
      <c r="AT235" s="45"/>
      <c r="AU235" s="43"/>
      <c r="AV235" s="43"/>
      <c r="AW235" s="43"/>
      <c r="AX235" s="43"/>
      <c r="AY235" s="43"/>
      <c r="AZ235" s="53"/>
      <c r="BA235" s="45"/>
      <c r="BB235" s="43"/>
      <c r="BC235" s="43"/>
      <c r="BD235" s="43"/>
      <c r="BE235" s="43"/>
      <c r="BF235" s="43"/>
      <c r="BG235" s="53"/>
      <c r="BH235" s="45"/>
      <c r="BI235" s="43"/>
      <c r="BJ235" s="43"/>
      <c r="BK235" s="43"/>
      <c r="BL235" s="43"/>
      <c r="BM235" s="43"/>
      <c r="BN235" s="53"/>
      <c r="BO235" s="26" t="s">
        <v>14315</v>
      </c>
      <c r="BR235" s="25"/>
    </row>
    <row r="236" spans="1:70">
      <c r="A236" s="25" t="s">
        <v>14136</v>
      </c>
      <c r="B236" s="39"/>
      <c r="C236" s="40"/>
      <c r="D236" s="39"/>
      <c r="E236" s="39"/>
      <c r="F236" s="39"/>
      <c r="G236" s="39" t="s">
        <v>14539</v>
      </c>
      <c r="H236" s="39"/>
      <c r="I236" s="38"/>
      <c r="J236" s="50"/>
      <c r="K236" s="49"/>
      <c r="L236" s="49"/>
      <c r="M236" s="49"/>
      <c r="N236" s="49"/>
      <c r="O236" s="48"/>
      <c r="P236" s="50"/>
      <c r="Q236" s="49"/>
      <c r="R236" s="49"/>
      <c r="S236" s="49"/>
      <c r="T236" s="48"/>
      <c r="U236" s="50"/>
      <c r="V236" s="49"/>
      <c r="W236" s="49"/>
      <c r="X236" s="49"/>
      <c r="Y236" s="48"/>
      <c r="Z236" s="45"/>
      <c r="AA236" s="43"/>
      <c r="AB236" s="43"/>
      <c r="AC236" s="43"/>
      <c r="AD236" s="53"/>
      <c r="AE236" s="45"/>
      <c r="AF236" s="43"/>
      <c r="AG236" s="43"/>
      <c r="AH236" s="43"/>
      <c r="AI236" s="53"/>
      <c r="AJ236" s="47" t="s">
        <v>10621</v>
      </c>
      <c r="AK236" s="46"/>
      <c r="AL236" s="46" t="s">
        <v>10621</v>
      </c>
      <c r="AM236" s="46"/>
      <c r="AN236" s="42"/>
      <c r="AO236" s="44" t="s">
        <v>10621</v>
      </c>
      <c r="AP236" s="44"/>
      <c r="AQ236" s="44" t="s">
        <v>10621</v>
      </c>
      <c r="AR236" s="44"/>
      <c r="AS236" s="42"/>
      <c r="AT236" s="45"/>
      <c r="AU236" s="43"/>
      <c r="AV236" s="43"/>
      <c r="AW236" s="43"/>
      <c r="AX236" s="43"/>
      <c r="AY236" s="43"/>
      <c r="AZ236" s="53"/>
      <c r="BA236" s="45"/>
      <c r="BB236" s="43"/>
      <c r="BC236" s="43"/>
      <c r="BD236" s="43"/>
      <c r="BE236" s="43"/>
      <c r="BF236" s="43"/>
      <c r="BG236" s="53"/>
      <c r="BH236" s="45"/>
      <c r="BI236" s="43"/>
      <c r="BJ236" s="43"/>
      <c r="BK236" s="43"/>
      <c r="BL236" s="43"/>
      <c r="BM236" s="43"/>
      <c r="BN236" s="53"/>
      <c r="BO236" s="26" t="s">
        <v>14317</v>
      </c>
      <c r="BR236" s="25"/>
    </row>
    <row r="237" spans="1:70">
      <c r="A237" s="25" t="s">
        <v>14136</v>
      </c>
      <c r="B237" s="39"/>
      <c r="C237" s="40"/>
      <c r="D237" s="39"/>
      <c r="E237" s="39"/>
      <c r="F237" s="39"/>
      <c r="G237" s="39" t="s">
        <v>14540</v>
      </c>
      <c r="H237" s="39"/>
      <c r="I237" s="38"/>
      <c r="J237" s="50"/>
      <c r="K237" s="49"/>
      <c r="L237" s="49"/>
      <c r="M237" s="49"/>
      <c r="N237" s="49"/>
      <c r="O237" s="48"/>
      <c r="P237" s="50"/>
      <c r="Q237" s="49"/>
      <c r="R237" s="49"/>
      <c r="S237" s="49"/>
      <c r="T237" s="48"/>
      <c r="U237" s="50"/>
      <c r="V237" s="49"/>
      <c r="W237" s="49"/>
      <c r="X237" s="49"/>
      <c r="Y237" s="48"/>
      <c r="Z237" s="45"/>
      <c r="AA237" s="43"/>
      <c r="AB237" s="43"/>
      <c r="AC237" s="43"/>
      <c r="AD237" s="53"/>
      <c r="AE237" s="45"/>
      <c r="AF237" s="43"/>
      <c r="AG237" s="43"/>
      <c r="AH237" s="43"/>
      <c r="AI237" s="53"/>
      <c r="AJ237" s="47" t="s">
        <v>14152</v>
      </c>
      <c r="AK237" s="46"/>
      <c r="AL237" s="46" t="s">
        <v>14152</v>
      </c>
      <c r="AM237" s="46"/>
      <c r="AN237" s="42" t="s">
        <v>14541</v>
      </c>
      <c r="AO237" s="44" t="s">
        <v>14152</v>
      </c>
      <c r="AP237" s="44"/>
      <c r="AQ237" s="44" t="s">
        <v>14152</v>
      </c>
      <c r="AR237" s="44"/>
      <c r="AS237" s="42" t="s">
        <v>14541</v>
      </c>
      <c r="AT237" s="45"/>
      <c r="AU237" s="43"/>
      <c r="AV237" s="43"/>
      <c r="AW237" s="43"/>
      <c r="AX237" s="43"/>
      <c r="AY237" s="43"/>
      <c r="AZ237" s="53"/>
      <c r="BA237" s="45"/>
      <c r="BB237" s="43"/>
      <c r="BC237" s="43"/>
      <c r="BD237" s="43"/>
      <c r="BE237" s="43"/>
      <c r="BF237" s="43"/>
      <c r="BG237" s="53"/>
      <c r="BH237" s="45"/>
      <c r="BI237" s="43"/>
      <c r="BJ237" s="43"/>
      <c r="BK237" s="43"/>
      <c r="BL237" s="43"/>
      <c r="BM237" s="43"/>
      <c r="BN237" s="53"/>
      <c r="BO237" s="26" t="s">
        <v>14542</v>
      </c>
      <c r="BR237" s="25"/>
    </row>
    <row r="238" spans="1:70">
      <c r="A238" s="25" t="s">
        <v>14136</v>
      </c>
      <c r="B238" s="39"/>
      <c r="C238" s="40"/>
      <c r="D238" s="39"/>
      <c r="E238" s="39"/>
      <c r="F238" s="39"/>
      <c r="G238" s="39"/>
      <c r="H238" s="39" t="s">
        <v>14543</v>
      </c>
      <c r="I238" s="38"/>
      <c r="J238" s="50"/>
      <c r="K238" s="49"/>
      <c r="L238" s="49"/>
      <c r="M238" s="49"/>
      <c r="N238" s="49"/>
      <c r="O238" s="48"/>
      <c r="P238" s="50"/>
      <c r="Q238" s="49"/>
      <c r="R238" s="49"/>
      <c r="S238" s="49"/>
      <c r="T238" s="48"/>
      <c r="U238" s="50"/>
      <c r="V238" s="49"/>
      <c r="W238" s="49"/>
      <c r="X238" s="49"/>
      <c r="Y238" s="48"/>
      <c r="Z238" s="45"/>
      <c r="AA238" s="43"/>
      <c r="AB238" s="43"/>
      <c r="AC238" s="43"/>
      <c r="AD238" s="53"/>
      <c r="AE238" s="45"/>
      <c r="AF238" s="43"/>
      <c r="AG238" s="43"/>
      <c r="AH238" s="43"/>
      <c r="AI238" s="53"/>
      <c r="AJ238" s="45" t="s">
        <v>10621</v>
      </c>
      <c r="AK238" s="43"/>
      <c r="AL238" s="43" t="s">
        <v>10621</v>
      </c>
      <c r="AM238" s="43"/>
      <c r="AN238" s="42"/>
      <c r="AO238" s="44" t="s">
        <v>10621</v>
      </c>
      <c r="AP238" s="44"/>
      <c r="AQ238" s="44" t="s">
        <v>10621</v>
      </c>
      <c r="AR238" s="44"/>
      <c r="AS238" s="42"/>
      <c r="AT238" s="45"/>
      <c r="AU238" s="43"/>
      <c r="AV238" s="43"/>
      <c r="AW238" s="43"/>
      <c r="AX238" s="43"/>
      <c r="AY238" s="43"/>
      <c r="AZ238" s="53"/>
      <c r="BA238" s="45"/>
      <c r="BB238" s="43"/>
      <c r="BC238" s="43"/>
      <c r="BD238" s="43"/>
      <c r="BE238" s="43"/>
      <c r="BF238" s="43"/>
      <c r="BG238" s="53"/>
      <c r="BH238" s="45"/>
      <c r="BI238" s="43"/>
      <c r="BJ238" s="43"/>
      <c r="BK238" s="43"/>
      <c r="BL238" s="43"/>
      <c r="BM238" s="43"/>
      <c r="BN238" s="53"/>
      <c r="BO238" s="26" t="s">
        <v>14544</v>
      </c>
      <c r="BR238" s="25"/>
    </row>
    <row r="239" spans="1:70">
      <c r="A239" s="25" t="s">
        <v>14136</v>
      </c>
      <c r="B239" s="39"/>
      <c r="C239" s="40"/>
      <c r="D239" s="39"/>
      <c r="E239" s="39"/>
      <c r="F239" s="39"/>
      <c r="G239" s="39"/>
      <c r="H239" s="39"/>
      <c r="I239" s="38" t="s">
        <v>10462</v>
      </c>
      <c r="J239" s="50"/>
      <c r="K239" s="49"/>
      <c r="L239" s="49"/>
      <c r="M239" s="49"/>
      <c r="N239" s="49"/>
      <c r="O239" s="48"/>
      <c r="P239" s="50"/>
      <c r="Q239" s="49"/>
      <c r="R239" s="49"/>
      <c r="S239" s="49"/>
      <c r="T239" s="48"/>
      <c r="U239" s="50"/>
      <c r="V239" s="49"/>
      <c r="W239" s="49"/>
      <c r="X239" s="49"/>
      <c r="Y239" s="48"/>
      <c r="Z239" s="45"/>
      <c r="AA239" s="43"/>
      <c r="AB239" s="43"/>
      <c r="AC239" s="43"/>
      <c r="AD239" s="53"/>
      <c r="AE239" s="45"/>
      <c r="AF239" s="43"/>
      <c r="AG239" s="43"/>
      <c r="AH239" s="43"/>
      <c r="AI239" s="53"/>
      <c r="AJ239" s="45" t="s">
        <v>10621</v>
      </c>
      <c r="AK239" s="43"/>
      <c r="AL239" s="43" t="s">
        <v>10621</v>
      </c>
      <c r="AM239" s="43"/>
      <c r="AN239" s="42"/>
      <c r="AO239" s="44" t="s">
        <v>10621</v>
      </c>
      <c r="AP239" s="44"/>
      <c r="AQ239" s="44" t="s">
        <v>10621</v>
      </c>
      <c r="AR239" s="44"/>
      <c r="AS239" s="42"/>
      <c r="AT239" s="45"/>
      <c r="AU239" s="43"/>
      <c r="AV239" s="43"/>
      <c r="AW239" s="43"/>
      <c r="AX239" s="43"/>
      <c r="AY239" s="43"/>
      <c r="AZ239" s="53"/>
      <c r="BA239" s="45"/>
      <c r="BB239" s="43"/>
      <c r="BC239" s="43"/>
      <c r="BD239" s="43"/>
      <c r="BE239" s="43"/>
      <c r="BF239" s="43"/>
      <c r="BG239" s="53"/>
      <c r="BH239" s="45"/>
      <c r="BI239" s="43"/>
      <c r="BJ239" s="43"/>
      <c r="BK239" s="43"/>
      <c r="BL239" s="43"/>
      <c r="BM239" s="43"/>
      <c r="BN239" s="53"/>
      <c r="BO239" s="26" t="s">
        <v>14545</v>
      </c>
      <c r="BR239" s="25"/>
    </row>
    <row r="240" spans="1:70">
      <c r="A240" s="25" t="s">
        <v>14136</v>
      </c>
      <c r="B240" s="39"/>
      <c r="C240" s="40"/>
      <c r="D240" s="39"/>
      <c r="E240" s="39"/>
      <c r="F240" s="39"/>
      <c r="G240" s="39"/>
      <c r="H240" s="39"/>
      <c r="I240" s="38" t="s">
        <v>14546</v>
      </c>
      <c r="J240" s="50"/>
      <c r="K240" s="49"/>
      <c r="L240" s="49"/>
      <c r="M240" s="49"/>
      <c r="N240" s="49"/>
      <c r="O240" s="48"/>
      <c r="P240" s="50"/>
      <c r="Q240" s="49"/>
      <c r="R240" s="49"/>
      <c r="S240" s="49"/>
      <c r="T240" s="48"/>
      <c r="U240" s="50"/>
      <c r="V240" s="49"/>
      <c r="W240" s="49"/>
      <c r="X240" s="49"/>
      <c r="Y240" s="48"/>
      <c r="Z240" s="45"/>
      <c r="AA240" s="43"/>
      <c r="AB240" s="43"/>
      <c r="AC240" s="43"/>
      <c r="AD240" s="53"/>
      <c r="AE240" s="45"/>
      <c r="AF240" s="43"/>
      <c r="AG240" s="43"/>
      <c r="AH240" s="43"/>
      <c r="AI240" s="53"/>
      <c r="AJ240" s="47" t="s">
        <v>14152</v>
      </c>
      <c r="AK240" s="46"/>
      <c r="AL240" s="46" t="s">
        <v>14152</v>
      </c>
      <c r="AM240" s="46"/>
      <c r="AN240" s="42"/>
      <c r="AO240" s="44" t="s">
        <v>14152</v>
      </c>
      <c r="AP240" s="44"/>
      <c r="AQ240" s="44" t="s">
        <v>14152</v>
      </c>
      <c r="AR240" s="44"/>
      <c r="AS240" s="42"/>
      <c r="AT240" s="45"/>
      <c r="AU240" s="43"/>
      <c r="AV240" s="43"/>
      <c r="AW240" s="43"/>
      <c r="AX240" s="43"/>
      <c r="AY240" s="43"/>
      <c r="AZ240" s="53"/>
      <c r="BA240" s="45"/>
      <c r="BB240" s="43"/>
      <c r="BC240" s="43"/>
      <c r="BD240" s="43"/>
      <c r="BE240" s="43"/>
      <c r="BF240" s="43"/>
      <c r="BG240" s="53"/>
      <c r="BH240" s="45"/>
      <c r="BI240" s="43"/>
      <c r="BJ240" s="43"/>
      <c r="BK240" s="43"/>
      <c r="BL240" s="43"/>
      <c r="BM240" s="43"/>
      <c r="BN240" s="53"/>
      <c r="BO240" s="26" t="s">
        <v>14547</v>
      </c>
      <c r="BR240" s="25"/>
    </row>
    <row r="241" spans="1:70">
      <c r="A241" s="25" t="s">
        <v>14136</v>
      </c>
      <c r="B241" s="39"/>
      <c r="C241" s="40"/>
      <c r="D241" s="39"/>
      <c r="E241" s="39"/>
      <c r="F241" s="39"/>
      <c r="G241" s="39"/>
      <c r="H241" s="39"/>
      <c r="I241" s="38" t="s">
        <v>14548</v>
      </c>
      <c r="J241" s="50"/>
      <c r="K241" s="49"/>
      <c r="L241" s="49"/>
      <c r="M241" s="49"/>
      <c r="N241" s="49"/>
      <c r="O241" s="48"/>
      <c r="P241" s="50"/>
      <c r="Q241" s="49"/>
      <c r="R241" s="49"/>
      <c r="S241" s="49"/>
      <c r="T241" s="48"/>
      <c r="U241" s="50"/>
      <c r="V241" s="49"/>
      <c r="W241" s="49"/>
      <c r="X241" s="49"/>
      <c r="Y241" s="48"/>
      <c r="Z241" s="45"/>
      <c r="AA241" s="43"/>
      <c r="AB241" s="43"/>
      <c r="AC241" s="43"/>
      <c r="AD241" s="53"/>
      <c r="AE241" s="45"/>
      <c r="AF241" s="43"/>
      <c r="AG241" s="43"/>
      <c r="AH241" s="43"/>
      <c r="AI241" s="53"/>
      <c r="AJ241" s="45" t="s">
        <v>10621</v>
      </c>
      <c r="AK241" s="43"/>
      <c r="AL241" s="43" t="s">
        <v>10621</v>
      </c>
      <c r="AM241" s="43"/>
      <c r="AN241" s="42"/>
      <c r="AO241" s="44" t="s">
        <v>10621</v>
      </c>
      <c r="AP241" s="44"/>
      <c r="AQ241" s="44" t="s">
        <v>10621</v>
      </c>
      <c r="AR241" s="44"/>
      <c r="AS241" s="42"/>
      <c r="AT241" s="45"/>
      <c r="AU241" s="43"/>
      <c r="AV241" s="43"/>
      <c r="AW241" s="43"/>
      <c r="AX241" s="43"/>
      <c r="AY241" s="43"/>
      <c r="AZ241" s="53"/>
      <c r="BA241" s="45"/>
      <c r="BB241" s="43"/>
      <c r="BC241" s="43"/>
      <c r="BD241" s="43"/>
      <c r="BE241" s="43"/>
      <c r="BF241" s="43"/>
      <c r="BG241" s="53"/>
      <c r="BH241" s="45"/>
      <c r="BI241" s="43"/>
      <c r="BJ241" s="43"/>
      <c r="BK241" s="43"/>
      <c r="BL241" s="43"/>
      <c r="BM241" s="43"/>
      <c r="BN241" s="53"/>
      <c r="BO241" s="26" t="s">
        <v>14549</v>
      </c>
      <c r="BR241" s="25"/>
    </row>
    <row r="242" spans="1:70">
      <c r="A242" s="25" t="s">
        <v>14136</v>
      </c>
      <c r="B242" s="39"/>
      <c r="C242" s="40"/>
      <c r="D242" s="39"/>
      <c r="E242" s="39"/>
      <c r="F242" s="39"/>
      <c r="G242" s="39"/>
      <c r="H242" s="39"/>
      <c r="I242" s="38" t="s">
        <v>14550</v>
      </c>
      <c r="J242" s="50"/>
      <c r="K242" s="49"/>
      <c r="L242" s="49"/>
      <c r="M242" s="49"/>
      <c r="N242" s="49"/>
      <c r="O242" s="48"/>
      <c r="P242" s="50"/>
      <c r="Q242" s="49"/>
      <c r="R242" s="49"/>
      <c r="S242" s="49"/>
      <c r="T242" s="48"/>
      <c r="U242" s="50"/>
      <c r="V242" s="49"/>
      <c r="W242" s="49"/>
      <c r="X242" s="49"/>
      <c r="Y242" s="48"/>
      <c r="Z242" s="45"/>
      <c r="AA242" s="43"/>
      <c r="AB242" s="43"/>
      <c r="AC242" s="43"/>
      <c r="AD242" s="53"/>
      <c r="AE242" s="45"/>
      <c r="AF242" s="43"/>
      <c r="AG242" s="43"/>
      <c r="AH242" s="43"/>
      <c r="AI242" s="53"/>
      <c r="AJ242" s="45" t="s">
        <v>10621</v>
      </c>
      <c r="AK242" s="43"/>
      <c r="AL242" s="43" t="s">
        <v>10621</v>
      </c>
      <c r="AM242" s="43"/>
      <c r="AN242" s="42"/>
      <c r="AO242" s="44" t="s">
        <v>10621</v>
      </c>
      <c r="AP242" s="44"/>
      <c r="AQ242" s="44" t="s">
        <v>10621</v>
      </c>
      <c r="AR242" s="44"/>
      <c r="AS242" s="42"/>
      <c r="AT242" s="45"/>
      <c r="AU242" s="43"/>
      <c r="AV242" s="43"/>
      <c r="AW242" s="43"/>
      <c r="AX242" s="43"/>
      <c r="AY242" s="43"/>
      <c r="AZ242" s="53"/>
      <c r="BA242" s="45"/>
      <c r="BB242" s="43"/>
      <c r="BC242" s="43"/>
      <c r="BD242" s="43"/>
      <c r="BE242" s="43"/>
      <c r="BF242" s="43"/>
      <c r="BG242" s="53"/>
      <c r="BH242" s="45"/>
      <c r="BI242" s="43"/>
      <c r="BJ242" s="43"/>
      <c r="BK242" s="43"/>
      <c r="BL242" s="43"/>
      <c r="BM242" s="43"/>
      <c r="BN242" s="53"/>
      <c r="BO242" s="26" t="s">
        <v>14551</v>
      </c>
      <c r="BR242" s="25"/>
    </row>
    <row r="243" spans="1:70">
      <c r="A243" s="25" t="s">
        <v>14136</v>
      </c>
      <c r="B243" s="39"/>
      <c r="C243" s="40"/>
      <c r="D243" s="39"/>
      <c r="E243" s="39"/>
      <c r="F243" s="39"/>
      <c r="G243" s="39"/>
      <c r="H243" s="39"/>
      <c r="I243" s="38" t="s">
        <v>14552</v>
      </c>
      <c r="J243" s="50"/>
      <c r="K243" s="49"/>
      <c r="L243" s="49"/>
      <c r="M243" s="49"/>
      <c r="N243" s="49"/>
      <c r="O243" s="48"/>
      <c r="P243" s="50"/>
      <c r="Q243" s="49"/>
      <c r="R243" s="49"/>
      <c r="S243" s="49"/>
      <c r="T243" s="48"/>
      <c r="U243" s="50"/>
      <c r="V243" s="49"/>
      <c r="W243" s="49"/>
      <c r="X243" s="49"/>
      <c r="Y243" s="48"/>
      <c r="Z243" s="45"/>
      <c r="AA243" s="43"/>
      <c r="AB243" s="43"/>
      <c r="AC243" s="43"/>
      <c r="AD243" s="53"/>
      <c r="AE243" s="45"/>
      <c r="AF243" s="43"/>
      <c r="AG243" s="43"/>
      <c r="AH243" s="43"/>
      <c r="AI243" s="53"/>
      <c r="AJ243" s="45" t="s">
        <v>14152</v>
      </c>
      <c r="AK243" s="43"/>
      <c r="AL243" s="43" t="s">
        <v>14152</v>
      </c>
      <c r="AM243" s="43"/>
      <c r="AN243" s="42" t="s">
        <v>14553</v>
      </c>
      <c r="AO243" s="44" t="s">
        <v>14152</v>
      </c>
      <c r="AP243" s="44"/>
      <c r="AQ243" s="44" t="s">
        <v>14152</v>
      </c>
      <c r="AR243" s="44"/>
      <c r="AS243" s="42" t="s">
        <v>14553</v>
      </c>
      <c r="AT243" s="45"/>
      <c r="AU243" s="43"/>
      <c r="AV243" s="43"/>
      <c r="AW243" s="43"/>
      <c r="AX243" s="43"/>
      <c r="AY243" s="43"/>
      <c r="AZ243" s="53"/>
      <c r="BA243" s="45"/>
      <c r="BB243" s="43"/>
      <c r="BC243" s="43"/>
      <c r="BD243" s="43"/>
      <c r="BE243" s="43"/>
      <c r="BF243" s="43"/>
      <c r="BG243" s="53"/>
      <c r="BH243" s="45"/>
      <c r="BI243" s="43"/>
      <c r="BJ243" s="43"/>
      <c r="BK243" s="43"/>
      <c r="BL243" s="43"/>
      <c r="BM243" s="43"/>
      <c r="BN243" s="53"/>
      <c r="BO243" s="26" t="s">
        <v>14554</v>
      </c>
      <c r="BR243" s="25"/>
    </row>
    <row r="244" spans="1:70">
      <c r="A244" s="25" t="s">
        <v>14136</v>
      </c>
      <c r="B244" s="39"/>
      <c r="C244" s="40"/>
      <c r="D244" s="58" t="s">
        <v>14555</v>
      </c>
      <c r="E244" s="39"/>
      <c r="F244" s="39"/>
      <c r="G244" s="39"/>
      <c r="H244" s="39"/>
      <c r="I244" s="38"/>
      <c r="J244" s="50"/>
      <c r="K244" s="49"/>
      <c r="L244" s="49"/>
      <c r="M244" s="49"/>
      <c r="N244" s="49"/>
      <c r="O244" s="48"/>
      <c r="P244" s="50"/>
      <c r="Q244" s="49"/>
      <c r="R244" s="49"/>
      <c r="S244" s="49"/>
      <c r="T244" s="48"/>
      <c r="U244" s="50"/>
      <c r="V244" s="49"/>
      <c r="W244" s="49"/>
      <c r="X244" s="49"/>
      <c r="Y244" s="48"/>
      <c r="Z244" s="45"/>
      <c r="AA244" s="43"/>
      <c r="AB244" s="43"/>
      <c r="AC244" s="43"/>
      <c r="AD244" s="53"/>
      <c r="AE244" s="45"/>
      <c r="AF244" s="43"/>
      <c r="AG244" s="43"/>
      <c r="AH244" s="43"/>
      <c r="AI244" s="53"/>
      <c r="AJ244" s="47" t="s">
        <v>10621</v>
      </c>
      <c r="AK244" s="46"/>
      <c r="AL244" s="46" t="s">
        <v>10621</v>
      </c>
      <c r="AM244" s="46"/>
      <c r="AN244" s="42"/>
      <c r="AO244" s="44" t="s">
        <v>10621</v>
      </c>
      <c r="AP244" s="44"/>
      <c r="AQ244" s="44" t="s">
        <v>10621</v>
      </c>
      <c r="AR244" s="44"/>
      <c r="AS244" s="42"/>
      <c r="AT244" s="45"/>
      <c r="AU244" s="43"/>
      <c r="AV244" s="43"/>
      <c r="AW244" s="43"/>
      <c r="AX244" s="43"/>
      <c r="AY244" s="43"/>
      <c r="AZ244" s="53"/>
      <c r="BA244" s="45"/>
      <c r="BB244" s="43"/>
      <c r="BC244" s="43"/>
      <c r="BD244" s="43"/>
      <c r="BE244" s="43"/>
      <c r="BF244" s="43"/>
      <c r="BG244" s="53"/>
      <c r="BH244" s="45"/>
      <c r="BI244" s="43"/>
      <c r="BJ244" s="43"/>
      <c r="BK244" s="43"/>
      <c r="BL244" s="43"/>
      <c r="BM244" s="43"/>
      <c r="BN244" s="53"/>
      <c r="BO244" s="26" t="s">
        <v>14556</v>
      </c>
      <c r="BR244" s="25"/>
    </row>
    <row r="245" spans="1:70">
      <c r="A245" s="25" t="s">
        <v>14136</v>
      </c>
      <c r="B245" s="39"/>
      <c r="C245" s="40"/>
      <c r="D245" s="58"/>
      <c r="E245" s="39" t="s">
        <v>14557</v>
      </c>
      <c r="F245" s="39"/>
      <c r="G245" s="39"/>
      <c r="H245" s="39"/>
      <c r="I245" s="38"/>
      <c r="J245" s="50"/>
      <c r="K245" s="49"/>
      <c r="L245" s="49"/>
      <c r="M245" s="49"/>
      <c r="N245" s="49"/>
      <c r="O245" s="48"/>
      <c r="P245" s="50"/>
      <c r="Q245" s="49"/>
      <c r="R245" s="49"/>
      <c r="S245" s="49"/>
      <c r="T245" s="48"/>
      <c r="U245" s="50"/>
      <c r="V245" s="49"/>
      <c r="W245" s="49"/>
      <c r="X245" s="49"/>
      <c r="Y245" s="48"/>
      <c r="Z245" s="45"/>
      <c r="AA245" s="43"/>
      <c r="AB245" s="43"/>
      <c r="AC245" s="43"/>
      <c r="AD245" s="53"/>
      <c r="AE245" s="45"/>
      <c r="AF245" s="43"/>
      <c r="AG245" s="43"/>
      <c r="AH245" s="43"/>
      <c r="AI245" s="53"/>
      <c r="AJ245" s="45" t="s">
        <v>10621</v>
      </c>
      <c r="AK245" s="43"/>
      <c r="AL245" s="43" t="s">
        <v>10621</v>
      </c>
      <c r="AM245" s="43"/>
      <c r="AN245" s="42"/>
      <c r="AO245" s="44" t="s">
        <v>10621</v>
      </c>
      <c r="AP245" s="44"/>
      <c r="AQ245" s="44" t="s">
        <v>10621</v>
      </c>
      <c r="AR245" s="44"/>
      <c r="AS245" s="42"/>
      <c r="AT245" s="45"/>
      <c r="AU245" s="43"/>
      <c r="AV245" s="43"/>
      <c r="AW245" s="43"/>
      <c r="AX245" s="43"/>
      <c r="AY245" s="43"/>
      <c r="AZ245" s="53"/>
      <c r="BA245" s="45"/>
      <c r="BB245" s="43"/>
      <c r="BC245" s="43"/>
      <c r="BD245" s="43"/>
      <c r="BE245" s="43"/>
      <c r="BF245" s="43"/>
      <c r="BG245" s="53"/>
      <c r="BH245" s="45"/>
      <c r="BI245" s="43"/>
      <c r="BJ245" s="43"/>
      <c r="BK245" s="43"/>
      <c r="BL245" s="43"/>
      <c r="BM245" s="43"/>
      <c r="BN245" s="53"/>
      <c r="BO245" s="26" t="s">
        <v>14558</v>
      </c>
      <c r="BR245" s="25"/>
    </row>
    <row r="246" spans="1:70" ht="52.8">
      <c r="A246" s="25" t="s">
        <v>14136</v>
      </c>
      <c r="B246" s="39"/>
      <c r="C246" s="40"/>
      <c r="D246" s="58"/>
      <c r="E246" s="39"/>
      <c r="F246" s="39" t="s">
        <v>14285</v>
      </c>
      <c r="G246" s="39"/>
      <c r="H246" s="39"/>
      <c r="I246" s="38"/>
      <c r="J246" s="50"/>
      <c r="K246" s="49"/>
      <c r="L246" s="49"/>
      <c r="M246" s="49"/>
      <c r="N246" s="49"/>
      <c r="O246" s="48"/>
      <c r="P246" s="50"/>
      <c r="Q246" s="49"/>
      <c r="R246" s="49"/>
      <c r="S246" s="49"/>
      <c r="T246" s="48"/>
      <c r="U246" s="50"/>
      <c r="V246" s="49"/>
      <c r="W246" s="49"/>
      <c r="X246" s="49"/>
      <c r="Y246" s="48"/>
      <c r="Z246" s="45"/>
      <c r="AA246" s="43"/>
      <c r="AB246" s="43"/>
      <c r="AC246" s="43"/>
      <c r="AD246" s="53"/>
      <c r="AE246" s="45"/>
      <c r="AF246" s="43"/>
      <c r="AG246" s="43"/>
      <c r="AH246" s="43"/>
      <c r="AI246" s="53"/>
      <c r="AJ246" s="45" t="s">
        <v>10621</v>
      </c>
      <c r="AK246" s="43"/>
      <c r="AL246" s="43" t="s">
        <v>10621</v>
      </c>
      <c r="AM246" s="43"/>
      <c r="AN246" s="42" t="s">
        <v>14559</v>
      </c>
      <c r="AO246" s="44" t="s">
        <v>10621</v>
      </c>
      <c r="AP246" s="44"/>
      <c r="AQ246" s="44" t="s">
        <v>10621</v>
      </c>
      <c r="AR246" s="44"/>
      <c r="AS246" s="42" t="s">
        <v>14559</v>
      </c>
      <c r="AT246" s="45"/>
      <c r="AU246" s="43"/>
      <c r="AV246" s="43"/>
      <c r="AW246" s="43"/>
      <c r="AX246" s="43"/>
      <c r="AY246" s="43"/>
      <c r="AZ246" s="53"/>
      <c r="BA246" s="45"/>
      <c r="BB246" s="43"/>
      <c r="BC246" s="43"/>
      <c r="BD246" s="43"/>
      <c r="BE246" s="43"/>
      <c r="BF246" s="43"/>
      <c r="BG246" s="53"/>
      <c r="BH246" s="45"/>
      <c r="BI246" s="43"/>
      <c r="BJ246" s="43"/>
      <c r="BK246" s="43"/>
      <c r="BL246" s="43"/>
      <c r="BM246" s="43"/>
      <c r="BN246" s="53"/>
      <c r="BO246" s="26" t="s">
        <v>14560</v>
      </c>
      <c r="BQ246" s="26" t="s">
        <v>14561</v>
      </c>
      <c r="BR246" s="25"/>
    </row>
    <row r="247" spans="1:70" ht="26.4">
      <c r="A247" s="25" t="s">
        <v>14136</v>
      </c>
      <c r="B247" s="39"/>
      <c r="C247" s="40"/>
      <c r="D247" s="58"/>
      <c r="E247" s="39"/>
      <c r="F247" s="39" t="s">
        <v>10370</v>
      </c>
      <c r="G247" s="39"/>
      <c r="H247" s="39"/>
      <c r="I247" s="38"/>
      <c r="J247" s="50"/>
      <c r="K247" s="49"/>
      <c r="L247" s="49"/>
      <c r="M247" s="49"/>
      <c r="N247" s="49"/>
      <c r="O247" s="48"/>
      <c r="P247" s="50"/>
      <c r="Q247" s="49"/>
      <c r="R247" s="49"/>
      <c r="S247" s="49"/>
      <c r="T247" s="48"/>
      <c r="U247" s="50"/>
      <c r="V247" s="49"/>
      <c r="W247" s="49"/>
      <c r="X247" s="49"/>
      <c r="Y247" s="48"/>
      <c r="Z247" s="45"/>
      <c r="AA247" s="43"/>
      <c r="AB247" s="43"/>
      <c r="AC247" s="43"/>
      <c r="AD247" s="53"/>
      <c r="AE247" s="45"/>
      <c r="AF247" s="43"/>
      <c r="AG247" s="43"/>
      <c r="AH247" s="43"/>
      <c r="AI247" s="53"/>
      <c r="AJ247" s="45" t="s">
        <v>10621</v>
      </c>
      <c r="AK247" s="43"/>
      <c r="AL247" s="43" t="s">
        <v>10621</v>
      </c>
      <c r="AM247" s="43"/>
      <c r="AN247" s="42"/>
      <c r="AO247" s="44" t="s">
        <v>10621</v>
      </c>
      <c r="AP247" s="44"/>
      <c r="AQ247" s="44" t="s">
        <v>10621</v>
      </c>
      <c r="AR247" s="44"/>
      <c r="AS247" s="42"/>
      <c r="AT247" s="45"/>
      <c r="AU247" s="43"/>
      <c r="AV247" s="43"/>
      <c r="AW247" s="43"/>
      <c r="AX247" s="43"/>
      <c r="AY247" s="43"/>
      <c r="AZ247" s="53"/>
      <c r="BA247" s="45"/>
      <c r="BB247" s="43"/>
      <c r="BC247" s="43"/>
      <c r="BD247" s="43"/>
      <c r="BE247" s="43"/>
      <c r="BF247" s="43"/>
      <c r="BG247" s="53"/>
      <c r="BH247" s="45"/>
      <c r="BI247" s="43"/>
      <c r="BJ247" s="43"/>
      <c r="BK247" s="43"/>
      <c r="BL247" s="43"/>
      <c r="BM247" s="43"/>
      <c r="BN247" s="53"/>
      <c r="BO247" s="26" t="s">
        <v>14562</v>
      </c>
      <c r="BQ247" s="26" t="s">
        <v>14523</v>
      </c>
      <c r="BR247" s="25"/>
    </row>
    <row r="248" spans="1:70" ht="26.4">
      <c r="A248" s="25" t="s">
        <v>14136</v>
      </c>
      <c r="B248" s="39"/>
      <c r="C248" s="40"/>
      <c r="D248" s="58"/>
      <c r="E248" s="39"/>
      <c r="F248" s="39" t="s">
        <v>14563</v>
      </c>
      <c r="G248" s="39"/>
      <c r="H248" s="39"/>
      <c r="I248" s="38"/>
      <c r="J248" s="50"/>
      <c r="K248" s="49"/>
      <c r="L248" s="49"/>
      <c r="M248" s="49"/>
      <c r="N248" s="49"/>
      <c r="O248" s="48"/>
      <c r="P248" s="50"/>
      <c r="Q248" s="49"/>
      <c r="R248" s="49"/>
      <c r="S248" s="49"/>
      <c r="T248" s="48"/>
      <c r="U248" s="50"/>
      <c r="V248" s="49"/>
      <c r="W248" s="49"/>
      <c r="X248" s="49"/>
      <c r="Y248" s="48"/>
      <c r="Z248" s="45"/>
      <c r="AA248" s="43"/>
      <c r="AB248" s="43"/>
      <c r="AC248" s="43"/>
      <c r="AD248" s="53"/>
      <c r="AE248" s="45"/>
      <c r="AF248" s="43"/>
      <c r="AG248" s="43"/>
      <c r="AH248" s="43"/>
      <c r="AI248" s="53"/>
      <c r="AJ248" s="47" t="s">
        <v>14152</v>
      </c>
      <c r="AK248" s="46"/>
      <c r="AL248" s="46" t="s">
        <v>14152</v>
      </c>
      <c r="AM248" s="46"/>
      <c r="AN248" s="42" t="s">
        <v>14564</v>
      </c>
      <c r="AO248" s="44" t="s">
        <v>14152</v>
      </c>
      <c r="AP248" s="44"/>
      <c r="AQ248" s="44" t="s">
        <v>14152</v>
      </c>
      <c r="AR248" s="44"/>
      <c r="AS248" s="42" t="s">
        <v>14564</v>
      </c>
      <c r="AT248" s="45"/>
      <c r="AU248" s="43"/>
      <c r="AV248" s="43"/>
      <c r="AW248" s="43"/>
      <c r="AX248" s="43"/>
      <c r="AY248" s="43"/>
      <c r="AZ248" s="53"/>
      <c r="BA248" s="45"/>
      <c r="BB248" s="43"/>
      <c r="BC248" s="43"/>
      <c r="BD248" s="43"/>
      <c r="BE248" s="43"/>
      <c r="BF248" s="43"/>
      <c r="BG248" s="53"/>
      <c r="BH248" s="45"/>
      <c r="BI248" s="43"/>
      <c r="BJ248" s="43"/>
      <c r="BK248" s="43"/>
      <c r="BL248" s="43"/>
      <c r="BM248" s="43"/>
      <c r="BN248" s="53"/>
      <c r="BO248" s="26" t="s">
        <v>14565</v>
      </c>
      <c r="BQ248" s="26" t="s">
        <v>14566</v>
      </c>
      <c r="BR248" s="25"/>
    </row>
    <row r="249" spans="1:70">
      <c r="A249" s="25" t="s">
        <v>14136</v>
      </c>
      <c r="B249" s="39"/>
      <c r="C249" s="40"/>
      <c r="D249" s="58"/>
      <c r="E249" s="39"/>
      <c r="F249" s="39" t="s">
        <v>14567</v>
      </c>
      <c r="G249" s="39"/>
      <c r="H249" s="39"/>
      <c r="I249" s="38"/>
      <c r="J249" s="50"/>
      <c r="K249" s="49"/>
      <c r="L249" s="49"/>
      <c r="M249" s="49"/>
      <c r="N249" s="49"/>
      <c r="O249" s="48"/>
      <c r="P249" s="50"/>
      <c r="Q249" s="49"/>
      <c r="R249" s="49"/>
      <c r="S249" s="49"/>
      <c r="T249" s="48"/>
      <c r="U249" s="50"/>
      <c r="V249" s="49"/>
      <c r="W249" s="49"/>
      <c r="X249" s="49"/>
      <c r="Y249" s="48"/>
      <c r="Z249" s="45"/>
      <c r="AA249" s="43"/>
      <c r="AB249" s="43"/>
      <c r="AC249" s="43"/>
      <c r="AD249" s="53"/>
      <c r="AE249" s="45"/>
      <c r="AF249" s="43"/>
      <c r="AG249" s="43"/>
      <c r="AH249" s="43"/>
      <c r="AI249" s="53"/>
      <c r="AJ249" s="45" t="s">
        <v>10621</v>
      </c>
      <c r="AK249" s="43"/>
      <c r="AL249" s="43" t="s">
        <v>10621</v>
      </c>
      <c r="AM249" s="43"/>
      <c r="AN249" s="42"/>
      <c r="AO249" s="44" t="s">
        <v>10621</v>
      </c>
      <c r="AP249" s="44"/>
      <c r="AQ249" s="44" t="s">
        <v>10621</v>
      </c>
      <c r="AR249" s="44"/>
      <c r="AS249" s="42"/>
      <c r="AT249" s="45"/>
      <c r="AU249" s="43"/>
      <c r="AV249" s="43"/>
      <c r="AW249" s="43"/>
      <c r="AX249" s="43"/>
      <c r="AY249" s="43"/>
      <c r="AZ249" s="53"/>
      <c r="BA249" s="45"/>
      <c r="BB249" s="43"/>
      <c r="BC249" s="43"/>
      <c r="BD249" s="43"/>
      <c r="BE249" s="43"/>
      <c r="BF249" s="43"/>
      <c r="BG249" s="53"/>
      <c r="BH249" s="45"/>
      <c r="BI249" s="43"/>
      <c r="BJ249" s="43"/>
      <c r="BK249" s="43"/>
      <c r="BL249" s="43"/>
      <c r="BM249" s="43"/>
      <c r="BN249" s="53"/>
      <c r="BO249" s="26" t="s">
        <v>14568</v>
      </c>
      <c r="BR249" s="25"/>
    </row>
    <row r="250" spans="1:70">
      <c r="A250" s="25" t="s">
        <v>14136</v>
      </c>
      <c r="B250" s="39"/>
      <c r="C250" s="40"/>
      <c r="D250" s="58"/>
      <c r="E250" s="39"/>
      <c r="F250" s="39" t="s">
        <v>14569</v>
      </c>
      <c r="G250" s="39"/>
      <c r="H250" s="39"/>
      <c r="I250" s="38"/>
      <c r="J250" s="50"/>
      <c r="K250" s="49"/>
      <c r="L250" s="49"/>
      <c r="M250" s="49"/>
      <c r="N250" s="49"/>
      <c r="O250" s="48"/>
      <c r="P250" s="50"/>
      <c r="Q250" s="49"/>
      <c r="R250" s="49"/>
      <c r="S250" s="49"/>
      <c r="T250" s="48"/>
      <c r="U250" s="50"/>
      <c r="V250" s="49"/>
      <c r="W250" s="49"/>
      <c r="X250" s="49"/>
      <c r="Y250" s="48"/>
      <c r="Z250" s="45"/>
      <c r="AA250" s="43"/>
      <c r="AB250" s="43"/>
      <c r="AC250" s="43"/>
      <c r="AD250" s="53"/>
      <c r="AE250" s="45"/>
      <c r="AF250" s="43"/>
      <c r="AG250" s="43"/>
      <c r="AH250" s="43"/>
      <c r="AI250" s="53"/>
      <c r="AJ250" s="47" t="s">
        <v>10621</v>
      </c>
      <c r="AK250" s="46"/>
      <c r="AL250" s="46" t="s">
        <v>10621</v>
      </c>
      <c r="AM250" s="46"/>
      <c r="AN250" s="42"/>
      <c r="AO250" s="44" t="s">
        <v>10621</v>
      </c>
      <c r="AP250" s="44"/>
      <c r="AQ250" s="44" t="s">
        <v>10621</v>
      </c>
      <c r="AR250" s="44"/>
      <c r="AS250" s="42"/>
      <c r="AT250" s="45"/>
      <c r="AU250" s="43"/>
      <c r="AV250" s="43"/>
      <c r="AW250" s="43"/>
      <c r="AX250" s="43"/>
      <c r="AY250" s="43"/>
      <c r="AZ250" s="53"/>
      <c r="BA250" s="45"/>
      <c r="BB250" s="43"/>
      <c r="BC250" s="43"/>
      <c r="BD250" s="43"/>
      <c r="BE250" s="43"/>
      <c r="BF250" s="43"/>
      <c r="BG250" s="53"/>
      <c r="BH250" s="45"/>
      <c r="BI250" s="43"/>
      <c r="BJ250" s="43"/>
      <c r="BK250" s="43"/>
      <c r="BL250" s="43"/>
      <c r="BM250" s="43"/>
      <c r="BN250" s="53"/>
      <c r="BO250" s="26" t="s">
        <v>14570</v>
      </c>
      <c r="BR250" s="25"/>
    </row>
    <row r="251" spans="1:70">
      <c r="A251" s="25" t="s">
        <v>14136</v>
      </c>
      <c r="B251" s="39"/>
      <c r="C251" s="40"/>
      <c r="D251" s="58"/>
      <c r="E251" s="39"/>
      <c r="F251" s="39" t="s">
        <v>14571</v>
      </c>
      <c r="G251" s="39"/>
      <c r="H251" s="39"/>
      <c r="I251" s="38"/>
      <c r="J251" s="50"/>
      <c r="K251" s="49"/>
      <c r="L251" s="49"/>
      <c r="M251" s="49"/>
      <c r="N251" s="49"/>
      <c r="O251" s="48"/>
      <c r="P251" s="50"/>
      <c r="Q251" s="49"/>
      <c r="R251" s="49"/>
      <c r="S251" s="49"/>
      <c r="T251" s="48"/>
      <c r="U251" s="50"/>
      <c r="V251" s="49"/>
      <c r="W251" s="49"/>
      <c r="X251" s="49"/>
      <c r="Y251" s="48"/>
      <c r="Z251" s="45"/>
      <c r="AA251" s="43"/>
      <c r="AB251" s="43"/>
      <c r="AC251" s="43"/>
      <c r="AD251" s="53"/>
      <c r="AE251" s="45"/>
      <c r="AF251" s="43"/>
      <c r="AG251" s="43"/>
      <c r="AH251" s="43"/>
      <c r="AI251" s="53"/>
      <c r="AJ251" s="45" t="s">
        <v>10621</v>
      </c>
      <c r="AK251" s="43"/>
      <c r="AL251" s="43" t="s">
        <v>10621</v>
      </c>
      <c r="AM251" s="43"/>
      <c r="AN251" s="42" t="s">
        <v>14572</v>
      </c>
      <c r="AO251" s="44" t="s">
        <v>10621</v>
      </c>
      <c r="AP251" s="44"/>
      <c r="AQ251" s="44" t="s">
        <v>10621</v>
      </c>
      <c r="AR251" s="44"/>
      <c r="AS251" s="42" t="s">
        <v>14573</v>
      </c>
      <c r="AT251" s="45"/>
      <c r="AU251" s="43"/>
      <c r="AV251" s="43"/>
      <c r="AW251" s="43"/>
      <c r="AX251" s="43"/>
      <c r="AY251" s="43"/>
      <c r="AZ251" s="53"/>
      <c r="BA251" s="45"/>
      <c r="BB251" s="43"/>
      <c r="BC251" s="43"/>
      <c r="BD251" s="43"/>
      <c r="BE251" s="43"/>
      <c r="BF251" s="43"/>
      <c r="BG251" s="53"/>
      <c r="BH251" s="45"/>
      <c r="BI251" s="43"/>
      <c r="BJ251" s="43"/>
      <c r="BK251" s="43"/>
      <c r="BL251" s="43"/>
      <c r="BM251" s="43"/>
      <c r="BN251" s="53"/>
      <c r="BO251" s="26" t="s">
        <v>14574</v>
      </c>
      <c r="BR251" s="25"/>
    </row>
    <row r="252" spans="1:70" ht="26.4">
      <c r="A252" s="25" t="s">
        <v>14136</v>
      </c>
      <c r="B252" s="39"/>
      <c r="C252" s="40"/>
      <c r="D252" s="58"/>
      <c r="E252" s="39"/>
      <c r="F252" s="39" t="s">
        <v>14526</v>
      </c>
      <c r="G252" s="39"/>
      <c r="H252" s="39"/>
      <c r="I252" s="38"/>
      <c r="J252" s="50"/>
      <c r="K252" s="49"/>
      <c r="L252" s="49"/>
      <c r="M252" s="49"/>
      <c r="N252" s="49"/>
      <c r="O252" s="48"/>
      <c r="P252" s="50"/>
      <c r="Q252" s="49"/>
      <c r="R252" s="49"/>
      <c r="S252" s="49"/>
      <c r="T252" s="48"/>
      <c r="U252" s="50"/>
      <c r="V252" s="49"/>
      <c r="W252" s="49"/>
      <c r="X252" s="49"/>
      <c r="Y252" s="48"/>
      <c r="Z252" s="45"/>
      <c r="AA252" s="43"/>
      <c r="AB252" s="43"/>
      <c r="AC252" s="43"/>
      <c r="AD252" s="53"/>
      <c r="AE252" s="45"/>
      <c r="AF252" s="43"/>
      <c r="AG252" s="43"/>
      <c r="AH252" s="43"/>
      <c r="AI252" s="53"/>
      <c r="AJ252" s="45" t="s">
        <v>10621</v>
      </c>
      <c r="AK252" s="43"/>
      <c r="AL252" s="43" t="s">
        <v>10621</v>
      </c>
      <c r="AM252" s="43"/>
      <c r="AN252" s="42" t="s">
        <v>14527</v>
      </c>
      <c r="AO252" s="44" t="s">
        <v>10621</v>
      </c>
      <c r="AP252" s="44"/>
      <c r="AQ252" s="44" t="s">
        <v>10621</v>
      </c>
      <c r="AR252" s="44"/>
      <c r="AS252" s="42" t="s">
        <v>14527</v>
      </c>
      <c r="AT252" s="45"/>
      <c r="AU252" s="43"/>
      <c r="AV252" s="43"/>
      <c r="AW252" s="43"/>
      <c r="AX252" s="43"/>
      <c r="AY252" s="43"/>
      <c r="AZ252" s="53"/>
      <c r="BA252" s="45"/>
      <c r="BB252" s="43"/>
      <c r="BC252" s="43"/>
      <c r="BD252" s="43"/>
      <c r="BE252" s="43"/>
      <c r="BF252" s="43"/>
      <c r="BG252" s="53"/>
      <c r="BH252" s="45"/>
      <c r="BI252" s="43"/>
      <c r="BJ252" s="43"/>
      <c r="BK252" s="43"/>
      <c r="BL252" s="43"/>
      <c r="BM252" s="43"/>
      <c r="BN252" s="53"/>
      <c r="BO252" s="26" t="s">
        <v>14528</v>
      </c>
      <c r="BQ252" s="26" t="s">
        <v>14529</v>
      </c>
      <c r="BR252" s="25"/>
    </row>
    <row r="253" spans="1:70">
      <c r="A253" s="25" t="s">
        <v>14136</v>
      </c>
      <c r="B253" s="39"/>
      <c r="C253" s="40"/>
      <c r="D253" s="58"/>
      <c r="E253" s="39"/>
      <c r="F253" s="39" t="s">
        <v>14575</v>
      </c>
      <c r="G253" s="39"/>
      <c r="H253" s="39"/>
      <c r="I253" s="38"/>
      <c r="J253" s="50"/>
      <c r="K253" s="49"/>
      <c r="L253" s="49"/>
      <c r="M253" s="49"/>
      <c r="N253" s="49"/>
      <c r="O253" s="48"/>
      <c r="P253" s="50"/>
      <c r="Q253" s="49"/>
      <c r="R253" s="49"/>
      <c r="S253" s="49"/>
      <c r="T253" s="48"/>
      <c r="U253" s="50"/>
      <c r="V253" s="49"/>
      <c r="W253" s="49"/>
      <c r="X253" s="49"/>
      <c r="Y253" s="48"/>
      <c r="Z253" s="45"/>
      <c r="AA253" s="43"/>
      <c r="AB253" s="43"/>
      <c r="AC253" s="43"/>
      <c r="AD253" s="53"/>
      <c r="AE253" s="45"/>
      <c r="AF253" s="43"/>
      <c r="AG253" s="43"/>
      <c r="AH253" s="43"/>
      <c r="AI253" s="53"/>
      <c r="AJ253" s="45" t="s">
        <v>10621</v>
      </c>
      <c r="AK253" s="43"/>
      <c r="AL253" s="43" t="s">
        <v>10621</v>
      </c>
      <c r="AM253" s="43"/>
      <c r="AN253" s="42"/>
      <c r="AO253" s="44" t="s">
        <v>10621</v>
      </c>
      <c r="AP253" s="44"/>
      <c r="AQ253" s="44" t="s">
        <v>10621</v>
      </c>
      <c r="AR253" s="44"/>
      <c r="AS253" s="42"/>
      <c r="AT253" s="45"/>
      <c r="AU253" s="43"/>
      <c r="AV253" s="43"/>
      <c r="AW253" s="43"/>
      <c r="AX253" s="43"/>
      <c r="AY253" s="43"/>
      <c r="AZ253" s="53"/>
      <c r="BA253" s="45"/>
      <c r="BB253" s="43"/>
      <c r="BC253" s="43"/>
      <c r="BD253" s="43"/>
      <c r="BE253" s="43"/>
      <c r="BF253" s="43"/>
      <c r="BG253" s="53"/>
      <c r="BH253" s="45"/>
      <c r="BI253" s="43"/>
      <c r="BJ253" s="43"/>
      <c r="BK253" s="43"/>
      <c r="BL253" s="43"/>
      <c r="BM253" s="43"/>
      <c r="BN253" s="53"/>
      <c r="BO253" s="26" t="s">
        <v>14576</v>
      </c>
      <c r="BR253" s="25"/>
    </row>
    <row r="254" spans="1:70" ht="52.8">
      <c r="A254" s="25" t="s">
        <v>14136</v>
      </c>
      <c r="B254" s="39"/>
      <c r="C254" s="40"/>
      <c r="D254" s="58"/>
      <c r="E254" s="39"/>
      <c r="F254" s="39"/>
      <c r="G254" s="39" t="s">
        <v>14151</v>
      </c>
      <c r="H254" s="39"/>
      <c r="I254" s="38"/>
      <c r="J254" s="50"/>
      <c r="K254" s="49"/>
      <c r="L254" s="49"/>
      <c r="M254" s="49"/>
      <c r="N254" s="49"/>
      <c r="O254" s="48"/>
      <c r="P254" s="50"/>
      <c r="Q254" s="49"/>
      <c r="R254" s="49"/>
      <c r="S254" s="49"/>
      <c r="T254" s="48"/>
      <c r="U254" s="50"/>
      <c r="V254" s="49"/>
      <c r="W254" s="49"/>
      <c r="X254" s="49"/>
      <c r="Y254" s="48"/>
      <c r="Z254" s="45"/>
      <c r="AA254" s="43"/>
      <c r="AB254" s="43"/>
      <c r="AC254" s="43"/>
      <c r="AD254" s="53"/>
      <c r="AE254" s="45"/>
      <c r="AF254" s="43"/>
      <c r="AG254" s="43"/>
      <c r="AH254" s="43"/>
      <c r="AI254" s="53"/>
      <c r="AJ254" s="45" t="s">
        <v>10621</v>
      </c>
      <c r="AK254" s="43"/>
      <c r="AL254" s="43" t="s">
        <v>10621</v>
      </c>
      <c r="AM254" s="43"/>
      <c r="AN254" s="42"/>
      <c r="AO254" s="44" t="s">
        <v>10621</v>
      </c>
      <c r="AP254" s="44"/>
      <c r="AQ254" s="44" t="s">
        <v>10621</v>
      </c>
      <c r="AR254" s="44"/>
      <c r="AS254" s="42"/>
      <c r="AT254" s="45"/>
      <c r="AU254" s="43"/>
      <c r="AV254" s="43"/>
      <c r="AW254" s="43"/>
      <c r="AX254" s="43"/>
      <c r="AY254" s="43"/>
      <c r="AZ254" s="53"/>
      <c r="BA254" s="45"/>
      <c r="BB254" s="43"/>
      <c r="BC254" s="43"/>
      <c r="BD254" s="43"/>
      <c r="BE254" s="43"/>
      <c r="BF254" s="43"/>
      <c r="BG254" s="53"/>
      <c r="BH254" s="45"/>
      <c r="BI254" s="43"/>
      <c r="BJ254" s="43"/>
      <c r="BK254" s="43"/>
      <c r="BL254" s="43"/>
      <c r="BM254" s="43"/>
      <c r="BN254" s="53"/>
      <c r="BO254" s="26" t="s">
        <v>14154</v>
      </c>
      <c r="BQ254" s="26" t="s">
        <v>14577</v>
      </c>
      <c r="BR254" s="25"/>
    </row>
    <row r="255" spans="1:70">
      <c r="A255" s="25" t="s">
        <v>14136</v>
      </c>
      <c r="B255" s="39"/>
      <c r="C255" s="40"/>
      <c r="D255" s="58"/>
      <c r="E255" s="39"/>
      <c r="F255" s="39"/>
      <c r="G255" s="39"/>
      <c r="H255" s="39" t="s">
        <v>14156</v>
      </c>
      <c r="I255" s="38"/>
      <c r="J255" s="50"/>
      <c r="K255" s="49"/>
      <c r="L255" s="49"/>
      <c r="M255" s="49"/>
      <c r="N255" s="49"/>
      <c r="O255" s="48"/>
      <c r="P255" s="50"/>
      <c r="Q255" s="49"/>
      <c r="R255" s="49"/>
      <c r="S255" s="49"/>
      <c r="T255" s="48"/>
      <c r="U255" s="50"/>
      <c r="V255" s="49"/>
      <c r="W255" s="49"/>
      <c r="X255" s="49"/>
      <c r="Y255" s="48"/>
      <c r="Z255" s="45"/>
      <c r="AA255" s="43"/>
      <c r="AB255" s="43"/>
      <c r="AC255" s="43"/>
      <c r="AD255" s="53"/>
      <c r="AE255" s="45"/>
      <c r="AF255" s="43"/>
      <c r="AG255" s="43"/>
      <c r="AH255" s="43"/>
      <c r="AI255" s="53"/>
      <c r="AJ255" s="45" t="s">
        <v>10621</v>
      </c>
      <c r="AK255" s="43"/>
      <c r="AL255" s="43" t="s">
        <v>10621</v>
      </c>
      <c r="AM255" s="43"/>
      <c r="AN255" s="42"/>
      <c r="AO255" s="44" t="s">
        <v>10621</v>
      </c>
      <c r="AP255" s="44"/>
      <c r="AQ255" s="44" t="s">
        <v>10621</v>
      </c>
      <c r="AR255" s="44"/>
      <c r="AS255" s="42"/>
      <c r="AT255" s="45"/>
      <c r="AU255" s="43"/>
      <c r="AV255" s="43"/>
      <c r="AW255" s="43"/>
      <c r="AX255" s="43"/>
      <c r="AY255" s="43"/>
      <c r="AZ255" s="53"/>
      <c r="BA255" s="45"/>
      <c r="BB255" s="43"/>
      <c r="BC255" s="43"/>
      <c r="BD255" s="43"/>
      <c r="BE255" s="43"/>
      <c r="BF255" s="43"/>
      <c r="BG255" s="53"/>
      <c r="BH255" s="45"/>
      <c r="BI255" s="43"/>
      <c r="BJ255" s="43"/>
      <c r="BK255" s="43"/>
      <c r="BL255" s="43"/>
      <c r="BM255" s="43"/>
      <c r="BN255" s="53"/>
      <c r="BO255" s="26" t="s">
        <v>14157</v>
      </c>
      <c r="BQ255" s="60"/>
      <c r="BR255" s="25"/>
    </row>
    <row r="256" spans="1:70">
      <c r="A256" s="25" t="s">
        <v>14136</v>
      </c>
      <c r="B256" s="39"/>
      <c r="C256" s="40"/>
      <c r="D256" s="58"/>
      <c r="E256" s="39"/>
      <c r="F256" s="39" t="s">
        <v>14578</v>
      </c>
      <c r="G256" s="39"/>
      <c r="H256" s="39"/>
      <c r="I256" s="38"/>
      <c r="J256" s="50"/>
      <c r="K256" s="49"/>
      <c r="L256" s="49"/>
      <c r="M256" s="49"/>
      <c r="N256" s="49"/>
      <c r="O256" s="48"/>
      <c r="P256" s="50"/>
      <c r="Q256" s="49"/>
      <c r="R256" s="49"/>
      <c r="S256" s="49"/>
      <c r="T256" s="48"/>
      <c r="U256" s="50"/>
      <c r="V256" s="49"/>
      <c r="W256" s="49"/>
      <c r="X256" s="49"/>
      <c r="Y256" s="48"/>
      <c r="Z256" s="45"/>
      <c r="AA256" s="43"/>
      <c r="AB256" s="43"/>
      <c r="AC256" s="43"/>
      <c r="AD256" s="53"/>
      <c r="AE256" s="45"/>
      <c r="AF256" s="43"/>
      <c r="AG256" s="43"/>
      <c r="AH256" s="43"/>
      <c r="AI256" s="53"/>
      <c r="AJ256" s="47" t="s">
        <v>14152</v>
      </c>
      <c r="AK256" s="46"/>
      <c r="AL256" s="46" t="s">
        <v>14152</v>
      </c>
      <c r="AM256" s="46"/>
      <c r="AN256" s="42"/>
      <c r="AO256" s="44" t="s">
        <v>14152</v>
      </c>
      <c r="AP256" s="44"/>
      <c r="AQ256" s="44" t="s">
        <v>14152</v>
      </c>
      <c r="AR256" s="44"/>
      <c r="AS256" s="42"/>
      <c r="AT256" s="45"/>
      <c r="AU256" s="43"/>
      <c r="AV256" s="43"/>
      <c r="AW256" s="43"/>
      <c r="AX256" s="43"/>
      <c r="AY256" s="43"/>
      <c r="AZ256" s="53"/>
      <c r="BA256" s="45"/>
      <c r="BB256" s="43"/>
      <c r="BC256" s="43"/>
      <c r="BD256" s="43"/>
      <c r="BE256" s="43"/>
      <c r="BF256" s="43"/>
      <c r="BG256" s="53"/>
      <c r="BH256" s="45"/>
      <c r="BI256" s="43"/>
      <c r="BJ256" s="43"/>
      <c r="BK256" s="43"/>
      <c r="BL256" s="43"/>
      <c r="BM256" s="43"/>
      <c r="BN256" s="53"/>
      <c r="BO256" s="26" t="s">
        <v>14579</v>
      </c>
      <c r="BR256" s="25"/>
    </row>
    <row r="257" spans="1:70">
      <c r="A257" s="25" t="s">
        <v>14136</v>
      </c>
      <c r="B257" s="39"/>
      <c r="C257" s="40"/>
      <c r="D257" s="58"/>
      <c r="E257" s="39"/>
      <c r="F257" s="39"/>
      <c r="G257" s="39" t="s">
        <v>14151</v>
      </c>
      <c r="H257" s="39"/>
      <c r="I257" s="38"/>
      <c r="J257" s="50"/>
      <c r="K257" s="49"/>
      <c r="L257" s="49"/>
      <c r="M257" s="49"/>
      <c r="N257" s="49"/>
      <c r="O257" s="48"/>
      <c r="P257" s="50"/>
      <c r="Q257" s="49"/>
      <c r="R257" s="49"/>
      <c r="S257" s="49"/>
      <c r="T257" s="48"/>
      <c r="U257" s="50"/>
      <c r="V257" s="49"/>
      <c r="W257" s="49"/>
      <c r="X257" s="49"/>
      <c r="Y257" s="48"/>
      <c r="Z257" s="45"/>
      <c r="AA257" s="43"/>
      <c r="AB257" s="43"/>
      <c r="AC257" s="43"/>
      <c r="AD257" s="53"/>
      <c r="AE257" s="45"/>
      <c r="AF257" s="43"/>
      <c r="AG257" s="43"/>
      <c r="AH257" s="43"/>
      <c r="AI257" s="53"/>
      <c r="AJ257" s="47" t="s">
        <v>10621</v>
      </c>
      <c r="AK257" s="46"/>
      <c r="AL257" s="46" t="s">
        <v>10621</v>
      </c>
      <c r="AM257" s="46"/>
      <c r="AN257" s="42"/>
      <c r="AO257" s="44" t="s">
        <v>10621</v>
      </c>
      <c r="AP257" s="44"/>
      <c r="AQ257" s="44" t="s">
        <v>10621</v>
      </c>
      <c r="AR257" s="44"/>
      <c r="AS257" s="42"/>
      <c r="AT257" s="45"/>
      <c r="AU257" s="43"/>
      <c r="AV257" s="43"/>
      <c r="AW257" s="43"/>
      <c r="AX257" s="43"/>
      <c r="AY257" s="43"/>
      <c r="AZ257" s="53"/>
      <c r="BA257" s="45"/>
      <c r="BB257" s="43"/>
      <c r="BC257" s="43"/>
      <c r="BD257" s="43"/>
      <c r="BE257" s="43"/>
      <c r="BF257" s="43"/>
      <c r="BG257" s="53"/>
      <c r="BH257" s="45"/>
      <c r="BI257" s="43"/>
      <c r="BJ257" s="43"/>
      <c r="BK257" s="43"/>
      <c r="BL257" s="43"/>
      <c r="BM257" s="43"/>
      <c r="BN257" s="53"/>
      <c r="BO257" s="26" t="s">
        <v>14154</v>
      </c>
      <c r="BR257" s="25"/>
    </row>
    <row r="258" spans="1:70">
      <c r="A258" s="25" t="s">
        <v>14136</v>
      </c>
      <c r="B258" s="39"/>
      <c r="C258" s="40"/>
      <c r="D258" s="58"/>
      <c r="E258" s="39"/>
      <c r="F258" s="39"/>
      <c r="G258" s="39"/>
      <c r="H258" s="39" t="s">
        <v>14156</v>
      </c>
      <c r="I258" s="38"/>
      <c r="J258" s="50"/>
      <c r="K258" s="49"/>
      <c r="L258" s="49"/>
      <c r="M258" s="49"/>
      <c r="N258" s="49"/>
      <c r="O258" s="48"/>
      <c r="P258" s="50"/>
      <c r="Q258" s="49"/>
      <c r="R258" s="49"/>
      <c r="S258" s="49"/>
      <c r="T258" s="48"/>
      <c r="U258" s="50"/>
      <c r="V258" s="49"/>
      <c r="W258" s="49"/>
      <c r="X258" s="49"/>
      <c r="Y258" s="48"/>
      <c r="Z258" s="45"/>
      <c r="AA258" s="43"/>
      <c r="AB258" s="43"/>
      <c r="AC258" s="43"/>
      <c r="AD258" s="53"/>
      <c r="AE258" s="45"/>
      <c r="AF258" s="43"/>
      <c r="AG258" s="43"/>
      <c r="AH258" s="43"/>
      <c r="AI258" s="53"/>
      <c r="AJ258" s="47" t="s">
        <v>10621</v>
      </c>
      <c r="AK258" s="46"/>
      <c r="AL258" s="46" t="s">
        <v>10621</v>
      </c>
      <c r="AM258" s="46"/>
      <c r="AN258" s="42"/>
      <c r="AO258" s="44" t="s">
        <v>10621</v>
      </c>
      <c r="AP258" s="44"/>
      <c r="AQ258" s="44" t="s">
        <v>10621</v>
      </c>
      <c r="AR258" s="44"/>
      <c r="AS258" s="42"/>
      <c r="AT258" s="45"/>
      <c r="AU258" s="43"/>
      <c r="AV258" s="43"/>
      <c r="AW258" s="43"/>
      <c r="AX258" s="43"/>
      <c r="AY258" s="43"/>
      <c r="AZ258" s="53"/>
      <c r="BA258" s="45"/>
      <c r="BB258" s="43"/>
      <c r="BC258" s="43"/>
      <c r="BD258" s="43"/>
      <c r="BE258" s="43"/>
      <c r="BF258" s="43"/>
      <c r="BG258" s="53"/>
      <c r="BH258" s="45"/>
      <c r="BI258" s="43"/>
      <c r="BJ258" s="43"/>
      <c r="BK258" s="43"/>
      <c r="BL258" s="43"/>
      <c r="BM258" s="43"/>
      <c r="BN258" s="53"/>
      <c r="BO258" s="26" t="s">
        <v>14157</v>
      </c>
      <c r="BR258" s="25"/>
    </row>
    <row r="259" spans="1:70">
      <c r="A259" s="25" t="s">
        <v>14136</v>
      </c>
      <c r="B259" s="39"/>
      <c r="C259" s="40"/>
      <c r="D259" s="58"/>
      <c r="E259" s="39"/>
      <c r="F259" s="39" t="s">
        <v>14580</v>
      </c>
      <c r="G259" s="39"/>
      <c r="H259" s="39"/>
      <c r="I259" s="38"/>
      <c r="J259" s="50"/>
      <c r="K259" s="49"/>
      <c r="L259" s="49"/>
      <c r="M259" s="49"/>
      <c r="N259" s="49"/>
      <c r="O259" s="48"/>
      <c r="P259" s="50"/>
      <c r="Q259" s="49"/>
      <c r="R259" s="49"/>
      <c r="S259" s="49"/>
      <c r="T259" s="48"/>
      <c r="U259" s="50"/>
      <c r="V259" s="49"/>
      <c r="W259" s="49"/>
      <c r="X259" s="49"/>
      <c r="Y259" s="48"/>
      <c r="Z259" s="45"/>
      <c r="AA259" s="43"/>
      <c r="AB259" s="43"/>
      <c r="AC259" s="43"/>
      <c r="AD259" s="53"/>
      <c r="AE259" s="45"/>
      <c r="AF259" s="43"/>
      <c r="AG259" s="43"/>
      <c r="AH259" s="43"/>
      <c r="AI259" s="53"/>
      <c r="AJ259" s="47" t="s">
        <v>14152</v>
      </c>
      <c r="AK259" s="46"/>
      <c r="AL259" s="46" t="s">
        <v>14152</v>
      </c>
      <c r="AM259" s="46"/>
      <c r="AN259" s="42" t="s">
        <v>14581</v>
      </c>
      <c r="AO259" s="44" t="s">
        <v>14152</v>
      </c>
      <c r="AP259" s="44"/>
      <c r="AQ259" s="44" t="s">
        <v>14152</v>
      </c>
      <c r="AR259" s="44"/>
      <c r="AS259" s="42" t="s">
        <v>14581</v>
      </c>
      <c r="AT259" s="45"/>
      <c r="AU259" s="43"/>
      <c r="AV259" s="43"/>
      <c r="AW259" s="43"/>
      <c r="AX259" s="43"/>
      <c r="AY259" s="43"/>
      <c r="AZ259" s="53"/>
      <c r="BA259" s="45"/>
      <c r="BB259" s="43"/>
      <c r="BC259" s="43"/>
      <c r="BD259" s="43"/>
      <c r="BE259" s="43"/>
      <c r="BF259" s="43"/>
      <c r="BG259" s="53"/>
      <c r="BH259" s="45"/>
      <c r="BI259" s="43"/>
      <c r="BJ259" s="43"/>
      <c r="BK259" s="43"/>
      <c r="BL259" s="43"/>
      <c r="BM259" s="43"/>
      <c r="BN259" s="53"/>
      <c r="BO259" s="26" t="s">
        <v>14582</v>
      </c>
      <c r="BR259" s="25"/>
    </row>
    <row r="260" spans="1:70">
      <c r="A260" s="25" t="s">
        <v>14136</v>
      </c>
      <c r="B260" s="39"/>
      <c r="C260" s="40"/>
      <c r="D260" s="58"/>
      <c r="E260" s="39"/>
      <c r="F260" s="39" t="s">
        <v>14583</v>
      </c>
      <c r="G260" s="39"/>
      <c r="H260" s="39"/>
      <c r="I260" s="38"/>
      <c r="J260" s="50"/>
      <c r="K260" s="49"/>
      <c r="L260" s="49"/>
      <c r="M260" s="49"/>
      <c r="N260" s="49"/>
      <c r="O260" s="48"/>
      <c r="P260" s="50"/>
      <c r="Q260" s="49"/>
      <c r="R260" s="49"/>
      <c r="S260" s="49"/>
      <c r="T260" s="48"/>
      <c r="U260" s="50"/>
      <c r="V260" s="49"/>
      <c r="W260" s="49"/>
      <c r="X260" s="49"/>
      <c r="Y260" s="48"/>
      <c r="Z260" s="45"/>
      <c r="AA260" s="43"/>
      <c r="AB260" s="43"/>
      <c r="AC260" s="43"/>
      <c r="AD260" s="53"/>
      <c r="AE260" s="45"/>
      <c r="AF260" s="43"/>
      <c r="AG260" s="43"/>
      <c r="AH260" s="43"/>
      <c r="AI260" s="53"/>
      <c r="AJ260" s="45" t="s">
        <v>10621</v>
      </c>
      <c r="AK260" s="43"/>
      <c r="AL260" s="43" t="s">
        <v>10621</v>
      </c>
      <c r="AM260" s="43"/>
      <c r="AN260" s="42"/>
      <c r="AO260" s="44" t="s">
        <v>10621</v>
      </c>
      <c r="AP260" s="44"/>
      <c r="AQ260" s="44" t="s">
        <v>10621</v>
      </c>
      <c r="AR260" s="44"/>
      <c r="AS260" s="42"/>
      <c r="AT260" s="45"/>
      <c r="AU260" s="43"/>
      <c r="AV260" s="43"/>
      <c r="AW260" s="43"/>
      <c r="AX260" s="43"/>
      <c r="AY260" s="43"/>
      <c r="AZ260" s="53"/>
      <c r="BA260" s="45"/>
      <c r="BB260" s="43"/>
      <c r="BC260" s="43"/>
      <c r="BD260" s="43"/>
      <c r="BE260" s="43"/>
      <c r="BF260" s="43"/>
      <c r="BG260" s="53"/>
      <c r="BH260" s="45"/>
      <c r="BI260" s="43"/>
      <c r="BJ260" s="43"/>
      <c r="BK260" s="43"/>
      <c r="BL260" s="43"/>
      <c r="BM260" s="43"/>
      <c r="BN260" s="53"/>
      <c r="BO260" s="26" t="s">
        <v>14584</v>
      </c>
      <c r="BR260" s="25"/>
    </row>
    <row r="261" spans="1:70">
      <c r="A261" s="25" t="s">
        <v>14136</v>
      </c>
      <c r="B261" s="39"/>
      <c r="C261" s="40"/>
      <c r="D261" s="58"/>
      <c r="E261" s="39"/>
      <c r="F261" s="39" t="s">
        <v>14585</v>
      </c>
      <c r="G261" s="39"/>
      <c r="H261" s="39"/>
      <c r="I261" s="38"/>
      <c r="J261" s="50"/>
      <c r="K261" s="49"/>
      <c r="L261" s="49"/>
      <c r="M261" s="49"/>
      <c r="N261" s="49"/>
      <c r="O261" s="48"/>
      <c r="P261" s="50"/>
      <c r="Q261" s="49"/>
      <c r="R261" s="49"/>
      <c r="S261" s="49"/>
      <c r="T261" s="48"/>
      <c r="U261" s="50"/>
      <c r="V261" s="49"/>
      <c r="W261" s="49"/>
      <c r="X261" s="49"/>
      <c r="Y261" s="48"/>
      <c r="Z261" s="45"/>
      <c r="AA261" s="43"/>
      <c r="AB261" s="43"/>
      <c r="AC261" s="43"/>
      <c r="AD261" s="53"/>
      <c r="AE261" s="45"/>
      <c r="AF261" s="43"/>
      <c r="AG261" s="43"/>
      <c r="AH261" s="43"/>
      <c r="AI261" s="53"/>
      <c r="AJ261" s="47" t="s">
        <v>14152</v>
      </c>
      <c r="AK261" s="46"/>
      <c r="AL261" s="46" t="s">
        <v>14152</v>
      </c>
      <c r="AM261" s="46"/>
      <c r="AN261" s="42" t="s">
        <v>14581</v>
      </c>
      <c r="AO261" s="44" t="s">
        <v>14152</v>
      </c>
      <c r="AP261" s="44"/>
      <c r="AQ261" s="44" t="s">
        <v>14152</v>
      </c>
      <c r="AR261" s="44"/>
      <c r="AS261" s="42" t="s">
        <v>14581</v>
      </c>
      <c r="AT261" s="45"/>
      <c r="AU261" s="43"/>
      <c r="AV261" s="43"/>
      <c r="AW261" s="43"/>
      <c r="AX261" s="43"/>
      <c r="AY261" s="43"/>
      <c r="AZ261" s="53"/>
      <c r="BA261" s="45"/>
      <c r="BB261" s="43"/>
      <c r="BC261" s="43"/>
      <c r="BD261" s="43"/>
      <c r="BE261" s="43"/>
      <c r="BF261" s="43"/>
      <c r="BG261" s="53"/>
      <c r="BH261" s="45"/>
      <c r="BI261" s="43"/>
      <c r="BJ261" s="43"/>
      <c r="BK261" s="43"/>
      <c r="BL261" s="43"/>
      <c r="BM261" s="43"/>
      <c r="BN261" s="53"/>
      <c r="BO261" s="26" t="s">
        <v>14586</v>
      </c>
      <c r="BR261" s="25"/>
    </row>
    <row r="262" spans="1:70">
      <c r="A262" s="25" t="s">
        <v>14136</v>
      </c>
      <c r="B262" s="39"/>
      <c r="C262" s="40"/>
      <c r="D262" s="58"/>
      <c r="E262" s="39"/>
      <c r="F262" s="39" t="s">
        <v>10464</v>
      </c>
      <c r="G262" s="39"/>
      <c r="H262" s="39"/>
      <c r="I262" s="38"/>
      <c r="J262" s="50"/>
      <c r="K262" s="49"/>
      <c r="L262" s="49"/>
      <c r="M262" s="49"/>
      <c r="N262" s="49"/>
      <c r="O262" s="48"/>
      <c r="P262" s="50"/>
      <c r="Q262" s="49"/>
      <c r="R262" s="49"/>
      <c r="S262" s="49"/>
      <c r="T262" s="48"/>
      <c r="U262" s="50"/>
      <c r="V262" s="49"/>
      <c r="W262" s="49"/>
      <c r="X262" s="49"/>
      <c r="Y262" s="48"/>
      <c r="Z262" s="45"/>
      <c r="AA262" s="43"/>
      <c r="AB262" s="43"/>
      <c r="AC262" s="43"/>
      <c r="AD262" s="53"/>
      <c r="AE262" s="45"/>
      <c r="AF262" s="43"/>
      <c r="AG262" s="43"/>
      <c r="AH262" s="43"/>
      <c r="AI262" s="53"/>
      <c r="AJ262" s="47" t="s">
        <v>10621</v>
      </c>
      <c r="AK262" s="46"/>
      <c r="AL262" s="46" t="s">
        <v>10621</v>
      </c>
      <c r="AM262" s="46"/>
      <c r="AN262" s="42" t="s">
        <v>14587</v>
      </c>
      <c r="AO262" s="44" t="s">
        <v>10621</v>
      </c>
      <c r="AP262" s="44"/>
      <c r="AQ262" s="44" t="s">
        <v>10621</v>
      </c>
      <c r="AR262" s="44"/>
      <c r="AS262" s="42" t="s">
        <v>14587</v>
      </c>
      <c r="AT262" s="45"/>
      <c r="AU262" s="43"/>
      <c r="AV262" s="43"/>
      <c r="AW262" s="43"/>
      <c r="AX262" s="43"/>
      <c r="AY262" s="43"/>
      <c r="AZ262" s="53"/>
      <c r="BA262" s="45"/>
      <c r="BB262" s="43"/>
      <c r="BC262" s="43"/>
      <c r="BD262" s="43"/>
      <c r="BE262" s="43"/>
      <c r="BF262" s="43"/>
      <c r="BG262" s="53"/>
      <c r="BH262" s="45"/>
      <c r="BI262" s="43"/>
      <c r="BJ262" s="43"/>
      <c r="BK262" s="43"/>
      <c r="BL262" s="43"/>
      <c r="BM262" s="43"/>
      <c r="BN262" s="53"/>
      <c r="BO262" s="26" t="s">
        <v>14588</v>
      </c>
      <c r="BR262" s="25"/>
    </row>
    <row r="263" spans="1:70">
      <c r="A263" s="25" t="s">
        <v>14136</v>
      </c>
      <c r="B263" s="39"/>
      <c r="C263" s="40"/>
      <c r="D263" s="58"/>
      <c r="E263" s="39"/>
      <c r="F263" s="39" t="s">
        <v>14589</v>
      </c>
      <c r="G263" s="39"/>
      <c r="H263" s="39"/>
      <c r="I263" s="38"/>
      <c r="J263" s="50"/>
      <c r="K263" s="49"/>
      <c r="L263" s="49"/>
      <c r="M263" s="49"/>
      <c r="N263" s="49"/>
      <c r="O263" s="48"/>
      <c r="P263" s="50"/>
      <c r="Q263" s="49"/>
      <c r="R263" s="49"/>
      <c r="S263" s="49"/>
      <c r="T263" s="48"/>
      <c r="U263" s="50"/>
      <c r="V263" s="49"/>
      <c r="W263" s="49"/>
      <c r="X263" s="49"/>
      <c r="Y263" s="48"/>
      <c r="Z263" s="45"/>
      <c r="AA263" s="43"/>
      <c r="AB263" s="43"/>
      <c r="AC263" s="43"/>
      <c r="AD263" s="53"/>
      <c r="AE263" s="45"/>
      <c r="AF263" s="43"/>
      <c r="AG263" s="43"/>
      <c r="AH263" s="43"/>
      <c r="AI263" s="53"/>
      <c r="AJ263" s="47" t="s">
        <v>14152</v>
      </c>
      <c r="AK263" s="46"/>
      <c r="AL263" s="46" t="s">
        <v>14152</v>
      </c>
      <c r="AM263" s="46"/>
      <c r="AN263" s="42" t="s">
        <v>14590</v>
      </c>
      <c r="AO263" s="44" t="s">
        <v>14152</v>
      </c>
      <c r="AP263" s="44"/>
      <c r="AQ263" s="44" t="s">
        <v>14152</v>
      </c>
      <c r="AR263" s="44"/>
      <c r="AS263" s="42" t="s">
        <v>14590</v>
      </c>
      <c r="AT263" s="45"/>
      <c r="AU263" s="43"/>
      <c r="AV263" s="43"/>
      <c r="AW263" s="43"/>
      <c r="AX263" s="43"/>
      <c r="AY263" s="43"/>
      <c r="AZ263" s="53"/>
      <c r="BA263" s="45"/>
      <c r="BB263" s="43"/>
      <c r="BC263" s="43"/>
      <c r="BD263" s="43"/>
      <c r="BE263" s="43"/>
      <c r="BF263" s="43"/>
      <c r="BG263" s="53"/>
      <c r="BH263" s="45"/>
      <c r="BI263" s="43"/>
      <c r="BJ263" s="43"/>
      <c r="BK263" s="43"/>
      <c r="BL263" s="43"/>
      <c r="BM263" s="43"/>
      <c r="BN263" s="53"/>
      <c r="BO263" s="26" t="s">
        <v>14012</v>
      </c>
      <c r="BR263" s="25"/>
    </row>
    <row r="264" spans="1:70" ht="26.4">
      <c r="A264" s="25" t="s">
        <v>14136</v>
      </c>
      <c r="B264" s="39"/>
      <c r="C264" s="40"/>
      <c r="D264" s="58"/>
      <c r="E264" s="39"/>
      <c r="F264" s="39" t="s">
        <v>14591</v>
      </c>
      <c r="G264" s="39"/>
      <c r="H264" s="39"/>
      <c r="I264" s="38"/>
      <c r="J264" s="50"/>
      <c r="K264" s="49"/>
      <c r="L264" s="49"/>
      <c r="M264" s="49"/>
      <c r="N264" s="49"/>
      <c r="O264" s="48"/>
      <c r="P264" s="50"/>
      <c r="Q264" s="49"/>
      <c r="R264" s="49"/>
      <c r="S264" s="49"/>
      <c r="T264" s="48"/>
      <c r="U264" s="50"/>
      <c r="V264" s="49"/>
      <c r="W264" s="49"/>
      <c r="X264" s="49"/>
      <c r="Y264" s="48"/>
      <c r="Z264" s="45"/>
      <c r="AA264" s="43"/>
      <c r="AB264" s="43"/>
      <c r="AC264" s="43"/>
      <c r="AD264" s="53"/>
      <c r="AE264" s="45"/>
      <c r="AF264" s="43"/>
      <c r="AG264" s="43"/>
      <c r="AH264" s="43"/>
      <c r="AI264" s="53"/>
      <c r="AJ264" s="47" t="s">
        <v>14152</v>
      </c>
      <c r="AK264" s="46"/>
      <c r="AL264" s="46" t="s">
        <v>14152</v>
      </c>
      <c r="AM264" s="46"/>
      <c r="AN264" s="42" t="s">
        <v>14590</v>
      </c>
      <c r="AO264" s="44" t="s">
        <v>14152</v>
      </c>
      <c r="AP264" s="44"/>
      <c r="AQ264" s="44" t="s">
        <v>14152</v>
      </c>
      <c r="AR264" s="44"/>
      <c r="AS264" s="42" t="s">
        <v>14590</v>
      </c>
      <c r="AT264" s="45"/>
      <c r="AU264" s="43"/>
      <c r="AV264" s="43"/>
      <c r="AW264" s="43"/>
      <c r="AX264" s="43"/>
      <c r="AY264" s="43"/>
      <c r="AZ264" s="53"/>
      <c r="BA264" s="45"/>
      <c r="BB264" s="43"/>
      <c r="BC264" s="43"/>
      <c r="BD264" s="43"/>
      <c r="BE264" s="43"/>
      <c r="BF264" s="43"/>
      <c r="BG264" s="53"/>
      <c r="BH264" s="45"/>
      <c r="BI264" s="43"/>
      <c r="BJ264" s="43"/>
      <c r="BK264" s="43"/>
      <c r="BL264" s="43"/>
      <c r="BM264" s="43"/>
      <c r="BN264" s="53"/>
      <c r="BO264" s="26" t="s">
        <v>14592</v>
      </c>
      <c r="BQ264" s="26" t="s">
        <v>14593</v>
      </c>
      <c r="BR264" s="25"/>
    </row>
    <row r="265" spans="1:70" ht="26.4">
      <c r="A265" s="25" t="s">
        <v>14136</v>
      </c>
      <c r="B265" s="39"/>
      <c r="C265" s="40"/>
      <c r="D265" s="58"/>
      <c r="E265" s="39"/>
      <c r="F265" s="39" t="s">
        <v>14324</v>
      </c>
      <c r="G265" s="39"/>
      <c r="H265" s="39"/>
      <c r="I265" s="38"/>
      <c r="J265" s="50"/>
      <c r="K265" s="49"/>
      <c r="L265" s="49"/>
      <c r="M265" s="49"/>
      <c r="N265" s="49"/>
      <c r="O265" s="48"/>
      <c r="P265" s="50"/>
      <c r="Q265" s="49"/>
      <c r="R265" s="49"/>
      <c r="S265" s="49"/>
      <c r="T265" s="48"/>
      <c r="U265" s="50"/>
      <c r="V265" s="49"/>
      <c r="W265" s="49"/>
      <c r="X265" s="49"/>
      <c r="Y265" s="48"/>
      <c r="Z265" s="45"/>
      <c r="AA265" s="43"/>
      <c r="AB265" s="43"/>
      <c r="AC265" s="43"/>
      <c r="AD265" s="53"/>
      <c r="AE265" s="45"/>
      <c r="AF265" s="43"/>
      <c r="AG265" s="43"/>
      <c r="AH265" s="43"/>
      <c r="AI265" s="53"/>
      <c r="AJ265" s="47" t="s">
        <v>14152</v>
      </c>
      <c r="AK265" s="46"/>
      <c r="AL265" s="46" t="s">
        <v>14152</v>
      </c>
      <c r="AM265" s="46"/>
      <c r="AN265" s="42"/>
      <c r="AO265" s="44" t="s">
        <v>14152</v>
      </c>
      <c r="AP265" s="44"/>
      <c r="AQ265" s="44" t="s">
        <v>14152</v>
      </c>
      <c r="AR265" s="44"/>
      <c r="AS265" s="42"/>
      <c r="AT265" s="45"/>
      <c r="AU265" s="43"/>
      <c r="AV265" s="43"/>
      <c r="AW265" s="43"/>
      <c r="AX265" s="43"/>
      <c r="AY265" s="43"/>
      <c r="AZ265" s="53"/>
      <c r="BA265" s="45"/>
      <c r="BB265" s="43"/>
      <c r="BC265" s="43"/>
      <c r="BD265" s="43"/>
      <c r="BE265" s="43"/>
      <c r="BF265" s="43"/>
      <c r="BG265" s="53"/>
      <c r="BH265" s="45"/>
      <c r="BI265" s="43"/>
      <c r="BJ265" s="43"/>
      <c r="BK265" s="43"/>
      <c r="BL265" s="43"/>
      <c r="BM265" s="43"/>
      <c r="BN265" s="53"/>
      <c r="BO265" s="26" t="s">
        <v>14594</v>
      </c>
      <c r="BQ265" s="26" t="s">
        <v>14595</v>
      </c>
      <c r="BR265" s="25"/>
    </row>
    <row r="266" spans="1:70" ht="39.6">
      <c r="A266" s="25" t="s">
        <v>14136</v>
      </c>
      <c r="B266" s="39"/>
      <c r="C266" s="40"/>
      <c r="D266" s="58"/>
      <c r="E266" s="39"/>
      <c r="F266" s="39"/>
      <c r="G266" s="39" t="s">
        <v>14324</v>
      </c>
      <c r="H266" s="39"/>
      <c r="I266" s="38"/>
      <c r="J266" s="50"/>
      <c r="K266" s="49"/>
      <c r="L266" s="49"/>
      <c r="M266" s="49"/>
      <c r="N266" s="49"/>
      <c r="O266" s="48"/>
      <c r="P266" s="50"/>
      <c r="Q266" s="49"/>
      <c r="R266" s="49"/>
      <c r="S266" s="49"/>
      <c r="T266" s="48"/>
      <c r="U266" s="50"/>
      <c r="V266" s="49"/>
      <c r="W266" s="49"/>
      <c r="X266" s="49"/>
      <c r="Y266" s="48"/>
      <c r="Z266" s="45"/>
      <c r="AA266" s="43"/>
      <c r="AB266" s="43"/>
      <c r="AC266" s="43"/>
      <c r="AD266" s="53"/>
      <c r="AE266" s="45"/>
      <c r="AF266" s="43"/>
      <c r="AG266" s="43"/>
      <c r="AH266" s="43"/>
      <c r="AI266" s="53"/>
      <c r="AJ266" s="45" t="s">
        <v>10621</v>
      </c>
      <c r="AK266" s="43"/>
      <c r="AL266" s="43" t="s">
        <v>10621</v>
      </c>
      <c r="AM266" s="43"/>
      <c r="AN266" s="42"/>
      <c r="AO266" s="44" t="s">
        <v>10621</v>
      </c>
      <c r="AP266" s="44"/>
      <c r="AQ266" s="44" t="s">
        <v>10621</v>
      </c>
      <c r="AR266" s="44"/>
      <c r="AS266" s="42"/>
      <c r="AT266" s="45"/>
      <c r="AU266" s="43"/>
      <c r="AV266" s="43"/>
      <c r="AW266" s="43"/>
      <c r="AX266" s="43"/>
      <c r="AY266" s="43"/>
      <c r="AZ266" s="53"/>
      <c r="BA266" s="45"/>
      <c r="BB266" s="43"/>
      <c r="BC266" s="43"/>
      <c r="BD266" s="43"/>
      <c r="BE266" s="43"/>
      <c r="BF266" s="43"/>
      <c r="BG266" s="53"/>
      <c r="BH266" s="45"/>
      <c r="BI266" s="43"/>
      <c r="BJ266" s="43"/>
      <c r="BK266" s="43"/>
      <c r="BL266" s="43"/>
      <c r="BM266" s="43"/>
      <c r="BN266" s="53"/>
      <c r="BO266" s="26" t="s">
        <v>14596</v>
      </c>
      <c r="BQ266" s="26" t="s">
        <v>14597</v>
      </c>
      <c r="BR266" s="25"/>
    </row>
    <row r="267" spans="1:70">
      <c r="A267" s="25" t="s">
        <v>14136</v>
      </c>
      <c r="B267" s="39"/>
      <c r="C267" s="40"/>
      <c r="D267" s="58"/>
      <c r="E267" s="39"/>
      <c r="F267" s="39"/>
      <c r="G267" s="39"/>
      <c r="H267" s="39" t="s">
        <v>10462</v>
      </c>
      <c r="I267" s="38"/>
      <c r="J267" s="50"/>
      <c r="K267" s="49"/>
      <c r="L267" s="49"/>
      <c r="M267" s="49"/>
      <c r="N267" s="49"/>
      <c r="O267" s="48"/>
      <c r="P267" s="50"/>
      <c r="Q267" s="49"/>
      <c r="R267" s="49"/>
      <c r="S267" s="49"/>
      <c r="T267" s="48"/>
      <c r="U267" s="50"/>
      <c r="V267" s="49"/>
      <c r="W267" s="49"/>
      <c r="X267" s="49"/>
      <c r="Y267" s="48"/>
      <c r="Z267" s="45"/>
      <c r="AA267" s="43"/>
      <c r="AB267" s="43"/>
      <c r="AC267" s="43"/>
      <c r="AD267" s="53"/>
      <c r="AE267" s="45"/>
      <c r="AF267" s="43"/>
      <c r="AG267" s="43"/>
      <c r="AH267" s="43"/>
      <c r="AI267" s="53"/>
      <c r="AJ267" s="45" t="s">
        <v>10621</v>
      </c>
      <c r="AK267" s="43"/>
      <c r="AL267" s="43" t="s">
        <v>10621</v>
      </c>
      <c r="AM267" s="43"/>
      <c r="AN267" s="42"/>
      <c r="AO267" s="44" t="s">
        <v>10621</v>
      </c>
      <c r="AP267" s="44"/>
      <c r="AQ267" s="44" t="s">
        <v>10621</v>
      </c>
      <c r="AR267" s="44"/>
      <c r="AS267" s="42"/>
      <c r="AT267" s="45"/>
      <c r="AU267" s="43"/>
      <c r="AV267" s="43"/>
      <c r="AW267" s="43"/>
      <c r="AX267" s="43"/>
      <c r="AY267" s="43"/>
      <c r="AZ267" s="53"/>
      <c r="BA267" s="45"/>
      <c r="BB267" s="43"/>
      <c r="BC267" s="43"/>
      <c r="BD267" s="43"/>
      <c r="BE267" s="43"/>
      <c r="BF267" s="43"/>
      <c r="BG267" s="53"/>
      <c r="BH267" s="45"/>
      <c r="BI267" s="43"/>
      <c r="BJ267" s="43"/>
      <c r="BK267" s="43"/>
      <c r="BL267" s="43"/>
      <c r="BM267" s="43"/>
      <c r="BN267" s="53"/>
      <c r="BO267" s="26" t="s">
        <v>14545</v>
      </c>
      <c r="BR267" s="25"/>
    </row>
    <row r="268" spans="1:70">
      <c r="A268" s="25" t="s">
        <v>14136</v>
      </c>
      <c r="B268" s="39"/>
      <c r="C268" s="40"/>
      <c r="D268" s="58"/>
      <c r="E268" s="39"/>
      <c r="F268" s="39"/>
      <c r="G268" s="39"/>
      <c r="H268" s="39" t="s">
        <v>10466</v>
      </c>
      <c r="I268" s="38"/>
      <c r="J268" s="50"/>
      <c r="K268" s="49"/>
      <c r="L268" s="49"/>
      <c r="M268" s="49"/>
      <c r="N268" s="49"/>
      <c r="O268" s="48"/>
      <c r="P268" s="50"/>
      <c r="Q268" s="49"/>
      <c r="R268" s="49"/>
      <c r="S268" s="49"/>
      <c r="T268" s="48"/>
      <c r="U268" s="50"/>
      <c r="V268" s="49"/>
      <c r="W268" s="49"/>
      <c r="X268" s="49"/>
      <c r="Y268" s="48"/>
      <c r="Z268" s="45"/>
      <c r="AA268" s="43"/>
      <c r="AB268" s="43"/>
      <c r="AC268" s="43"/>
      <c r="AD268" s="53"/>
      <c r="AE268" s="45"/>
      <c r="AF268" s="43"/>
      <c r="AG268" s="43"/>
      <c r="AH268" s="43"/>
      <c r="AI268" s="53"/>
      <c r="AJ268" s="47" t="s">
        <v>14152</v>
      </c>
      <c r="AK268" s="46"/>
      <c r="AL268" s="46" t="s">
        <v>14152</v>
      </c>
      <c r="AM268" s="46"/>
      <c r="AN268" s="42"/>
      <c r="AO268" s="44" t="s">
        <v>14152</v>
      </c>
      <c r="AP268" s="44"/>
      <c r="AQ268" s="44" t="s">
        <v>14152</v>
      </c>
      <c r="AR268" s="44"/>
      <c r="AS268" s="42"/>
      <c r="AT268" s="45"/>
      <c r="AU268" s="43"/>
      <c r="AV268" s="43"/>
      <c r="AW268" s="43"/>
      <c r="AX268" s="43"/>
      <c r="AY268" s="43"/>
      <c r="AZ268" s="53"/>
      <c r="BA268" s="45"/>
      <c r="BB268" s="43"/>
      <c r="BC268" s="43"/>
      <c r="BD268" s="43"/>
      <c r="BE268" s="43"/>
      <c r="BF268" s="43"/>
      <c r="BG268" s="53"/>
      <c r="BH268" s="45"/>
      <c r="BI268" s="43"/>
      <c r="BJ268" s="43"/>
      <c r="BK268" s="43"/>
      <c r="BL268" s="43"/>
      <c r="BM268" s="43"/>
      <c r="BN268" s="53"/>
      <c r="BO268" s="26" t="s">
        <v>14547</v>
      </c>
      <c r="BR268" s="25"/>
    </row>
    <row r="269" spans="1:70">
      <c r="A269" s="25" t="s">
        <v>14136</v>
      </c>
      <c r="B269" s="39"/>
      <c r="C269" s="40"/>
      <c r="D269" s="58"/>
      <c r="E269" s="39"/>
      <c r="F269" s="39"/>
      <c r="G269" s="39"/>
      <c r="H269" s="39" t="s">
        <v>10470</v>
      </c>
      <c r="I269" s="38"/>
      <c r="J269" s="50"/>
      <c r="K269" s="49"/>
      <c r="L269" s="49"/>
      <c r="M269" s="49"/>
      <c r="N269" s="49"/>
      <c r="O269" s="48"/>
      <c r="P269" s="50"/>
      <c r="Q269" s="49"/>
      <c r="R269" s="49"/>
      <c r="S269" s="49"/>
      <c r="T269" s="48"/>
      <c r="U269" s="50"/>
      <c r="V269" s="49"/>
      <c r="W269" s="49"/>
      <c r="X269" s="49"/>
      <c r="Y269" s="48"/>
      <c r="Z269" s="45"/>
      <c r="AA269" s="43"/>
      <c r="AB269" s="43"/>
      <c r="AC269" s="43"/>
      <c r="AD269" s="53"/>
      <c r="AE269" s="45"/>
      <c r="AF269" s="43"/>
      <c r="AG269" s="43"/>
      <c r="AH269" s="43"/>
      <c r="AI269" s="53"/>
      <c r="AJ269" s="45" t="s">
        <v>10621</v>
      </c>
      <c r="AK269" s="43"/>
      <c r="AL269" s="43" t="s">
        <v>10621</v>
      </c>
      <c r="AM269" s="43"/>
      <c r="AN269" s="42"/>
      <c r="AO269" s="44" t="s">
        <v>10621</v>
      </c>
      <c r="AP269" s="44"/>
      <c r="AQ269" s="44" t="s">
        <v>10621</v>
      </c>
      <c r="AR269" s="44"/>
      <c r="AS269" s="42"/>
      <c r="AT269" s="45"/>
      <c r="AU269" s="43"/>
      <c r="AV269" s="43"/>
      <c r="AW269" s="43"/>
      <c r="AX269" s="43"/>
      <c r="AY269" s="43"/>
      <c r="AZ269" s="53"/>
      <c r="BA269" s="45"/>
      <c r="BB269" s="43"/>
      <c r="BC269" s="43"/>
      <c r="BD269" s="43"/>
      <c r="BE269" s="43"/>
      <c r="BF269" s="43"/>
      <c r="BG269" s="53"/>
      <c r="BH269" s="45"/>
      <c r="BI269" s="43"/>
      <c r="BJ269" s="43"/>
      <c r="BK269" s="43"/>
      <c r="BL269" s="43"/>
      <c r="BM269" s="43"/>
      <c r="BN269" s="53"/>
      <c r="BO269" s="26" t="s">
        <v>14549</v>
      </c>
      <c r="BR269" s="25"/>
    </row>
    <row r="270" spans="1:70">
      <c r="A270" s="25" t="s">
        <v>14136</v>
      </c>
      <c r="B270" s="39"/>
      <c r="C270" s="40"/>
      <c r="D270" s="58"/>
      <c r="E270" s="39"/>
      <c r="F270" s="39"/>
      <c r="G270" s="39"/>
      <c r="H270" s="39" t="s">
        <v>10474</v>
      </c>
      <c r="I270" s="38"/>
      <c r="J270" s="50"/>
      <c r="K270" s="49"/>
      <c r="L270" s="49"/>
      <c r="M270" s="49"/>
      <c r="N270" s="49"/>
      <c r="O270" s="48"/>
      <c r="P270" s="50"/>
      <c r="Q270" s="49"/>
      <c r="R270" s="49"/>
      <c r="S270" s="49"/>
      <c r="T270" s="48"/>
      <c r="U270" s="50"/>
      <c r="V270" s="49"/>
      <c r="W270" s="49"/>
      <c r="X270" s="49"/>
      <c r="Y270" s="48"/>
      <c r="Z270" s="45"/>
      <c r="AA270" s="43"/>
      <c r="AB270" s="43"/>
      <c r="AC270" s="43"/>
      <c r="AD270" s="53"/>
      <c r="AE270" s="45"/>
      <c r="AF270" s="43"/>
      <c r="AG270" s="43"/>
      <c r="AH270" s="43"/>
      <c r="AI270" s="53"/>
      <c r="AJ270" s="45" t="s">
        <v>10621</v>
      </c>
      <c r="AK270" s="43"/>
      <c r="AL270" s="43" t="s">
        <v>10621</v>
      </c>
      <c r="AM270" s="43"/>
      <c r="AN270" s="42"/>
      <c r="AO270" s="44" t="s">
        <v>10621</v>
      </c>
      <c r="AP270" s="44"/>
      <c r="AQ270" s="44" t="s">
        <v>10621</v>
      </c>
      <c r="AR270" s="44"/>
      <c r="AS270" s="42"/>
      <c r="AT270" s="45"/>
      <c r="AU270" s="43"/>
      <c r="AV270" s="43"/>
      <c r="AW270" s="43"/>
      <c r="AX270" s="43"/>
      <c r="AY270" s="43"/>
      <c r="AZ270" s="53"/>
      <c r="BA270" s="45"/>
      <c r="BB270" s="43"/>
      <c r="BC270" s="43"/>
      <c r="BD270" s="43"/>
      <c r="BE270" s="43"/>
      <c r="BF270" s="43"/>
      <c r="BG270" s="53"/>
      <c r="BH270" s="45"/>
      <c r="BI270" s="43"/>
      <c r="BJ270" s="43"/>
      <c r="BK270" s="43"/>
      <c r="BL270" s="43"/>
      <c r="BM270" s="43"/>
      <c r="BN270" s="53"/>
      <c r="BO270" s="26" t="s">
        <v>14551</v>
      </c>
      <c r="BR270" s="25"/>
    </row>
    <row r="271" spans="1:70">
      <c r="A271" s="25" t="s">
        <v>14136</v>
      </c>
      <c r="B271" s="39"/>
      <c r="C271" s="40"/>
      <c r="D271" s="58"/>
      <c r="E271" s="39"/>
      <c r="F271" s="39"/>
      <c r="G271" s="39"/>
      <c r="H271" s="39" t="s">
        <v>10472</v>
      </c>
      <c r="I271" s="38"/>
      <c r="J271" s="50"/>
      <c r="K271" s="49"/>
      <c r="L271" s="49"/>
      <c r="M271" s="49"/>
      <c r="N271" s="49"/>
      <c r="O271" s="48"/>
      <c r="P271" s="50"/>
      <c r="Q271" s="49"/>
      <c r="R271" s="49"/>
      <c r="S271" s="49"/>
      <c r="T271" s="48"/>
      <c r="U271" s="50"/>
      <c r="V271" s="49"/>
      <c r="W271" s="49"/>
      <c r="X271" s="49"/>
      <c r="Y271" s="48"/>
      <c r="Z271" s="45"/>
      <c r="AA271" s="43"/>
      <c r="AB271" s="43"/>
      <c r="AC271" s="43"/>
      <c r="AD271" s="53"/>
      <c r="AE271" s="45"/>
      <c r="AF271" s="43"/>
      <c r="AG271" s="43"/>
      <c r="AH271" s="43"/>
      <c r="AI271" s="53"/>
      <c r="AJ271" s="45" t="s">
        <v>10621</v>
      </c>
      <c r="AK271" s="43"/>
      <c r="AL271" s="43" t="s">
        <v>10621</v>
      </c>
      <c r="AM271" s="43"/>
      <c r="AN271" s="42" t="s">
        <v>14598</v>
      </c>
      <c r="AO271" s="44" t="s">
        <v>10621</v>
      </c>
      <c r="AP271" s="44"/>
      <c r="AQ271" s="44" t="s">
        <v>10621</v>
      </c>
      <c r="AR271" s="44"/>
      <c r="AS271" s="42" t="s">
        <v>14598</v>
      </c>
      <c r="AT271" s="45"/>
      <c r="AU271" s="43"/>
      <c r="AV271" s="43"/>
      <c r="AW271" s="43"/>
      <c r="AX271" s="43"/>
      <c r="AY271" s="43"/>
      <c r="AZ271" s="53"/>
      <c r="BA271" s="45"/>
      <c r="BB271" s="43"/>
      <c r="BC271" s="43"/>
      <c r="BD271" s="43"/>
      <c r="BE271" s="43"/>
      <c r="BF271" s="43"/>
      <c r="BG271" s="53"/>
      <c r="BH271" s="45"/>
      <c r="BI271" s="43"/>
      <c r="BJ271" s="43"/>
      <c r="BK271" s="43"/>
      <c r="BL271" s="43"/>
      <c r="BM271" s="43"/>
      <c r="BN271" s="53"/>
      <c r="BO271" s="26" t="s">
        <v>14554</v>
      </c>
      <c r="BR271" s="25"/>
    </row>
    <row r="272" spans="1:70">
      <c r="A272" s="25" t="s">
        <v>14136</v>
      </c>
      <c r="B272" s="39"/>
      <c r="C272" s="40"/>
      <c r="D272" s="58"/>
      <c r="E272" s="39"/>
      <c r="F272" s="51" t="s">
        <v>14599</v>
      </c>
      <c r="G272" s="39"/>
      <c r="H272" s="39"/>
      <c r="I272" s="38"/>
      <c r="J272" s="50"/>
      <c r="K272" s="49"/>
      <c r="L272" s="49"/>
      <c r="M272" s="49"/>
      <c r="N272" s="49"/>
      <c r="O272" s="48"/>
      <c r="P272" s="50"/>
      <c r="Q272" s="49"/>
      <c r="R272" s="49"/>
      <c r="S272" s="49"/>
      <c r="T272" s="48"/>
      <c r="U272" s="50"/>
      <c r="V272" s="49"/>
      <c r="W272" s="49"/>
      <c r="X272" s="49"/>
      <c r="Y272" s="48"/>
      <c r="Z272" s="45"/>
      <c r="AA272" s="43"/>
      <c r="AB272" s="43"/>
      <c r="AC272" s="43"/>
      <c r="AD272" s="53"/>
      <c r="AE272" s="45"/>
      <c r="AF272" s="43"/>
      <c r="AG272" s="43"/>
      <c r="AH272" s="43"/>
      <c r="AI272" s="53"/>
      <c r="AJ272" s="45" t="s">
        <v>14152</v>
      </c>
      <c r="AK272" s="43"/>
      <c r="AL272" s="43" t="s">
        <v>14152</v>
      </c>
      <c r="AM272" s="43"/>
      <c r="AN272" s="42"/>
      <c r="AO272" s="44" t="s">
        <v>14152</v>
      </c>
      <c r="AP272" s="44"/>
      <c r="AQ272" s="44" t="s">
        <v>14152</v>
      </c>
      <c r="AR272" s="44"/>
      <c r="AS272" s="42"/>
      <c r="AT272" s="45"/>
      <c r="AU272" s="43"/>
      <c r="AV272" s="43"/>
      <c r="AW272" s="43"/>
      <c r="AX272" s="43"/>
      <c r="AY272" s="43"/>
      <c r="AZ272" s="53"/>
      <c r="BA272" s="45"/>
      <c r="BB272" s="43"/>
      <c r="BC272" s="43"/>
      <c r="BD272" s="43"/>
      <c r="BE272" s="43"/>
      <c r="BF272" s="43"/>
      <c r="BG272" s="53"/>
      <c r="BH272" s="45"/>
      <c r="BI272" s="43"/>
      <c r="BJ272" s="43"/>
      <c r="BK272" s="43"/>
      <c r="BL272" s="43"/>
      <c r="BM272" s="43"/>
      <c r="BN272" s="53"/>
      <c r="BO272" s="56" t="s">
        <v>14600</v>
      </c>
      <c r="BR272" s="25"/>
    </row>
    <row r="273" spans="1:70">
      <c r="A273" s="25" t="s">
        <v>14136</v>
      </c>
      <c r="B273" s="39"/>
      <c r="C273" s="40" t="s">
        <v>14601</v>
      </c>
      <c r="D273" s="39"/>
      <c r="E273" s="39"/>
      <c r="F273" s="39"/>
      <c r="G273" s="39"/>
      <c r="H273" s="39"/>
      <c r="I273" s="38"/>
      <c r="J273" s="50"/>
      <c r="K273" s="49"/>
      <c r="L273" s="49"/>
      <c r="M273" s="49"/>
      <c r="N273" s="49"/>
      <c r="O273" s="48"/>
      <c r="P273" s="50"/>
      <c r="Q273" s="49"/>
      <c r="R273" s="49"/>
      <c r="S273" s="49"/>
      <c r="T273" s="48"/>
      <c r="U273" s="50"/>
      <c r="V273" s="49"/>
      <c r="W273" s="49"/>
      <c r="X273" s="49"/>
      <c r="Y273" s="48"/>
      <c r="Z273" s="45"/>
      <c r="AA273" s="43"/>
      <c r="AB273" s="43"/>
      <c r="AC273" s="43"/>
      <c r="AD273" s="53"/>
      <c r="AE273" s="45" t="s">
        <v>5866</v>
      </c>
      <c r="AF273" s="43"/>
      <c r="AG273" s="43" t="s">
        <v>5866</v>
      </c>
      <c r="AH273" s="43"/>
      <c r="AI273" s="53"/>
      <c r="AJ273" s="45"/>
      <c r="AK273" s="43"/>
      <c r="AL273" s="43"/>
      <c r="AM273" s="43"/>
      <c r="AN273" s="42"/>
      <c r="AO273" s="44"/>
      <c r="AP273" s="44"/>
      <c r="AQ273" s="44"/>
      <c r="AR273" s="44"/>
      <c r="AS273" s="42"/>
      <c r="AT273" s="45"/>
      <c r="AU273" s="43"/>
      <c r="AV273" s="43"/>
      <c r="AW273" s="43"/>
      <c r="AX273" s="43"/>
      <c r="AY273" s="43"/>
      <c r="AZ273" s="53"/>
      <c r="BA273" s="45"/>
      <c r="BB273" s="43"/>
      <c r="BC273" s="43"/>
      <c r="BD273" s="43"/>
      <c r="BE273" s="43"/>
      <c r="BF273" s="43"/>
      <c r="BG273" s="53"/>
      <c r="BH273" s="45" t="s">
        <v>5866</v>
      </c>
      <c r="BI273" s="43"/>
      <c r="BJ273" s="43" t="s">
        <v>5866</v>
      </c>
      <c r="BK273" s="43"/>
      <c r="BL273" s="43"/>
      <c r="BM273" s="43"/>
      <c r="BN273" s="53"/>
      <c r="BO273" s="26" t="s">
        <v>14602</v>
      </c>
      <c r="BR273" s="25" t="s">
        <v>14876</v>
      </c>
    </row>
    <row r="274" spans="1:70">
      <c r="A274" s="25" t="s">
        <v>14136</v>
      </c>
      <c r="B274" s="39"/>
      <c r="C274" s="40"/>
      <c r="D274" s="39" t="s">
        <v>14464</v>
      </c>
      <c r="E274" s="39"/>
      <c r="F274" s="39"/>
      <c r="G274" s="39"/>
      <c r="H274" s="39"/>
      <c r="I274" s="38"/>
      <c r="J274" s="50"/>
      <c r="K274" s="49"/>
      <c r="L274" s="49"/>
      <c r="M274" s="49"/>
      <c r="N274" s="49"/>
      <c r="O274" s="48"/>
      <c r="P274" s="50"/>
      <c r="Q274" s="49"/>
      <c r="R274" s="49"/>
      <c r="S274" s="49"/>
      <c r="T274" s="48"/>
      <c r="U274" s="50"/>
      <c r="V274" s="49"/>
      <c r="W274" s="49"/>
      <c r="X274" s="49"/>
      <c r="Y274" s="48"/>
      <c r="Z274" s="45"/>
      <c r="AA274" s="43"/>
      <c r="AB274" s="43"/>
      <c r="AC274" s="43"/>
      <c r="AD274" s="53"/>
      <c r="AE274" s="45" t="s">
        <v>5866</v>
      </c>
      <c r="AF274" s="43"/>
      <c r="AG274" s="43" t="s">
        <v>5866</v>
      </c>
      <c r="AH274" s="46"/>
      <c r="AI274" s="53"/>
      <c r="AJ274" s="45"/>
      <c r="AK274" s="43"/>
      <c r="AL274" s="43"/>
      <c r="AM274" s="43"/>
      <c r="AN274" s="42"/>
      <c r="AO274" s="44"/>
      <c r="AP274" s="44"/>
      <c r="AQ274" s="44"/>
      <c r="AR274" s="44"/>
      <c r="AS274" s="42"/>
      <c r="AT274" s="45"/>
      <c r="AU274" s="43"/>
      <c r="AV274" s="43"/>
      <c r="AW274" s="43"/>
      <c r="AX274" s="43"/>
      <c r="AY274" s="43"/>
      <c r="AZ274" s="53"/>
      <c r="BA274" s="45"/>
      <c r="BB274" s="43"/>
      <c r="BC274" s="43"/>
      <c r="BD274" s="43"/>
      <c r="BE274" s="43"/>
      <c r="BF274" s="43"/>
      <c r="BG274" s="53"/>
      <c r="BH274" s="45" t="s">
        <v>5866</v>
      </c>
      <c r="BI274" s="43"/>
      <c r="BJ274" s="43" t="s">
        <v>5866</v>
      </c>
      <c r="BK274" s="43"/>
      <c r="BL274" s="43"/>
      <c r="BM274" s="43"/>
      <c r="BN274" s="53"/>
      <c r="BO274" s="26" t="s">
        <v>7449</v>
      </c>
      <c r="BR274" s="25"/>
    </row>
    <row r="275" spans="1:70">
      <c r="A275" s="25" t="s">
        <v>14136</v>
      </c>
      <c r="B275" s="39"/>
      <c r="C275" s="40"/>
      <c r="D275" s="39" t="s">
        <v>14375</v>
      </c>
      <c r="E275" s="39"/>
      <c r="F275" s="39"/>
      <c r="G275" s="39"/>
      <c r="H275" s="39"/>
      <c r="I275" s="38"/>
      <c r="J275" s="50"/>
      <c r="K275" s="49"/>
      <c r="L275" s="49"/>
      <c r="M275" s="49"/>
      <c r="N275" s="49"/>
      <c r="O275" s="48"/>
      <c r="P275" s="50"/>
      <c r="Q275" s="49"/>
      <c r="R275" s="49"/>
      <c r="S275" s="49"/>
      <c r="T275" s="48"/>
      <c r="U275" s="50"/>
      <c r="V275" s="49"/>
      <c r="W275" s="49"/>
      <c r="X275" s="49"/>
      <c r="Y275" s="48"/>
      <c r="Z275" s="45"/>
      <c r="AA275" s="43"/>
      <c r="AB275" s="43"/>
      <c r="AC275" s="43"/>
      <c r="AD275" s="53"/>
      <c r="AE275" s="45" t="s">
        <v>5866</v>
      </c>
      <c r="AF275" s="43"/>
      <c r="AG275" s="43" t="s">
        <v>5866</v>
      </c>
      <c r="AH275" s="46"/>
      <c r="AI275" s="53"/>
      <c r="AJ275" s="45"/>
      <c r="AK275" s="43"/>
      <c r="AL275" s="43"/>
      <c r="AM275" s="43"/>
      <c r="AN275" s="42"/>
      <c r="AO275" s="44"/>
      <c r="AP275" s="44"/>
      <c r="AQ275" s="44"/>
      <c r="AR275" s="44"/>
      <c r="AS275" s="42"/>
      <c r="AT275" s="45"/>
      <c r="AU275" s="43"/>
      <c r="AV275" s="43"/>
      <c r="AW275" s="43"/>
      <c r="AX275" s="43"/>
      <c r="AY275" s="43"/>
      <c r="AZ275" s="53"/>
      <c r="BA275" s="45"/>
      <c r="BB275" s="43"/>
      <c r="BC275" s="43"/>
      <c r="BD275" s="43"/>
      <c r="BE275" s="43"/>
      <c r="BF275" s="43"/>
      <c r="BG275" s="53"/>
      <c r="BH275" s="45" t="s">
        <v>5866</v>
      </c>
      <c r="BI275" s="43"/>
      <c r="BJ275" s="43" t="s">
        <v>5866</v>
      </c>
      <c r="BK275" s="43"/>
      <c r="BL275" s="43"/>
      <c r="BM275" s="43"/>
      <c r="BN275" s="53"/>
      <c r="BO275" s="26" t="s">
        <v>7481</v>
      </c>
      <c r="BR275" s="25"/>
    </row>
    <row r="276" spans="1:70">
      <c r="A276" s="25" t="s">
        <v>14136</v>
      </c>
      <c r="B276" s="39"/>
      <c r="C276" s="40"/>
      <c r="D276" s="39" t="s">
        <v>14465</v>
      </c>
      <c r="E276" s="39"/>
      <c r="F276" s="39"/>
      <c r="G276" s="39"/>
      <c r="H276" s="39"/>
      <c r="I276" s="38"/>
      <c r="J276" s="50"/>
      <c r="K276" s="49"/>
      <c r="L276" s="49"/>
      <c r="M276" s="49"/>
      <c r="N276" s="49"/>
      <c r="O276" s="48"/>
      <c r="P276" s="50"/>
      <c r="Q276" s="49"/>
      <c r="R276" s="49"/>
      <c r="S276" s="49"/>
      <c r="T276" s="48"/>
      <c r="U276" s="50"/>
      <c r="V276" s="49"/>
      <c r="W276" s="49"/>
      <c r="X276" s="49"/>
      <c r="Y276" s="48"/>
      <c r="Z276" s="45"/>
      <c r="AA276" s="43"/>
      <c r="AB276" s="43"/>
      <c r="AC276" s="43"/>
      <c r="AD276" s="53"/>
      <c r="AE276" s="45" t="s">
        <v>5866</v>
      </c>
      <c r="AF276" s="43"/>
      <c r="AG276" s="43" t="s">
        <v>5866</v>
      </c>
      <c r="AH276" s="46"/>
      <c r="AI276" s="53"/>
      <c r="AJ276" s="45"/>
      <c r="AK276" s="43"/>
      <c r="AL276" s="43"/>
      <c r="AM276" s="43"/>
      <c r="AN276" s="42"/>
      <c r="AO276" s="44"/>
      <c r="AP276" s="44"/>
      <c r="AQ276" s="44"/>
      <c r="AR276" s="44"/>
      <c r="AS276" s="42"/>
      <c r="AT276" s="45"/>
      <c r="AU276" s="43"/>
      <c r="AV276" s="43"/>
      <c r="AW276" s="43"/>
      <c r="AX276" s="43"/>
      <c r="AY276" s="43"/>
      <c r="AZ276" s="53"/>
      <c r="BA276" s="45"/>
      <c r="BB276" s="43"/>
      <c r="BC276" s="43"/>
      <c r="BD276" s="43"/>
      <c r="BE276" s="43"/>
      <c r="BF276" s="43"/>
      <c r="BG276" s="53"/>
      <c r="BH276" s="45" t="s">
        <v>5866</v>
      </c>
      <c r="BI276" s="43"/>
      <c r="BJ276" s="43" t="s">
        <v>5866</v>
      </c>
      <c r="BK276" s="43"/>
      <c r="BL276" s="43"/>
      <c r="BM276" s="43"/>
      <c r="BN276" s="53"/>
      <c r="BO276" s="26" t="s">
        <v>14466</v>
      </c>
      <c r="BR276" s="25"/>
    </row>
    <row r="277" spans="1:70">
      <c r="A277" s="25" t="s">
        <v>14136</v>
      </c>
      <c r="B277" s="39"/>
      <c r="C277" s="40"/>
      <c r="D277" s="39" t="s">
        <v>10416</v>
      </c>
      <c r="E277" s="39"/>
      <c r="F277" s="39"/>
      <c r="G277" s="39"/>
      <c r="H277" s="39"/>
      <c r="I277" s="38"/>
      <c r="J277" s="50"/>
      <c r="K277" s="49"/>
      <c r="L277" s="49"/>
      <c r="M277" s="49"/>
      <c r="N277" s="49"/>
      <c r="O277" s="48"/>
      <c r="P277" s="50"/>
      <c r="Q277" s="49"/>
      <c r="R277" s="49"/>
      <c r="S277" s="49"/>
      <c r="T277" s="48"/>
      <c r="U277" s="50"/>
      <c r="V277" s="49"/>
      <c r="W277" s="49"/>
      <c r="X277" s="49"/>
      <c r="Y277" s="48"/>
      <c r="Z277" s="45"/>
      <c r="AA277" s="43"/>
      <c r="AB277" s="43"/>
      <c r="AC277" s="43"/>
      <c r="AD277" s="53"/>
      <c r="AE277" s="45" t="s">
        <v>5866</v>
      </c>
      <c r="AF277" s="43"/>
      <c r="AG277" s="43" t="s">
        <v>5866</v>
      </c>
      <c r="AH277" s="46"/>
      <c r="AI277" s="53"/>
      <c r="AJ277" s="45"/>
      <c r="AK277" s="43"/>
      <c r="AL277" s="43"/>
      <c r="AM277" s="43"/>
      <c r="AN277" s="42"/>
      <c r="AO277" s="44"/>
      <c r="AP277" s="44"/>
      <c r="AQ277" s="44"/>
      <c r="AR277" s="44"/>
      <c r="AS277" s="42"/>
      <c r="AT277" s="45"/>
      <c r="AU277" s="43"/>
      <c r="AV277" s="43"/>
      <c r="AW277" s="43"/>
      <c r="AX277" s="43"/>
      <c r="AY277" s="43"/>
      <c r="AZ277" s="53"/>
      <c r="BA277" s="45"/>
      <c r="BB277" s="43"/>
      <c r="BC277" s="43"/>
      <c r="BD277" s="43"/>
      <c r="BE277" s="43"/>
      <c r="BF277" s="43"/>
      <c r="BG277" s="53"/>
      <c r="BH277" s="45" t="s">
        <v>5866</v>
      </c>
      <c r="BI277" s="43"/>
      <c r="BJ277" s="43" t="s">
        <v>5866</v>
      </c>
      <c r="BK277" s="43"/>
      <c r="BL277" s="43"/>
      <c r="BM277" s="43"/>
      <c r="BN277" s="53"/>
      <c r="BO277" s="26" t="s">
        <v>13166</v>
      </c>
      <c r="BR277" s="25"/>
    </row>
    <row r="278" spans="1:70">
      <c r="A278" s="25" t="s">
        <v>14136</v>
      </c>
      <c r="B278" s="39"/>
      <c r="C278" s="40"/>
      <c r="D278" s="58" t="s">
        <v>14467</v>
      </c>
      <c r="E278" s="39"/>
      <c r="F278" s="39"/>
      <c r="G278" s="39"/>
      <c r="H278" s="39"/>
      <c r="I278" s="38"/>
      <c r="J278" s="50"/>
      <c r="K278" s="49"/>
      <c r="L278" s="49"/>
      <c r="M278" s="49"/>
      <c r="N278" s="49"/>
      <c r="O278" s="48"/>
      <c r="P278" s="50"/>
      <c r="Q278" s="49"/>
      <c r="R278" s="49"/>
      <c r="S278" s="49"/>
      <c r="T278" s="48"/>
      <c r="U278" s="50"/>
      <c r="V278" s="49"/>
      <c r="W278" s="49"/>
      <c r="X278" s="49"/>
      <c r="Y278" s="48"/>
      <c r="Z278" s="45"/>
      <c r="AA278" s="43"/>
      <c r="AB278" s="43"/>
      <c r="AC278" s="43"/>
      <c r="AD278" s="53"/>
      <c r="AE278" s="45" t="s">
        <v>5866</v>
      </c>
      <c r="AF278" s="43"/>
      <c r="AG278" s="43" t="s">
        <v>5866</v>
      </c>
      <c r="AH278" s="46"/>
      <c r="AI278" s="53"/>
      <c r="AJ278" s="45"/>
      <c r="AK278" s="43"/>
      <c r="AL278" s="43"/>
      <c r="AM278" s="43"/>
      <c r="AN278" s="42"/>
      <c r="AO278" s="44"/>
      <c r="AP278" s="44"/>
      <c r="AQ278" s="44"/>
      <c r="AR278" s="44"/>
      <c r="AS278" s="42"/>
      <c r="AT278" s="45"/>
      <c r="AU278" s="43"/>
      <c r="AV278" s="43"/>
      <c r="AW278" s="43"/>
      <c r="AX278" s="43"/>
      <c r="AY278" s="43"/>
      <c r="AZ278" s="53"/>
      <c r="BA278" s="45"/>
      <c r="BB278" s="43"/>
      <c r="BC278" s="43"/>
      <c r="BD278" s="43"/>
      <c r="BE278" s="43"/>
      <c r="BF278" s="43"/>
      <c r="BG278" s="53"/>
      <c r="BH278" s="45" t="s">
        <v>5866</v>
      </c>
      <c r="BI278" s="43"/>
      <c r="BJ278" s="43" t="s">
        <v>5866</v>
      </c>
      <c r="BK278" s="43"/>
      <c r="BL278" s="43"/>
      <c r="BM278" s="43"/>
      <c r="BN278" s="53"/>
      <c r="BO278" s="26" t="s">
        <v>14468</v>
      </c>
      <c r="BR278" s="25"/>
    </row>
    <row r="279" spans="1:70">
      <c r="A279" s="25" t="s">
        <v>14136</v>
      </c>
      <c r="B279" s="39"/>
      <c r="C279" s="40"/>
      <c r="D279" s="58" t="s">
        <v>14469</v>
      </c>
      <c r="E279" s="39"/>
      <c r="F279" s="39"/>
      <c r="G279" s="39"/>
      <c r="H279" s="39"/>
      <c r="I279" s="38"/>
      <c r="J279" s="50"/>
      <c r="K279" s="49"/>
      <c r="L279" s="49"/>
      <c r="M279" s="49"/>
      <c r="N279" s="49"/>
      <c r="O279" s="48"/>
      <c r="P279" s="50"/>
      <c r="Q279" s="49"/>
      <c r="R279" s="49"/>
      <c r="S279" s="49"/>
      <c r="T279" s="48"/>
      <c r="U279" s="50"/>
      <c r="V279" s="49"/>
      <c r="W279" s="49"/>
      <c r="X279" s="49"/>
      <c r="Y279" s="48"/>
      <c r="Z279" s="45"/>
      <c r="AA279" s="43"/>
      <c r="AB279" s="43"/>
      <c r="AC279" s="43"/>
      <c r="AD279" s="53"/>
      <c r="AE279" s="45" t="s">
        <v>5866</v>
      </c>
      <c r="AF279" s="43"/>
      <c r="AG279" s="43" t="s">
        <v>5866</v>
      </c>
      <c r="AH279" s="46"/>
      <c r="AI279" s="53"/>
      <c r="AJ279" s="45"/>
      <c r="AK279" s="43"/>
      <c r="AL279" s="43"/>
      <c r="AM279" s="43"/>
      <c r="AN279" s="42"/>
      <c r="AO279" s="44"/>
      <c r="AP279" s="44"/>
      <c r="AQ279" s="44"/>
      <c r="AR279" s="44"/>
      <c r="AS279" s="42"/>
      <c r="AT279" s="45"/>
      <c r="AU279" s="43"/>
      <c r="AV279" s="43"/>
      <c r="AW279" s="43"/>
      <c r="AX279" s="43"/>
      <c r="AY279" s="43"/>
      <c r="AZ279" s="53"/>
      <c r="BA279" s="45"/>
      <c r="BB279" s="43"/>
      <c r="BC279" s="43"/>
      <c r="BD279" s="43"/>
      <c r="BE279" s="43"/>
      <c r="BF279" s="43"/>
      <c r="BG279" s="53"/>
      <c r="BH279" s="45" t="s">
        <v>5866</v>
      </c>
      <c r="BI279" s="43"/>
      <c r="BJ279" s="43" t="s">
        <v>5866</v>
      </c>
      <c r="BK279" s="43"/>
      <c r="BL279" s="43"/>
      <c r="BM279" s="43"/>
      <c r="BN279" s="53"/>
      <c r="BO279" s="26" t="s">
        <v>14470</v>
      </c>
      <c r="BR279" s="25"/>
    </row>
    <row r="280" spans="1:70">
      <c r="A280" s="25" t="s">
        <v>14136</v>
      </c>
      <c r="B280" s="39"/>
      <c r="C280" s="40"/>
      <c r="D280" s="58"/>
      <c r="E280" s="58" t="s">
        <v>14471</v>
      </c>
      <c r="F280" s="39"/>
      <c r="G280" s="39"/>
      <c r="H280" s="39"/>
      <c r="I280" s="38"/>
      <c r="J280" s="50"/>
      <c r="K280" s="49"/>
      <c r="L280" s="49"/>
      <c r="M280" s="49"/>
      <c r="N280" s="49"/>
      <c r="O280" s="48"/>
      <c r="P280" s="50"/>
      <c r="Q280" s="49"/>
      <c r="R280" s="49"/>
      <c r="S280" s="49"/>
      <c r="T280" s="48"/>
      <c r="U280" s="50"/>
      <c r="V280" s="49"/>
      <c r="W280" s="49"/>
      <c r="X280" s="49"/>
      <c r="Y280" s="48"/>
      <c r="Z280" s="45"/>
      <c r="AA280" s="43"/>
      <c r="AB280" s="43"/>
      <c r="AC280" s="43"/>
      <c r="AD280" s="53"/>
      <c r="AE280" s="45" t="s">
        <v>5866</v>
      </c>
      <c r="AF280" s="43"/>
      <c r="AG280" s="43" t="s">
        <v>5866</v>
      </c>
      <c r="AH280" s="46"/>
      <c r="AI280" s="53"/>
      <c r="AJ280" s="45"/>
      <c r="AK280" s="43"/>
      <c r="AL280" s="43"/>
      <c r="AM280" s="43"/>
      <c r="AN280" s="42"/>
      <c r="AO280" s="44"/>
      <c r="AP280" s="44"/>
      <c r="AQ280" s="44"/>
      <c r="AR280" s="44"/>
      <c r="AS280" s="42"/>
      <c r="AT280" s="45"/>
      <c r="AU280" s="43"/>
      <c r="AV280" s="43"/>
      <c r="AW280" s="43"/>
      <c r="AX280" s="43"/>
      <c r="AY280" s="43"/>
      <c r="AZ280" s="53"/>
      <c r="BA280" s="45"/>
      <c r="BB280" s="43"/>
      <c r="BC280" s="43"/>
      <c r="BD280" s="43"/>
      <c r="BE280" s="43"/>
      <c r="BF280" s="43"/>
      <c r="BG280" s="53"/>
      <c r="BH280" s="45" t="s">
        <v>5866</v>
      </c>
      <c r="BI280" s="43"/>
      <c r="BJ280" s="43" t="s">
        <v>5866</v>
      </c>
      <c r="BK280" s="43"/>
      <c r="BL280" s="43"/>
      <c r="BM280" s="43"/>
      <c r="BN280" s="53"/>
      <c r="BO280" s="26" t="s">
        <v>14472</v>
      </c>
      <c r="BR280" s="25"/>
    </row>
    <row r="281" spans="1:70">
      <c r="A281" s="25" t="s">
        <v>14136</v>
      </c>
      <c r="B281" s="39"/>
      <c r="C281" s="40"/>
      <c r="D281" s="58"/>
      <c r="E281" s="58" t="s">
        <v>14473</v>
      </c>
      <c r="F281" s="39"/>
      <c r="G281" s="39"/>
      <c r="H281" s="39"/>
      <c r="I281" s="38"/>
      <c r="J281" s="50"/>
      <c r="K281" s="49"/>
      <c r="L281" s="49"/>
      <c r="M281" s="49"/>
      <c r="N281" s="49"/>
      <c r="O281" s="48"/>
      <c r="P281" s="50"/>
      <c r="Q281" s="49"/>
      <c r="R281" s="49"/>
      <c r="S281" s="49"/>
      <c r="T281" s="48"/>
      <c r="U281" s="50"/>
      <c r="V281" s="49"/>
      <c r="W281" s="49"/>
      <c r="X281" s="49"/>
      <c r="Y281" s="48"/>
      <c r="Z281" s="45"/>
      <c r="AA281" s="43"/>
      <c r="AB281" s="43"/>
      <c r="AC281" s="43"/>
      <c r="AD281" s="53"/>
      <c r="AE281" s="45" t="s">
        <v>5866</v>
      </c>
      <c r="AF281" s="43"/>
      <c r="AG281" s="43" t="s">
        <v>5866</v>
      </c>
      <c r="AH281" s="43"/>
      <c r="AI281" s="53"/>
      <c r="AJ281" s="45"/>
      <c r="AK281" s="43"/>
      <c r="AL281" s="43"/>
      <c r="AM281" s="43"/>
      <c r="AN281" s="42"/>
      <c r="AO281" s="44"/>
      <c r="AP281" s="44"/>
      <c r="AQ281" s="44"/>
      <c r="AR281" s="44"/>
      <c r="AS281" s="42"/>
      <c r="AT281" s="45"/>
      <c r="AU281" s="43"/>
      <c r="AV281" s="43"/>
      <c r="AW281" s="43"/>
      <c r="AX281" s="43"/>
      <c r="AY281" s="43"/>
      <c r="AZ281" s="53"/>
      <c r="BA281" s="45"/>
      <c r="BB281" s="43"/>
      <c r="BC281" s="43"/>
      <c r="BD281" s="43"/>
      <c r="BE281" s="43"/>
      <c r="BF281" s="43"/>
      <c r="BG281" s="53"/>
      <c r="BH281" s="45" t="s">
        <v>5866</v>
      </c>
      <c r="BI281" s="43"/>
      <c r="BJ281" s="43" t="s">
        <v>5866</v>
      </c>
      <c r="BK281" s="43"/>
      <c r="BL281" s="43"/>
      <c r="BM281" s="43"/>
      <c r="BN281" s="53"/>
      <c r="BO281" s="56" t="s">
        <v>7842</v>
      </c>
      <c r="BR281" s="25"/>
    </row>
    <row r="282" spans="1:70">
      <c r="A282" s="25" t="s">
        <v>14136</v>
      </c>
      <c r="B282" s="39"/>
      <c r="C282" s="40"/>
      <c r="D282" s="58"/>
      <c r="E282" s="58" t="s">
        <v>14474</v>
      </c>
      <c r="F282" s="39"/>
      <c r="G282" s="39"/>
      <c r="H282" s="39"/>
      <c r="I282" s="38"/>
      <c r="J282" s="50"/>
      <c r="K282" s="49"/>
      <c r="L282" s="49"/>
      <c r="M282" s="49"/>
      <c r="N282" s="49"/>
      <c r="O282" s="48"/>
      <c r="P282" s="50"/>
      <c r="Q282" s="49"/>
      <c r="R282" s="49"/>
      <c r="S282" s="49"/>
      <c r="T282" s="48"/>
      <c r="U282" s="50"/>
      <c r="V282" s="49"/>
      <c r="W282" s="49"/>
      <c r="X282" s="49"/>
      <c r="Y282" s="48"/>
      <c r="Z282" s="45"/>
      <c r="AA282" s="43"/>
      <c r="AB282" s="43"/>
      <c r="AC282" s="43"/>
      <c r="AD282" s="53"/>
      <c r="AE282" s="45" t="s">
        <v>5866</v>
      </c>
      <c r="AF282" s="43"/>
      <c r="AG282" s="43" t="s">
        <v>5866</v>
      </c>
      <c r="AH282" s="43"/>
      <c r="AI282" s="53"/>
      <c r="AJ282" s="45"/>
      <c r="AK282" s="43"/>
      <c r="AL282" s="43"/>
      <c r="AM282" s="43"/>
      <c r="AN282" s="42"/>
      <c r="AO282" s="44"/>
      <c r="AP282" s="44"/>
      <c r="AQ282" s="44"/>
      <c r="AR282" s="44"/>
      <c r="AS282" s="42"/>
      <c r="AT282" s="45"/>
      <c r="AU282" s="43"/>
      <c r="AV282" s="43"/>
      <c r="AW282" s="43"/>
      <c r="AX282" s="43"/>
      <c r="AY282" s="43"/>
      <c r="AZ282" s="53"/>
      <c r="BA282" s="45"/>
      <c r="BB282" s="43"/>
      <c r="BC282" s="43"/>
      <c r="BD282" s="43"/>
      <c r="BE282" s="43"/>
      <c r="BF282" s="43"/>
      <c r="BG282" s="53"/>
      <c r="BH282" s="45" t="s">
        <v>5866</v>
      </c>
      <c r="BI282" s="43"/>
      <c r="BJ282" s="43" t="s">
        <v>5866</v>
      </c>
      <c r="BK282" s="43"/>
      <c r="BL282" s="43"/>
      <c r="BM282" s="43"/>
      <c r="BN282" s="53"/>
      <c r="BO282" s="26" t="s">
        <v>14475</v>
      </c>
      <c r="BR282" s="25"/>
    </row>
    <row r="283" spans="1:70">
      <c r="A283" s="25" t="s">
        <v>14136</v>
      </c>
      <c r="B283" s="39"/>
      <c r="C283" s="40"/>
      <c r="D283" s="58"/>
      <c r="E283" s="58" t="s">
        <v>14476</v>
      </c>
      <c r="F283" s="39"/>
      <c r="G283" s="39"/>
      <c r="H283" s="39"/>
      <c r="I283" s="38"/>
      <c r="J283" s="50"/>
      <c r="K283" s="49"/>
      <c r="L283" s="49"/>
      <c r="M283" s="49"/>
      <c r="N283" s="49"/>
      <c r="O283" s="48"/>
      <c r="P283" s="50"/>
      <c r="Q283" s="49"/>
      <c r="R283" s="49"/>
      <c r="S283" s="49"/>
      <c r="T283" s="48"/>
      <c r="U283" s="50"/>
      <c r="V283" s="49"/>
      <c r="W283" s="49"/>
      <c r="X283" s="49"/>
      <c r="Y283" s="48"/>
      <c r="Z283" s="45"/>
      <c r="AA283" s="43"/>
      <c r="AB283" s="43"/>
      <c r="AC283" s="43"/>
      <c r="AD283" s="53"/>
      <c r="AE283" s="45" t="s">
        <v>5866</v>
      </c>
      <c r="AF283" s="43"/>
      <c r="AG283" s="43" t="s">
        <v>5866</v>
      </c>
      <c r="AH283" s="43"/>
      <c r="AI283" s="53"/>
      <c r="AJ283" s="45"/>
      <c r="AK283" s="43"/>
      <c r="AL283" s="43"/>
      <c r="AM283" s="43"/>
      <c r="AN283" s="42"/>
      <c r="AO283" s="44"/>
      <c r="AP283" s="44"/>
      <c r="AQ283" s="44"/>
      <c r="AR283" s="44"/>
      <c r="AS283" s="42"/>
      <c r="AT283" s="45"/>
      <c r="AU283" s="43"/>
      <c r="AV283" s="43"/>
      <c r="AW283" s="43"/>
      <c r="AX283" s="43"/>
      <c r="AY283" s="43"/>
      <c r="AZ283" s="53"/>
      <c r="BA283" s="45"/>
      <c r="BB283" s="43"/>
      <c r="BC283" s="43"/>
      <c r="BD283" s="43"/>
      <c r="BE283" s="43"/>
      <c r="BF283" s="43"/>
      <c r="BG283" s="53"/>
      <c r="BH283" s="45" t="s">
        <v>5866</v>
      </c>
      <c r="BI283" s="43"/>
      <c r="BJ283" s="43" t="s">
        <v>5866</v>
      </c>
      <c r="BK283" s="43"/>
      <c r="BL283" s="43"/>
      <c r="BM283" s="43"/>
      <c r="BN283" s="53"/>
      <c r="BO283" s="56" t="s">
        <v>14477</v>
      </c>
      <c r="BR283" s="25"/>
    </row>
    <row r="284" spans="1:70">
      <c r="A284" s="25" t="s">
        <v>14136</v>
      </c>
      <c r="B284" s="39"/>
      <c r="C284" s="40"/>
      <c r="D284" s="58"/>
      <c r="E284" s="58" t="s">
        <v>14478</v>
      </c>
      <c r="F284" s="39"/>
      <c r="G284" s="39"/>
      <c r="H284" s="39"/>
      <c r="I284" s="38"/>
      <c r="J284" s="50"/>
      <c r="K284" s="49"/>
      <c r="L284" s="49"/>
      <c r="M284" s="49"/>
      <c r="N284" s="49"/>
      <c r="O284" s="48"/>
      <c r="P284" s="50"/>
      <c r="Q284" s="49"/>
      <c r="R284" s="49"/>
      <c r="S284" s="49"/>
      <c r="T284" s="48"/>
      <c r="U284" s="50"/>
      <c r="V284" s="49"/>
      <c r="W284" s="49"/>
      <c r="X284" s="49"/>
      <c r="Y284" s="48"/>
      <c r="Z284" s="45"/>
      <c r="AA284" s="43"/>
      <c r="AB284" s="43"/>
      <c r="AC284" s="43"/>
      <c r="AD284" s="53"/>
      <c r="AE284" s="45" t="s">
        <v>5866</v>
      </c>
      <c r="AF284" s="43"/>
      <c r="AG284" s="43" t="s">
        <v>5866</v>
      </c>
      <c r="AH284" s="43"/>
      <c r="AI284" s="53"/>
      <c r="AJ284" s="45"/>
      <c r="AK284" s="43"/>
      <c r="AL284" s="43"/>
      <c r="AM284" s="43"/>
      <c r="AN284" s="42"/>
      <c r="AO284" s="44"/>
      <c r="AP284" s="44"/>
      <c r="AQ284" s="44"/>
      <c r="AR284" s="44"/>
      <c r="AS284" s="42"/>
      <c r="AT284" s="45"/>
      <c r="AU284" s="43"/>
      <c r="AV284" s="43"/>
      <c r="AW284" s="43"/>
      <c r="AX284" s="43"/>
      <c r="AY284" s="43"/>
      <c r="AZ284" s="53"/>
      <c r="BA284" s="45"/>
      <c r="BB284" s="43"/>
      <c r="BC284" s="43"/>
      <c r="BD284" s="43"/>
      <c r="BE284" s="43"/>
      <c r="BF284" s="43"/>
      <c r="BG284" s="53"/>
      <c r="BH284" s="45" t="s">
        <v>5866</v>
      </c>
      <c r="BI284" s="43"/>
      <c r="BJ284" s="43" t="s">
        <v>5866</v>
      </c>
      <c r="BK284" s="43"/>
      <c r="BL284" s="43"/>
      <c r="BM284" s="43"/>
      <c r="BN284" s="53"/>
      <c r="BO284" s="26" t="s">
        <v>14479</v>
      </c>
      <c r="BP284" s="26" t="s">
        <v>14480</v>
      </c>
      <c r="BR284" s="25"/>
    </row>
    <row r="285" spans="1:70">
      <c r="A285" s="25" t="s">
        <v>14136</v>
      </c>
      <c r="B285" s="39"/>
      <c r="C285" s="40"/>
      <c r="D285" s="58" t="s">
        <v>14481</v>
      </c>
      <c r="E285" s="39"/>
      <c r="F285" s="39"/>
      <c r="G285" s="39"/>
      <c r="H285" s="39"/>
      <c r="I285" s="38"/>
      <c r="J285" s="50"/>
      <c r="K285" s="49"/>
      <c r="L285" s="49"/>
      <c r="M285" s="49"/>
      <c r="N285" s="49"/>
      <c r="O285" s="48"/>
      <c r="P285" s="50"/>
      <c r="Q285" s="49"/>
      <c r="R285" s="49"/>
      <c r="S285" s="49"/>
      <c r="T285" s="48"/>
      <c r="U285" s="50"/>
      <c r="V285" s="49"/>
      <c r="W285" s="49"/>
      <c r="X285" s="49"/>
      <c r="Y285" s="48"/>
      <c r="Z285" s="45"/>
      <c r="AA285" s="43"/>
      <c r="AB285" s="43"/>
      <c r="AC285" s="43"/>
      <c r="AD285" s="53"/>
      <c r="AE285" s="45" t="s">
        <v>5866</v>
      </c>
      <c r="AF285" s="43"/>
      <c r="AG285" s="43" t="s">
        <v>5866</v>
      </c>
      <c r="AH285" s="46"/>
      <c r="AI285" s="53"/>
      <c r="AJ285" s="45"/>
      <c r="AK285" s="43"/>
      <c r="AL285" s="43"/>
      <c r="AM285" s="43"/>
      <c r="AN285" s="42"/>
      <c r="AO285" s="44"/>
      <c r="AP285" s="44"/>
      <c r="AQ285" s="44"/>
      <c r="AR285" s="44"/>
      <c r="AS285" s="42"/>
      <c r="AT285" s="45"/>
      <c r="AU285" s="43"/>
      <c r="AV285" s="43"/>
      <c r="AW285" s="43"/>
      <c r="AX285" s="43"/>
      <c r="AY285" s="43"/>
      <c r="AZ285" s="53"/>
      <c r="BA285" s="45"/>
      <c r="BB285" s="43"/>
      <c r="BC285" s="43"/>
      <c r="BD285" s="43"/>
      <c r="BE285" s="43"/>
      <c r="BF285" s="43"/>
      <c r="BG285" s="53"/>
      <c r="BH285" s="45" t="s">
        <v>5866</v>
      </c>
      <c r="BI285" s="43"/>
      <c r="BJ285" s="43" t="s">
        <v>5866</v>
      </c>
      <c r="BK285" s="43"/>
      <c r="BL285" s="43"/>
      <c r="BM285" s="43"/>
      <c r="BN285" s="53"/>
      <c r="BO285" s="56" t="s">
        <v>14482</v>
      </c>
      <c r="BR285" s="25"/>
    </row>
    <row r="286" spans="1:70">
      <c r="A286" s="25" t="s">
        <v>14136</v>
      </c>
      <c r="B286" s="39"/>
      <c r="C286" s="40"/>
      <c r="D286" s="58" t="s">
        <v>14483</v>
      </c>
      <c r="E286" s="39"/>
      <c r="F286" s="39"/>
      <c r="G286" s="39"/>
      <c r="H286" s="39"/>
      <c r="I286" s="38"/>
      <c r="J286" s="50"/>
      <c r="K286" s="49"/>
      <c r="L286" s="49"/>
      <c r="M286" s="49"/>
      <c r="N286" s="49"/>
      <c r="O286" s="48"/>
      <c r="P286" s="50"/>
      <c r="Q286" s="49"/>
      <c r="R286" s="49"/>
      <c r="S286" s="49"/>
      <c r="T286" s="48"/>
      <c r="U286" s="50"/>
      <c r="V286" s="49"/>
      <c r="W286" s="49"/>
      <c r="X286" s="49"/>
      <c r="Y286" s="48"/>
      <c r="Z286" s="45"/>
      <c r="AA286" s="43"/>
      <c r="AB286" s="43"/>
      <c r="AC286" s="43"/>
      <c r="AD286" s="53"/>
      <c r="AE286" s="45" t="s">
        <v>5866</v>
      </c>
      <c r="AF286" s="43"/>
      <c r="AG286" s="43" t="s">
        <v>5866</v>
      </c>
      <c r="AH286" s="46"/>
      <c r="AI286" s="53"/>
      <c r="AJ286" s="45"/>
      <c r="AK286" s="43"/>
      <c r="AL286" s="43"/>
      <c r="AM286" s="43"/>
      <c r="AN286" s="42"/>
      <c r="AO286" s="44"/>
      <c r="AP286" s="44"/>
      <c r="AQ286" s="44"/>
      <c r="AR286" s="44"/>
      <c r="AS286" s="42"/>
      <c r="AT286" s="45"/>
      <c r="AU286" s="43"/>
      <c r="AV286" s="43"/>
      <c r="AW286" s="43"/>
      <c r="AX286" s="43"/>
      <c r="AY286" s="43"/>
      <c r="AZ286" s="53"/>
      <c r="BA286" s="45"/>
      <c r="BB286" s="43"/>
      <c r="BC286" s="43"/>
      <c r="BD286" s="43"/>
      <c r="BE286" s="43"/>
      <c r="BF286" s="43"/>
      <c r="BG286" s="53"/>
      <c r="BH286" s="45" t="s">
        <v>5866</v>
      </c>
      <c r="BI286" s="43"/>
      <c r="BJ286" s="43" t="s">
        <v>5866</v>
      </c>
      <c r="BK286" s="43"/>
      <c r="BL286" s="43"/>
      <c r="BM286" s="43"/>
      <c r="BN286" s="53"/>
      <c r="BO286" s="26" t="s">
        <v>14484</v>
      </c>
      <c r="BR286" s="25"/>
    </row>
    <row r="287" spans="1:70">
      <c r="A287" s="25" t="s">
        <v>14136</v>
      </c>
      <c r="B287" s="39"/>
      <c r="C287" s="40"/>
      <c r="D287" s="58" t="s">
        <v>14485</v>
      </c>
      <c r="E287" s="39"/>
      <c r="F287" s="39"/>
      <c r="G287" s="39"/>
      <c r="H287" s="39"/>
      <c r="I287" s="38"/>
      <c r="J287" s="50"/>
      <c r="K287" s="49"/>
      <c r="L287" s="49"/>
      <c r="M287" s="49"/>
      <c r="N287" s="49"/>
      <c r="O287" s="48"/>
      <c r="P287" s="50"/>
      <c r="Q287" s="49"/>
      <c r="R287" s="49"/>
      <c r="S287" s="49"/>
      <c r="T287" s="48"/>
      <c r="U287" s="50"/>
      <c r="V287" s="49"/>
      <c r="W287" s="49"/>
      <c r="X287" s="49"/>
      <c r="Y287" s="48"/>
      <c r="Z287" s="45"/>
      <c r="AA287" s="43"/>
      <c r="AB287" s="43"/>
      <c r="AC287" s="43"/>
      <c r="AD287" s="53"/>
      <c r="AE287" s="45" t="s">
        <v>5866</v>
      </c>
      <c r="AF287" s="43"/>
      <c r="AG287" s="43" t="s">
        <v>5866</v>
      </c>
      <c r="AH287" s="46"/>
      <c r="AI287" s="53"/>
      <c r="AJ287" s="45"/>
      <c r="AK287" s="43"/>
      <c r="AL287" s="43"/>
      <c r="AM287" s="43"/>
      <c r="AN287" s="42"/>
      <c r="AO287" s="44"/>
      <c r="AP287" s="44"/>
      <c r="AQ287" s="44"/>
      <c r="AR287" s="44"/>
      <c r="AS287" s="42"/>
      <c r="AT287" s="45"/>
      <c r="AU287" s="43"/>
      <c r="AV287" s="43"/>
      <c r="AW287" s="43"/>
      <c r="AX287" s="43"/>
      <c r="AY287" s="43"/>
      <c r="AZ287" s="53"/>
      <c r="BA287" s="45"/>
      <c r="BB287" s="43"/>
      <c r="BC287" s="43"/>
      <c r="BD287" s="43"/>
      <c r="BE287" s="43"/>
      <c r="BF287" s="43"/>
      <c r="BG287" s="53"/>
      <c r="BH287" s="45" t="s">
        <v>5866</v>
      </c>
      <c r="BI287" s="43"/>
      <c r="BJ287" s="43" t="s">
        <v>5866</v>
      </c>
      <c r="BK287" s="43"/>
      <c r="BL287" s="43"/>
      <c r="BM287" s="43"/>
      <c r="BN287" s="53"/>
      <c r="BO287" s="56" t="s">
        <v>14486</v>
      </c>
      <c r="BR287" s="25"/>
    </row>
    <row r="288" spans="1:70">
      <c r="A288" s="25" t="s">
        <v>14136</v>
      </c>
      <c r="B288" s="39"/>
      <c r="C288" s="40"/>
      <c r="D288" s="58" t="s">
        <v>14487</v>
      </c>
      <c r="E288" s="39"/>
      <c r="F288" s="39"/>
      <c r="G288" s="39"/>
      <c r="H288" s="39"/>
      <c r="I288" s="38"/>
      <c r="J288" s="50"/>
      <c r="K288" s="49"/>
      <c r="L288" s="49"/>
      <c r="M288" s="49"/>
      <c r="N288" s="49"/>
      <c r="O288" s="48"/>
      <c r="P288" s="50"/>
      <c r="Q288" s="49"/>
      <c r="R288" s="49"/>
      <c r="S288" s="49"/>
      <c r="T288" s="48"/>
      <c r="U288" s="50"/>
      <c r="V288" s="49"/>
      <c r="W288" s="49"/>
      <c r="X288" s="49"/>
      <c r="Y288" s="48"/>
      <c r="Z288" s="45"/>
      <c r="AA288" s="43"/>
      <c r="AB288" s="43"/>
      <c r="AC288" s="43"/>
      <c r="AD288" s="53"/>
      <c r="AE288" s="45" t="s">
        <v>5866</v>
      </c>
      <c r="AF288" s="43"/>
      <c r="AG288" s="43" t="s">
        <v>5866</v>
      </c>
      <c r="AH288" s="46"/>
      <c r="AI288" s="53"/>
      <c r="AJ288" s="45"/>
      <c r="AK288" s="43"/>
      <c r="AL288" s="43"/>
      <c r="AM288" s="43"/>
      <c r="AN288" s="42"/>
      <c r="AO288" s="44"/>
      <c r="AP288" s="44"/>
      <c r="AQ288" s="44"/>
      <c r="AR288" s="44"/>
      <c r="AS288" s="42"/>
      <c r="AT288" s="45"/>
      <c r="AU288" s="43"/>
      <c r="AV288" s="43"/>
      <c r="AW288" s="43"/>
      <c r="AX288" s="43"/>
      <c r="AY288" s="43"/>
      <c r="AZ288" s="53"/>
      <c r="BA288" s="45"/>
      <c r="BB288" s="43"/>
      <c r="BC288" s="43"/>
      <c r="BD288" s="43"/>
      <c r="BE288" s="43"/>
      <c r="BF288" s="43"/>
      <c r="BG288" s="53"/>
      <c r="BH288" s="45" t="s">
        <v>5866</v>
      </c>
      <c r="BI288" s="43"/>
      <c r="BJ288" s="43" t="s">
        <v>5866</v>
      </c>
      <c r="BK288" s="43"/>
      <c r="BL288" s="43"/>
      <c r="BM288" s="43"/>
      <c r="BN288" s="53"/>
      <c r="BO288" s="26" t="s">
        <v>14488</v>
      </c>
      <c r="BR288" s="25"/>
    </row>
    <row r="289" spans="1:70">
      <c r="A289" s="25" t="s">
        <v>14136</v>
      </c>
      <c r="B289" s="39"/>
      <c r="C289" s="40"/>
      <c r="D289" s="58" t="s">
        <v>14489</v>
      </c>
      <c r="E289" s="39"/>
      <c r="F289" s="39"/>
      <c r="G289" s="39"/>
      <c r="H289" s="39"/>
      <c r="I289" s="38"/>
      <c r="J289" s="50"/>
      <c r="K289" s="49"/>
      <c r="L289" s="49"/>
      <c r="M289" s="49"/>
      <c r="N289" s="49"/>
      <c r="O289" s="48"/>
      <c r="P289" s="50"/>
      <c r="Q289" s="49"/>
      <c r="R289" s="49"/>
      <c r="S289" s="49"/>
      <c r="T289" s="48"/>
      <c r="U289" s="50"/>
      <c r="V289" s="49"/>
      <c r="W289" s="49"/>
      <c r="X289" s="49"/>
      <c r="Y289" s="48"/>
      <c r="Z289" s="45"/>
      <c r="AA289" s="43"/>
      <c r="AB289" s="43"/>
      <c r="AC289" s="43"/>
      <c r="AD289" s="53"/>
      <c r="AE289" s="45" t="s">
        <v>5866</v>
      </c>
      <c r="AF289" s="43"/>
      <c r="AG289" s="43" t="s">
        <v>5866</v>
      </c>
      <c r="AH289" s="46"/>
      <c r="AI289" s="53"/>
      <c r="AJ289" s="45"/>
      <c r="AK289" s="43"/>
      <c r="AL289" s="43"/>
      <c r="AM289" s="43"/>
      <c r="AN289" s="42"/>
      <c r="AO289" s="44"/>
      <c r="AP289" s="44"/>
      <c r="AQ289" s="44"/>
      <c r="AR289" s="44"/>
      <c r="AS289" s="42"/>
      <c r="AT289" s="45"/>
      <c r="AU289" s="43"/>
      <c r="AV289" s="43"/>
      <c r="AW289" s="43"/>
      <c r="AX289" s="43"/>
      <c r="AY289" s="43"/>
      <c r="AZ289" s="53"/>
      <c r="BA289" s="45"/>
      <c r="BB289" s="43"/>
      <c r="BC289" s="43"/>
      <c r="BD289" s="43"/>
      <c r="BE289" s="43"/>
      <c r="BF289" s="43"/>
      <c r="BG289" s="53"/>
      <c r="BH289" s="45" t="s">
        <v>5866</v>
      </c>
      <c r="BI289" s="43"/>
      <c r="BJ289" s="43" t="s">
        <v>5866</v>
      </c>
      <c r="BK289" s="43"/>
      <c r="BL289" s="43"/>
      <c r="BM289" s="43"/>
      <c r="BN289" s="53"/>
      <c r="BO289" s="56" t="s">
        <v>14490</v>
      </c>
      <c r="BR289" s="25"/>
    </row>
    <row r="290" spans="1:70">
      <c r="A290" s="25" t="s">
        <v>14136</v>
      </c>
      <c r="B290" s="39"/>
      <c r="C290" s="40"/>
      <c r="D290" s="58"/>
      <c r="E290" s="39" t="s">
        <v>14603</v>
      </c>
      <c r="F290" s="39"/>
      <c r="G290" s="39"/>
      <c r="H290" s="39"/>
      <c r="I290" s="38"/>
      <c r="J290" s="50"/>
      <c r="K290" s="49"/>
      <c r="L290" s="49"/>
      <c r="M290" s="49"/>
      <c r="N290" s="49"/>
      <c r="O290" s="48"/>
      <c r="P290" s="50"/>
      <c r="Q290" s="49"/>
      <c r="R290" s="49"/>
      <c r="S290" s="49"/>
      <c r="T290" s="48"/>
      <c r="U290" s="50"/>
      <c r="V290" s="49"/>
      <c r="W290" s="49"/>
      <c r="X290" s="49"/>
      <c r="Y290" s="48"/>
      <c r="Z290" s="45"/>
      <c r="AA290" s="43"/>
      <c r="AB290" s="43"/>
      <c r="AC290" s="43"/>
      <c r="AD290" s="53"/>
      <c r="AE290" s="45" t="s">
        <v>5866</v>
      </c>
      <c r="AF290" s="43"/>
      <c r="AG290" s="43" t="s">
        <v>5866</v>
      </c>
      <c r="AH290" s="43"/>
      <c r="AI290" s="53"/>
      <c r="AJ290" s="45"/>
      <c r="AK290" s="43"/>
      <c r="AL290" s="43"/>
      <c r="AM290" s="43"/>
      <c r="AN290" s="42"/>
      <c r="AO290" s="44"/>
      <c r="AP290" s="44"/>
      <c r="AQ290" s="44"/>
      <c r="AR290" s="44"/>
      <c r="AS290" s="42"/>
      <c r="AT290" s="45"/>
      <c r="AU290" s="43"/>
      <c r="AV290" s="43"/>
      <c r="AW290" s="43"/>
      <c r="AX290" s="43"/>
      <c r="AY290" s="43"/>
      <c r="AZ290" s="53"/>
      <c r="BA290" s="45"/>
      <c r="BB290" s="43"/>
      <c r="BC290" s="43"/>
      <c r="BD290" s="43"/>
      <c r="BE290" s="43"/>
      <c r="BF290" s="43"/>
      <c r="BG290" s="53"/>
      <c r="BH290" s="45" t="s">
        <v>5866</v>
      </c>
      <c r="BI290" s="43"/>
      <c r="BJ290" s="43" t="s">
        <v>5866</v>
      </c>
      <c r="BK290" s="43"/>
      <c r="BL290" s="43"/>
      <c r="BM290" s="43"/>
      <c r="BN290" s="53"/>
      <c r="BO290" s="56" t="s">
        <v>14604</v>
      </c>
      <c r="BP290" s="26" t="s">
        <v>14480</v>
      </c>
      <c r="BR290" s="25"/>
    </row>
    <row r="291" spans="1:70">
      <c r="A291" s="25" t="s">
        <v>14136</v>
      </c>
      <c r="B291" s="39"/>
      <c r="C291" s="40"/>
      <c r="D291" s="58"/>
      <c r="E291" s="39" t="s">
        <v>14605</v>
      </c>
      <c r="F291" s="39"/>
      <c r="G291" s="39"/>
      <c r="H291" s="39"/>
      <c r="I291" s="38"/>
      <c r="J291" s="50"/>
      <c r="K291" s="49"/>
      <c r="L291" s="49"/>
      <c r="M291" s="49"/>
      <c r="N291" s="49"/>
      <c r="O291" s="48"/>
      <c r="P291" s="50"/>
      <c r="Q291" s="49"/>
      <c r="R291" s="49"/>
      <c r="S291" s="49"/>
      <c r="T291" s="48"/>
      <c r="U291" s="50"/>
      <c r="V291" s="49"/>
      <c r="W291" s="49"/>
      <c r="X291" s="49"/>
      <c r="Y291" s="48"/>
      <c r="Z291" s="45"/>
      <c r="AA291" s="43"/>
      <c r="AB291" s="43"/>
      <c r="AC291" s="43"/>
      <c r="AD291" s="53"/>
      <c r="AE291" s="45" t="s">
        <v>5866</v>
      </c>
      <c r="AF291" s="43"/>
      <c r="AG291" s="43" t="s">
        <v>5866</v>
      </c>
      <c r="AH291" s="46"/>
      <c r="AI291" s="53"/>
      <c r="AJ291" s="45"/>
      <c r="AK291" s="43"/>
      <c r="AL291" s="43"/>
      <c r="AM291" s="43"/>
      <c r="AN291" s="42"/>
      <c r="AO291" s="44"/>
      <c r="AP291" s="44"/>
      <c r="AQ291" s="44"/>
      <c r="AR291" s="44"/>
      <c r="AS291" s="42"/>
      <c r="AT291" s="45"/>
      <c r="AU291" s="43"/>
      <c r="AV291" s="43"/>
      <c r="AW291" s="43"/>
      <c r="AX291" s="43"/>
      <c r="AY291" s="43"/>
      <c r="AZ291" s="53"/>
      <c r="BA291" s="45"/>
      <c r="BB291" s="43"/>
      <c r="BC291" s="43"/>
      <c r="BD291" s="43"/>
      <c r="BE291" s="43"/>
      <c r="BF291" s="43"/>
      <c r="BG291" s="53"/>
      <c r="BH291" s="45" t="s">
        <v>5866</v>
      </c>
      <c r="BI291" s="43"/>
      <c r="BJ291" s="43" t="s">
        <v>5866</v>
      </c>
      <c r="BK291" s="43"/>
      <c r="BL291" s="43"/>
      <c r="BM291" s="43"/>
      <c r="BN291" s="53"/>
      <c r="BO291" s="56" t="s">
        <v>14606</v>
      </c>
      <c r="BR291" s="25"/>
    </row>
    <row r="292" spans="1:70">
      <c r="A292" s="25" t="s">
        <v>14136</v>
      </c>
      <c r="B292" s="39"/>
      <c r="C292" s="40"/>
      <c r="D292" s="58"/>
      <c r="E292" s="39" t="s">
        <v>14607</v>
      </c>
      <c r="F292" s="39"/>
      <c r="G292" s="39"/>
      <c r="H292" s="39"/>
      <c r="I292" s="38"/>
      <c r="J292" s="50"/>
      <c r="K292" s="49"/>
      <c r="L292" s="49"/>
      <c r="M292" s="49"/>
      <c r="N292" s="49"/>
      <c r="O292" s="48"/>
      <c r="P292" s="50"/>
      <c r="Q292" s="49"/>
      <c r="R292" s="49"/>
      <c r="S292" s="49"/>
      <c r="T292" s="48"/>
      <c r="U292" s="50"/>
      <c r="V292" s="49"/>
      <c r="W292" s="49"/>
      <c r="X292" s="49"/>
      <c r="Y292" s="48"/>
      <c r="Z292" s="45"/>
      <c r="AA292" s="43"/>
      <c r="AB292" s="43"/>
      <c r="AC292" s="43"/>
      <c r="AD292" s="53"/>
      <c r="AE292" s="45" t="s">
        <v>5866</v>
      </c>
      <c r="AF292" s="43"/>
      <c r="AG292" s="43" t="s">
        <v>5866</v>
      </c>
      <c r="AH292" s="46"/>
      <c r="AI292" s="53"/>
      <c r="AJ292" s="45"/>
      <c r="AK292" s="43"/>
      <c r="AL292" s="43"/>
      <c r="AM292" s="43"/>
      <c r="AN292" s="42"/>
      <c r="AO292" s="44"/>
      <c r="AP292" s="44"/>
      <c r="AQ292" s="44"/>
      <c r="AR292" s="44"/>
      <c r="AS292" s="42"/>
      <c r="AT292" s="45"/>
      <c r="AU292" s="43"/>
      <c r="AV292" s="43"/>
      <c r="AW292" s="43"/>
      <c r="AX292" s="43"/>
      <c r="AY292" s="43"/>
      <c r="AZ292" s="53"/>
      <c r="BA292" s="45"/>
      <c r="BB292" s="43"/>
      <c r="BC292" s="43"/>
      <c r="BD292" s="43"/>
      <c r="BE292" s="43"/>
      <c r="BF292" s="43"/>
      <c r="BG292" s="53"/>
      <c r="BH292" s="45" t="s">
        <v>5866</v>
      </c>
      <c r="BI292" s="43"/>
      <c r="BJ292" s="43" t="s">
        <v>5866</v>
      </c>
      <c r="BK292" s="43"/>
      <c r="BL292" s="43"/>
      <c r="BM292" s="43"/>
      <c r="BN292" s="53"/>
      <c r="BO292" s="56" t="s">
        <v>14608</v>
      </c>
      <c r="BR292" s="25"/>
    </row>
    <row r="293" spans="1:70">
      <c r="A293" s="25" t="s">
        <v>14136</v>
      </c>
      <c r="B293" s="39"/>
      <c r="C293" s="40"/>
      <c r="D293" s="58"/>
      <c r="E293" s="39" t="s">
        <v>14609</v>
      </c>
      <c r="F293" s="39"/>
      <c r="G293" s="39"/>
      <c r="H293" s="39"/>
      <c r="I293" s="38"/>
      <c r="J293" s="50"/>
      <c r="K293" s="49"/>
      <c r="L293" s="49"/>
      <c r="M293" s="49"/>
      <c r="N293" s="49"/>
      <c r="O293" s="48"/>
      <c r="P293" s="50"/>
      <c r="Q293" s="49"/>
      <c r="R293" s="49"/>
      <c r="S293" s="49"/>
      <c r="T293" s="48"/>
      <c r="U293" s="50"/>
      <c r="V293" s="49"/>
      <c r="W293" s="49"/>
      <c r="X293" s="49"/>
      <c r="Y293" s="48"/>
      <c r="Z293" s="45"/>
      <c r="AA293" s="43"/>
      <c r="AB293" s="43"/>
      <c r="AC293" s="43"/>
      <c r="AD293" s="53"/>
      <c r="AE293" s="45" t="s">
        <v>5866</v>
      </c>
      <c r="AF293" s="43"/>
      <c r="AG293" s="43" t="s">
        <v>5866</v>
      </c>
      <c r="AH293" s="46"/>
      <c r="AI293" s="53"/>
      <c r="AJ293" s="45"/>
      <c r="AK293" s="43"/>
      <c r="AL293" s="43"/>
      <c r="AM293" s="43"/>
      <c r="AN293" s="42"/>
      <c r="AO293" s="44"/>
      <c r="AP293" s="44"/>
      <c r="AQ293" s="44"/>
      <c r="AR293" s="44"/>
      <c r="AS293" s="42"/>
      <c r="AT293" s="45"/>
      <c r="AU293" s="43"/>
      <c r="AV293" s="43"/>
      <c r="AW293" s="43"/>
      <c r="AX293" s="43"/>
      <c r="AY293" s="43"/>
      <c r="AZ293" s="53"/>
      <c r="BA293" s="45"/>
      <c r="BB293" s="43"/>
      <c r="BC293" s="43"/>
      <c r="BD293" s="43"/>
      <c r="BE293" s="43"/>
      <c r="BF293" s="43"/>
      <c r="BG293" s="53"/>
      <c r="BH293" s="45" t="s">
        <v>5866</v>
      </c>
      <c r="BI293" s="43"/>
      <c r="BJ293" s="43" t="s">
        <v>5866</v>
      </c>
      <c r="BK293" s="43"/>
      <c r="BL293" s="43"/>
      <c r="BM293" s="43"/>
      <c r="BN293" s="53"/>
      <c r="BO293" s="56" t="s">
        <v>14610</v>
      </c>
      <c r="BP293" s="26" t="s">
        <v>14480</v>
      </c>
      <c r="BR293" s="25"/>
    </row>
    <row r="294" spans="1:70">
      <c r="A294" s="25" t="s">
        <v>14136</v>
      </c>
      <c r="B294" s="39"/>
      <c r="C294" s="40"/>
      <c r="D294" s="58"/>
      <c r="E294" s="39" t="s">
        <v>14611</v>
      </c>
      <c r="F294" s="39"/>
      <c r="G294" s="39"/>
      <c r="H294" s="39"/>
      <c r="I294" s="38"/>
      <c r="J294" s="50"/>
      <c r="K294" s="49"/>
      <c r="L294" s="49"/>
      <c r="M294" s="49"/>
      <c r="N294" s="49"/>
      <c r="O294" s="48"/>
      <c r="P294" s="50"/>
      <c r="Q294" s="49"/>
      <c r="R294" s="49"/>
      <c r="S294" s="49"/>
      <c r="T294" s="48"/>
      <c r="U294" s="50"/>
      <c r="V294" s="49"/>
      <c r="W294" s="49"/>
      <c r="X294" s="49"/>
      <c r="Y294" s="48"/>
      <c r="Z294" s="45"/>
      <c r="AA294" s="43"/>
      <c r="AB294" s="43"/>
      <c r="AC294" s="43"/>
      <c r="AD294" s="53"/>
      <c r="AE294" s="45" t="s">
        <v>5866</v>
      </c>
      <c r="AF294" s="43"/>
      <c r="AG294" s="43" t="s">
        <v>5866</v>
      </c>
      <c r="AH294" s="46"/>
      <c r="AI294" s="53"/>
      <c r="AJ294" s="45"/>
      <c r="AK294" s="43"/>
      <c r="AL294" s="43"/>
      <c r="AM294" s="43"/>
      <c r="AN294" s="42"/>
      <c r="AO294" s="44"/>
      <c r="AP294" s="44"/>
      <c r="AQ294" s="44"/>
      <c r="AR294" s="44"/>
      <c r="AS294" s="42"/>
      <c r="AT294" s="45"/>
      <c r="AU294" s="43"/>
      <c r="AV294" s="43"/>
      <c r="AW294" s="43"/>
      <c r="AX294" s="43"/>
      <c r="AY294" s="43"/>
      <c r="AZ294" s="53"/>
      <c r="BA294" s="45"/>
      <c r="BB294" s="43"/>
      <c r="BC294" s="43"/>
      <c r="BD294" s="43"/>
      <c r="BE294" s="43"/>
      <c r="BF294" s="43"/>
      <c r="BG294" s="53"/>
      <c r="BH294" s="45" t="s">
        <v>5866</v>
      </c>
      <c r="BI294" s="43"/>
      <c r="BJ294" s="43" t="s">
        <v>5866</v>
      </c>
      <c r="BK294" s="43"/>
      <c r="BL294" s="43"/>
      <c r="BM294" s="43"/>
      <c r="BN294" s="53"/>
      <c r="BO294" s="56" t="s">
        <v>14612</v>
      </c>
      <c r="BR294" s="25"/>
    </row>
    <row r="295" spans="1:70">
      <c r="A295" s="25" t="s">
        <v>14136</v>
      </c>
      <c r="B295" s="39"/>
      <c r="C295" s="40"/>
      <c r="D295" s="58"/>
      <c r="E295" s="39" t="s">
        <v>14613</v>
      </c>
      <c r="F295" s="39"/>
      <c r="G295" s="39"/>
      <c r="H295" s="39"/>
      <c r="I295" s="38"/>
      <c r="J295" s="50"/>
      <c r="K295" s="49"/>
      <c r="L295" s="49"/>
      <c r="M295" s="49"/>
      <c r="N295" s="49"/>
      <c r="O295" s="48"/>
      <c r="P295" s="50"/>
      <c r="Q295" s="49"/>
      <c r="R295" s="49"/>
      <c r="S295" s="49"/>
      <c r="T295" s="48"/>
      <c r="U295" s="50"/>
      <c r="V295" s="49"/>
      <c r="W295" s="49"/>
      <c r="X295" s="49"/>
      <c r="Y295" s="48"/>
      <c r="Z295" s="45"/>
      <c r="AA295" s="43"/>
      <c r="AB295" s="43"/>
      <c r="AC295" s="43"/>
      <c r="AD295" s="53"/>
      <c r="AE295" s="45" t="s">
        <v>5866</v>
      </c>
      <c r="AF295" s="43"/>
      <c r="AG295" s="43" t="s">
        <v>5866</v>
      </c>
      <c r="AH295" s="43"/>
      <c r="AI295" s="53"/>
      <c r="AJ295" s="45"/>
      <c r="AK295" s="43"/>
      <c r="AL295" s="43"/>
      <c r="AM295" s="43"/>
      <c r="AN295" s="42"/>
      <c r="AO295" s="44"/>
      <c r="AP295" s="44"/>
      <c r="AQ295" s="44"/>
      <c r="AR295" s="44"/>
      <c r="AS295" s="42"/>
      <c r="AT295" s="45"/>
      <c r="AU295" s="43"/>
      <c r="AV295" s="43"/>
      <c r="AW295" s="43"/>
      <c r="AX295" s="43"/>
      <c r="AY295" s="43"/>
      <c r="AZ295" s="53"/>
      <c r="BA295" s="45"/>
      <c r="BB295" s="43"/>
      <c r="BC295" s="43"/>
      <c r="BD295" s="43"/>
      <c r="BE295" s="43"/>
      <c r="BF295" s="43"/>
      <c r="BG295" s="53"/>
      <c r="BH295" s="45" t="s">
        <v>5866</v>
      </c>
      <c r="BI295" s="43"/>
      <c r="BJ295" s="43" t="s">
        <v>5866</v>
      </c>
      <c r="BK295" s="43"/>
      <c r="BL295" s="43"/>
      <c r="BM295" s="43"/>
      <c r="BN295" s="53"/>
      <c r="BO295" s="56" t="s">
        <v>14614</v>
      </c>
      <c r="BP295" s="26" t="s">
        <v>14480</v>
      </c>
      <c r="BR295" s="25"/>
    </row>
    <row r="296" spans="1:70">
      <c r="A296" s="25" t="s">
        <v>14136</v>
      </c>
      <c r="B296" s="39"/>
      <c r="C296" s="40"/>
      <c r="D296" s="58"/>
      <c r="E296" s="39" t="s">
        <v>14615</v>
      </c>
      <c r="F296" s="39"/>
      <c r="G296" s="39"/>
      <c r="H296" s="39"/>
      <c r="I296" s="38"/>
      <c r="J296" s="50"/>
      <c r="K296" s="49"/>
      <c r="L296" s="49"/>
      <c r="M296" s="49"/>
      <c r="N296" s="49"/>
      <c r="O296" s="48"/>
      <c r="P296" s="50"/>
      <c r="Q296" s="49"/>
      <c r="R296" s="49"/>
      <c r="S296" s="49"/>
      <c r="T296" s="48"/>
      <c r="U296" s="50"/>
      <c r="V296" s="49"/>
      <c r="W296" s="49"/>
      <c r="X296" s="49"/>
      <c r="Y296" s="48"/>
      <c r="Z296" s="45"/>
      <c r="AA296" s="43"/>
      <c r="AB296" s="43"/>
      <c r="AC296" s="43"/>
      <c r="AD296" s="53"/>
      <c r="AE296" s="45" t="s">
        <v>5866</v>
      </c>
      <c r="AF296" s="43"/>
      <c r="AG296" s="43" t="s">
        <v>5866</v>
      </c>
      <c r="AH296" s="46"/>
      <c r="AI296" s="53"/>
      <c r="AJ296" s="45"/>
      <c r="AK296" s="43"/>
      <c r="AL296" s="43"/>
      <c r="AM296" s="43"/>
      <c r="AN296" s="42"/>
      <c r="AO296" s="44"/>
      <c r="AP296" s="44"/>
      <c r="AQ296" s="44"/>
      <c r="AR296" s="44"/>
      <c r="AS296" s="42"/>
      <c r="AT296" s="45"/>
      <c r="AU296" s="43"/>
      <c r="AV296" s="43"/>
      <c r="AW296" s="43"/>
      <c r="AX296" s="43"/>
      <c r="AY296" s="43"/>
      <c r="AZ296" s="53"/>
      <c r="BA296" s="45"/>
      <c r="BB296" s="43"/>
      <c r="BC296" s="43"/>
      <c r="BD296" s="43"/>
      <c r="BE296" s="43"/>
      <c r="BF296" s="43"/>
      <c r="BG296" s="53"/>
      <c r="BH296" s="45" t="s">
        <v>5866</v>
      </c>
      <c r="BI296" s="43"/>
      <c r="BJ296" s="43" t="s">
        <v>5866</v>
      </c>
      <c r="BK296" s="43"/>
      <c r="BL296" s="43"/>
      <c r="BM296" s="43"/>
      <c r="BN296" s="53"/>
      <c r="BO296" s="56" t="s">
        <v>14616</v>
      </c>
      <c r="BR296" s="25"/>
    </row>
    <row r="297" spans="1:70">
      <c r="A297" s="25" t="s">
        <v>14136</v>
      </c>
      <c r="B297" s="39"/>
      <c r="C297" s="40"/>
      <c r="D297" s="58"/>
      <c r="E297" s="39" t="s">
        <v>14617</v>
      </c>
      <c r="F297" s="39"/>
      <c r="G297" s="39"/>
      <c r="H297" s="39"/>
      <c r="I297" s="38"/>
      <c r="J297" s="50"/>
      <c r="K297" s="49"/>
      <c r="L297" s="49"/>
      <c r="M297" s="49"/>
      <c r="N297" s="49"/>
      <c r="O297" s="48"/>
      <c r="P297" s="50"/>
      <c r="Q297" s="49"/>
      <c r="R297" s="49"/>
      <c r="S297" s="49"/>
      <c r="T297" s="48"/>
      <c r="U297" s="50"/>
      <c r="V297" s="49"/>
      <c r="W297" s="49"/>
      <c r="X297" s="49"/>
      <c r="Y297" s="48"/>
      <c r="Z297" s="45"/>
      <c r="AA297" s="43"/>
      <c r="AB297" s="43"/>
      <c r="AC297" s="43"/>
      <c r="AD297" s="53"/>
      <c r="AE297" s="45" t="s">
        <v>5866</v>
      </c>
      <c r="AF297" s="43"/>
      <c r="AG297" s="43" t="s">
        <v>5866</v>
      </c>
      <c r="AH297" s="43"/>
      <c r="AI297" s="53"/>
      <c r="AJ297" s="45"/>
      <c r="AK297" s="43"/>
      <c r="AL297" s="43"/>
      <c r="AM297" s="43"/>
      <c r="AN297" s="42"/>
      <c r="AO297" s="44"/>
      <c r="AP297" s="44"/>
      <c r="AQ297" s="44"/>
      <c r="AR297" s="44"/>
      <c r="AS297" s="42"/>
      <c r="AT297" s="45"/>
      <c r="AU297" s="43"/>
      <c r="AV297" s="43"/>
      <c r="AW297" s="43"/>
      <c r="AX297" s="43"/>
      <c r="AY297" s="43"/>
      <c r="AZ297" s="53"/>
      <c r="BA297" s="45"/>
      <c r="BB297" s="43"/>
      <c r="BC297" s="43"/>
      <c r="BD297" s="43"/>
      <c r="BE297" s="43"/>
      <c r="BF297" s="43"/>
      <c r="BG297" s="53"/>
      <c r="BH297" s="45" t="s">
        <v>5866</v>
      </c>
      <c r="BI297" s="43"/>
      <c r="BJ297" s="43" t="s">
        <v>5866</v>
      </c>
      <c r="BK297" s="43"/>
      <c r="BL297" s="43"/>
      <c r="BM297" s="43"/>
      <c r="BN297" s="53"/>
      <c r="BO297" s="56" t="s">
        <v>14618</v>
      </c>
      <c r="BR297" s="25"/>
    </row>
    <row r="298" spans="1:70">
      <c r="A298" s="25" t="s">
        <v>14136</v>
      </c>
      <c r="B298" s="39"/>
      <c r="C298" s="40"/>
      <c r="D298" s="58"/>
      <c r="E298" s="39" t="s">
        <v>14619</v>
      </c>
      <c r="F298" s="39"/>
      <c r="G298" s="39"/>
      <c r="H298" s="39"/>
      <c r="I298" s="38"/>
      <c r="J298" s="50"/>
      <c r="K298" s="49"/>
      <c r="L298" s="49"/>
      <c r="M298" s="49"/>
      <c r="N298" s="49"/>
      <c r="O298" s="48"/>
      <c r="P298" s="50"/>
      <c r="Q298" s="49"/>
      <c r="R298" s="49"/>
      <c r="S298" s="49"/>
      <c r="T298" s="48"/>
      <c r="U298" s="50"/>
      <c r="V298" s="49"/>
      <c r="W298" s="49"/>
      <c r="X298" s="49"/>
      <c r="Y298" s="48"/>
      <c r="Z298" s="45"/>
      <c r="AA298" s="43"/>
      <c r="AB298" s="43"/>
      <c r="AC298" s="43"/>
      <c r="AD298" s="53"/>
      <c r="AE298" s="45" t="s">
        <v>5866</v>
      </c>
      <c r="AF298" s="43"/>
      <c r="AG298" s="43" t="s">
        <v>5866</v>
      </c>
      <c r="AH298" s="46"/>
      <c r="AI298" s="53"/>
      <c r="AJ298" s="45"/>
      <c r="AK298" s="43"/>
      <c r="AL298" s="43"/>
      <c r="AM298" s="43"/>
      <c r="AN298" s="42"/>
      <c r="AO298" s="44"/>
      <c r="AP298" s="44"/>
      <c r="AQ298" s="44"/>
      <c r="AR298" s="44"/>
      <c r="AS298" s="42"/>
      <c r="AT298" s="45"/>
      <c r="AU298" s="43"/>
      <c r="AV298" s="43"/>
      <c r="AW298" s="43"/>
      <c r="AX298" s="43"/>
      <c r="AY298" s="43"/>
      <c r="AZ298" s="53"/>
      <c r="BA298" s="45"/>
      <c r="BB298" s="43"/>
      <c r="BC298" s="43"/>
      <c r="BD298" s="43"/>
      <c r="BE298" s="43"/>
      <c r="BF298" s="43"/>
      <c r="BG298" s="53"/>
      <c r="BH298" s="45" t="s">
        <v>5866</v>
      </c>
      <c r="BI298" s="43"/>
      <c r="BJ298" s="43" t="s">
        <v>5866</v>
      </c>
      <c r="BK298" s="43"/>
      <c r="BL298" s="43"/>
      <c r="BM298" s="43"/>
      <c r="BN298" s="53"/>
      <c r="BO298" s="56" t="s">
        <v>14620</v>
      </c>
      <c r="BR298" s="25"/>
    </row>
    <row r="299" spans="1:70">
      <c r="A299" s="25" t="s">
        <v>14136</v>
      </c>
      <c r="B299" s="39"/>
      <c r="C299" s="40"/>
      <c r="D299" s="58"/>
      <c r="E299" s="39" t="s">
        <v>14621</v>
      </c>
      <c r="F299" s="39"/>
      <c r="G299" s="39"/>
      <c r="H299" s="39"/>
      <c r="I299" s="38"/>
      <c r="J299" s="50"/>
      <c r="K299" s="49"/>
      <c r="L299" s="49"/>
      <c r="M299" s="49"/>
      <c r="N299" s="49"/>
      <c r="O299" s="48"/>
      <c r="P299" s="50"/>
      <c r="Q299" s="49"/>
      <c r="R299" s="49"/>
      <c r="S299" s="49"/>
      <c r="T299" s="48"/>
      <c r="U299" s="50"/>
      <c r="V299" s="49"/>
      <c r="W299" s="49"/>
      <c r="X299" s="49"/>
      <c r="Y299" s="48"/>
      <c r="Z299" s="45"/>
      <c r="AA299" s="43"/>
      <c r="AB299" s="43"/>
      <c r="AC299" s="43"/>
      <c r="AD299" s="53"/>
      <c r="AE299" s="45" t="s">
        <v>5866</v>
      </c>
      <c r="AF299" s="43"/>
      <c r="AG299" s="43" t="s">
        <v>5866</v>
      </c>
      <c r="AH299" s="43"/>
      <c r="AI299" s="53"/>
      <c r="AJ299" s="45"/>
      <c r="AK299" s="43"/>
      <c r="AL299" s="43"/>
      <c r="AM299" s="43"/>
      <c r="AN299" s="42"/>
      <c r="AO299" s="44"/>
      <c r="AP299" s="44"/>
      <c r="AQ299" s="44"/>
      <c r="AR299" s="44"/>
      <c r="AS299" s="42"/>
      <c r="AT299" s="45"/>
      <c r="AU299" s="43"/>
      <c r="AV299" s="43"/>
      <c r="AW299" s="43"/>
      <c r="AX299" s="43"/>
      <c r="AY299" s="43"/>
      <c r="AZ299" s="53"/>
      <c r="BA299" s="45"/>
      <c r="BB299" s="43"/>
      <c r="BC299" s="43"/>
      <c r="BD299" s="43"/>
      <c r="BE299" s="43"/>
      <c r="BF299" s="43"/>
      <c r="BG299" s="53"/>
      <c r="BH299" s="45" t="s">
        <v>5866</v>
      </c>
      <c r="BI299" s="43"/>
      <c r="BJ299" s="43" t="s">
        <v>5866</v>
      </c>
      <c r="BK299" s="43"/>
      <c r="BL299" s="43"/>
      <c r="BM299" s="43"/>
      <c r="BN299" s="53"/>
      <c r="BO299" s="56" t="s">
        <v>14622</v>
      </c>
      <c r="BP299" s="26" t="s">
        <v>14480</v>
      </c>
      <c r="BR299" s="25"/>
    </row>
    <row r="300" spans="1:70">
      <c r="A300" s="25" t="s">
        <v>14136</v>
      </c>
      <c r="B300" s="39"/>
      <c r="C300" s="40"/>
      <c r="D300" s="58"/>
      <c r="E300" s="39" t="s">
        <v>14623</v>
      </c>
      <c r="F300" s="39"/>
      <c r="G300" s="39"/>
      <c r="H300" s="39"/>
      <c r="I300" s="38"/>
      <c r="J300" s="50"/>
      <c r="K300" s="49"/>
      <c r="L300" s="49"/>
      <c r="M300" s="49"/>
      <c r="N300" s="49"/>
      <c r="O300" s="48"/>
      <c r="P300" s="50"/>
      <c r="Q300" s="49"/>
      <c r="R300" s="49"/>
      <c r="S300" s="49"/>
      <c r="T300" s="48"/>
      <c r="U300" s="50"/>
      <c r="V300" s="49"/>
      <c r="W300" s="49"/>
      <c r="X300" s="49"/>
      <c r="Y300" s="48"/>
      <c r="Z300" s="45"/>
      <c r="AA300" s="43"/>
      <c r="AB300" s="43"/>
      <c r="AC300" s="43"/>
      <c r="AD300" s="53"/>
      <c r="AE300" s="45" t="s">
        <v>5866</v>
      </c>
      <c r="AF300" s="43"/>
      <c r="AG300" s="43" t="s">
        <v>5866</v>
      </c>
      <c r="AH300" s="46"/>
      <c r="AI300" s="53"/>
      <c r="AJ300" s="45"/>
      <c r="AK300" s="43"/>
      <c r="AL300" s="43"/>
      <c r="AM300" s="43"/>
      <c r="AN300" s="42"/>
      <c r="AO300" s="44"/>
      <c r="AP300" s="44"/>
      <c r="AQ300" s="44"/>
      <c r="AR300" s="44"/>
      <c r="AS300" s="42"/>
      <c r="AT300" s="45"/>
      <c r="AU300" s="43"/>
      <c r="AV300" s="43"/>
      <c r="AW300" s="43"/>
      <c r="AX300" s="43"/>
      <c r="AY300" s="43"/>
      <c r="AZ300" s="53"/>
      <c r="BA300" s="45"/>
      <c r="BB300" s="43"/>
      <c r="BC300" s="43"/>
      <c r="BD300" s="43"/>
      <c r="BE300" s="43"/>
      <c r="BF300" s="43"/>
      <c r="BG300" s="53"/>
      <c r="BH300" s="45" t="s">
        <v>5866</v>
      </c>
      <c r="BI300" s="43"/>
      <c r="BJ300" s="43" t="s">
        <v>5866</v>
      </c>
      <c r="BK300" s="43"/>
      <c r="BL300" s="43"/>
      <c r="BM300" s="43"/>
      <c r="BN300" s="53"/>
      <c r="BO300" s="56" t="s">
        <v>14624</v>
      </c>
      <c r="BR300" s="25"/>
    </row>
    <row r="301" spans="1:70">
      <c r="A301" s="25" t="s">
        <v>14136</v>
      </c>
      <c r="B301" s="39"/>
      <c r="C301" s="40"/>
      <c r="D301" s="58"/>
      <c r="E301" s="39" t="s">
        <v>14625</v>
      </c>
      <c r="F301" s="39"/>
      <c r="G301" s="39"/>
      <c r="H301" s="39"/>
      <c r="I301" s="38"/>
      <c r="J301" s="50"/>
      <c r="K301" s="49"/>
      <c r="L301" s="49"/>
      <c r="M301" s="49"/>
      <c r="N301" s="49"/>
      <c r="O301" s="48"/>
      <c r="P301" s="50"/>
      <c r="Q301" s="49"/>
      <c r="R301" s="49"/>
      <c r="S301" s="49"/>
      <c r="T301" s="48"/>
      <c r="U301" s="50"/>
      <c r="V301" s="49"/>
      <c r="W301" s="49"/>
      <c r="X301" s="49"/>
      <c r="Y301" s="48"/>
      <c r="Z301" s="45"/>
      <c r="AA301" s="43"/>
      <c r="AB301" s="43"/>
      <c r="AC301" s="43"/>
      <c r="AD301" s="53"/>
      <c r="AE301" s="45" t="s">
        <v>5866</v>
      </c>
      <c r="AF301" s="43"/>
      <c r="AG301" s="43" t="s">
        <v>5866</v>
      </c>
      <c r="AH301" s="43"/>
      <c r="AI301" s="53"/>
      <c r="AJ301" s="45"/>
      <c r="AK301" s="43"/>
      <c r="AL301" s="43"/>
      <c r="AM301" s="43"/>
      <c r="AN301" s="42"/>
      <c r="AO301" s="44"/>
      <c r="AP301" s="44"/>
      <c r="AQ301" s="44"/>
      <c r="AR301" s="44"/>
      <c r="AS301" s="42"/>
      <c r="AT301" s="45"/>
      <c r="AU301" s="43"/>
      <c r="AV301" s="43"/>
      <c r="AW301" s="43"/>
      <c r="AX301" s="43"/>
      <c r="AY301" s="43"/>
      <c r="AZ301" s="53"/>
      <c r="BA301" s="45"/>
      <c r="BB301" s="43"/>
      <c r="BC301" s="43"/>
      <c r="BD301" s="43"/>
      <c r="BE301" s="43"/>
      <c r="BF301" s="43"/>
      <c r="BG301" s="53"/>
      <c r="BH301" s="45" t="s">
        <v>5866</v>
      </c>
      <c r="BI301" s="43"/>
      <c r="BJ301" s="43" t="s">
        <v>5866</v>
      </c>
      <c r="BK301" s="43"/>
      <c r="BL301" s="43"/>
      <c r="BM301" s="43"/>
      <c r="BN301" s="53"/>
      <c r="BO301" s="56" t="s">
        <v>14626</v>
      </c>
      <c r="BP301" s="26" t="s">
        <v>14480</v>
      </c>
      <c r="BR301" s="25"/>
    </row>
    <row r="302" spans="1:70">
      <c r="A302" s="25" t="s">
        <v>14136</v>
      </c>
      <c r="B302" s="39"/>
      <c r="C302" s="40"/>
      <c r="D302" s="58"/>
      <c r="E302" s="39" t="s">
        <v>14501</v>
      </c>
      <c r="F302" s="39"/>
      <c r="G302" s="39"/>
      <c r="H302" s="39"/>
      <c r="I302" s="38"/>
      <c r="J302" s="50"/>
      <c r="K302" s="49"/>
      <c r="L302" s="49"/>
      <c r="M302" s="49"/>
      <c r="N302" s="49"/>
      <c r="O302" s="48"/>
      <c r="P302" s="50"/>
      <c r="Q302" s="49"/>
      <c r="R302" s="49"/>
      <c r="S302" s="49"/>
      <c r="T302" s="48"/>
      <c r="U302" s="50"/>
      <c r="V302" s="49"/>
      <c r="W302" s="49"/>
      <c r="X302" s="49"/>
      <c r="Y302" s="48"/>
      <c r="Z302" s="45"/>
      <c r="AA302" s="43"/>
      <c r="AB302" s="43"/>
      <c r="AC302" s="43"/>
      <c r="AD302" s="53"/>
      <c r="AE302" s="45" t="s">
        <v>5866</v>
      </c>
      <c r="AF302" s="43"/>
      <c r="AG302" s="43" t="s">
        <v>5866</v>
      </c>
      <c r="AH302" s="46"/>
      <c r="AI302" s="53"/>
      <c r="AJ302" s="45"/>
      <c r="AK302" s="43"/>
      <c r="AL302" s="43"/>
      <c r="AM302" s="43"/>
      <c r="AN302" s="42"/>
      <c r="AO302" s="44"/>
      <c r="AP302" s="44"/>
      <c r="AQ302" s="44"/>
      <c r="AR302" s="44"/>
      <c r="AS302" s="42"/>
      <c r="AT302" s="45"/>
      <c r="AU302" s="43"/>
      <c r="AV302" s="43"/>
      <c r="AW302" s="43"/>
      <c r="AX302" s="43"/>
      <c r="AY302" s="43"/>
      <c r="AZ302" s="53"/>
      <c r="BA302" s="45"/>
      <c r="BB302" s="43"/>
      <c r="BC302" s="43"/>
      <c r="BD302" s="43"/>
      <c r="BE302" s="43"/>
      <c r="BF302" s="43"/>
      <c r="BG302" s="53"/>
      <c r="BH302" s="45" t="s">
        <v>5866</v>
      </c>
      <c r="BI302" s="43"/>
      <c r="BJ302" s="43" t="s">
        <v>5866</v>
      </c>
      <c r="BK302" s="43"/>
      <c r="BL302" s="43"/>
      <c r="BM302" s="43"/>
      <c r="BN302" s="53"/>
      <c r="BO302" s="56" t="s">
        <v>14627</v>
      </c>
      <c r="BR302" s="25"/>
    </row>
    <row r="303" spans="1:70">
      <c r="A303" s="25" t="s">
        <v>14136</v>
      </c>
      <c r="B303" s="39"/>
      <c r="C303" s="40"/>
      <c r="D303" s="58"/>
      <c r="E303" s="39" t="s">
        <v>14628</v>
      </c>
      <c r="F303" s="39"/>
      <c r="G303" s="39"/>
      <c r="H303" s="39"/>
      <c r="I303" s="38"/>
      <c r="J303" s="50"/>
      <c r="K303" s="49"/>
      <c r="L303" s="49"/>
      <c r="M303" s="49"/>
      <c r="N303" s="49"/>
      <c r="O303" s="48"/>
      <c r="P303" s="50"/>
      <c r="Q303" s="49"/>
      <c r="R303" s="49"/>
      <c r="S303" s="49"/>
      <c r="T303" s="48"/>
      <c r="U303" s="50"/>
      <c r="V303" s="49"/>
      <c r="W303" s="49"/>
      <c r="X303" s="49"/>
      <c r="Y303" s="48"/>
      <c r="Z303" s="45"/>
      <c r="AA303" s="43"/>
      <c r="AB303" s="43"/>
      <c r="AC303" s="43"/>
      <c r="AD303" s="53"/>
      <c r="AE303" s="45" t="s">
        <v>5866</v>
      </c>
      <c r="AF303" s="43"/>
      <c r="AG303" s="43" t="s">
        <v>5866</v>
      </c>
      <c r="AH303" s="43"/>
      <c r="AI303" s="53"/>
      <c r="AJ303" s="45"/>
      <c r="AK303" s="43"/>
      <c r="AL303" s="43"/>
      <c r="AM303" s="43"/>
      <c r="AN303" s="42"/>
      <c r="AO303" s="44"/>
      <c r="AP303" s="44"/>
      <c r="AQ303" s="44"/>
      <c r="AR303" s="44"/>
      <c r="AS303" s="42"/>
      <c r="AT303" s="45"/>
      <c r="AU303" s="43"/>
      <c r="AV303" s="43"/>
      <c r="AW303" s="43"/>
      <c r="AX303" s="43"/>
      <c r="AY303" s="43"/>
      <c r="AZ303" s="53"/>
      <c r="BA303" s="45"/>
      <c r="BB303" s="43"/>
      <c r="BC303" s="43"/>
      <c r="BD303" s="43"/>
      <c r="BE303" s="43"/>
      <c r="BF303" s="43"/>
      <c r="BG303" s="53"/>
      <c r="BH303" s="45" t="s">
        <v>5866</v>
      </c>
      <c r="BI303" s="43"/>
      <c r="BJ303" s="43" t="s">
        <v>5866</v>
      </c>
      <c r="BK303" s="43"/>
      <c r="BL303" s="43"/>
      <c r="BM303" s="43"/>
      <c r="BN303" s="53"/>
      <c r="BO303" s="56" t="s">
        <v>14629</v>
      </c>
      <c r="BP303" s="26" t="s">
        <v>14480</v>
      </c>
      <c r="BR303" s="25"/>
    </row>
    <row r="304" spans="1:70">
      <c r="A304" s="25" t="s">
        <v>14136</v>
      </c>
      <c r="B304" s="39"/>
      <c r="C304" s="40"/>
      <c r="D304" s="58"/>
      <c r="E304" s="39" t="s">
        <v>14630</v>
      </c>
      <c r="F304" s="39"/>
      <c r="G304" s="39"/>
      <c r="H304" s="39"/>
      <c r="I304" s="38"/>
      <c r="J304" s="50"/>
      <c r="K304" s="49"/>
      <c r="L304" s="49"/>
      <c r="M304" s="49"/>
      <c r="N304" s="49"/>
      <c r="O304" s="48"/>
      <c r="P304" s="50"/>
      <c r="Q304" s="49"/>
      <c r="R304" s="49"/>
      <c r="S304" s="49"/>
      <c r="T304" s="48"/>
      <c r="U304" s="50"/>
      <c r="V304" s="49"/>
      <c r="W304" s="49"/>
      <c r="X304" s="49"/>
      <c r="Y304" s="48"/>
      <c r="Z304" s="45"/>
      <c r="AA304" s="43"/>
      <c r="AB304" s="43"/>
      <c r="AC304" s="43"/>
      <c r="AD304" s="53"/>
      <c r="AE304" s="45" t="s">
        <v>5866</v>
      </c>
      <c r="AF304" s="43"/>
      <c r="AG304" s="43" t="s">
        <v>5866</v>
      </c>
      <c r="AH304" s="46"/>
      <c r="AI304" s="53"/>
      <c r="AJ304" s="45"/>
      <c r="AK304" s="43"/>
      <c r="AL304" s="43"/>
      <c r="AM304" s="43"/>
      <c r="AN304" s="42"/>
      <c r="AO304" s="44"/>
      <c r="AP304" s="44"/>
      <c r="AQ304" s="44"/>
      <c r="AR304" s="44"/>
      <c r="AS304" s="42"/>
      <c r="AT304" s="45"/>
      <c r="AU304" s="43"/>
      <c r="AV304" s="43"/>
      <c r="AW304" s="43"/>
      <c r="AX304" s="43"/>
      <c r="AY304" s="43"/>
      <c r="AZ304" s="53"/>
      <c r="BA304" s="45"/>
      <c r="BB304" s="43"/>
      <c r="BC304" s="43"/>
      <c r="BD304" s="43"/>
      <c r="BE304" s="43"/>
      <c r="BF304" s="43"/>
      <c r="BG304" s="53"/>
      <c r="BH304" s="45" t="s">
        <v>5866</v>
      </c>
      <c r="BI304" s="43"/>
      <c r="BJ304" s="43" t="s">
        <v>5866</v>
      </c>
      <c r="BK304" s="43"/>
      <c r="BL304" s="43"/>
      <c r="BM304" s="43"/>
      <c r="BN304" s="53"/>
      <c r="BO304" s="56" t="s">
        <v>14631</v>
      </c>
      <c r="BR304" s="25"/>
    </row>
    <row r="305" spans="1:70">
      <c r="A305" s="25" t="s">
        <v>14136</v>
      </c>
      <c r="B305" s="39"/>
      <c r="C305" s="40"/>
      <c r="D305" s="58"/>
      <c r="E305" s="39" t="s">
        <v>14632</v>
      </c>
      <c r="F305" s="39"/>
      <c r="G305" s="39"/>
      <c r="H305" s="39"/>
      <c r="I305" s="38"/>
      <c r="J305" s="50"/>
      <c r="K305" s="49"/>
      <c r="L305" s="49"/>
      <c r="M305" s="49"/>
      <c r="N305" s="49"/>
      <c r="O305" s="48"/>
      <c r="P305" s="50"/>
      <c r="Q305" s="49"/>
      <c r="R305" s="49"/>
      <c r="S305" s="49"/>
      <c r="T305" s="48"/>
      <c r="U305" s="50"/>
      <c r="V305" s="49"/>
      <c r="W305" s="49"/>
      <c r="X305" s="49"/>
      <c r="Y305" s="48"/>
      <c r="Z305" s="45"/>
      <c r="AA305" s="43"/>
      <c r="AB305" s="43"/>
      <c r="AC305" s="43"/>
      <c r="AD305" s="53"/>
      <c r="AE305" s="45" t="s">
        <v>5866</v>
      </c>
      <c r="AF305" s="43"/>
      <c r="AG305" s="43" t="s">
        <v>5866</v>
      </c>
      <c r="AH305" s="43"/>
      <c r="AI305" s="53"/>
      <c r="AJ305" s="45"/>
      <c r="AK305" s="43"/>
      <c r="AL305" s="43"/>
      <c r="AM305" s="43"/>
      <c r="AN305" s="42"/>
      <c r="AO305" s="44"/>
      <c r="AP305" s="44"/>
      <c r="AQ305" s="44"/>
      <c r="AR305" s="44"/>
      <c r="AS305" s="42"/>
      <c r="AT305" s="45"/>
      <c r="AU305" s="43"/>
      <c r="AV305" s="43"/>
      <c r="AW305" s="43"/>
      <c r="AX305" s="43"/>
      <c r="AY305" s="43"/>
      <c r="AZ305" s="53"/>
      <c r="BA305" s="45"/>
      <c r="BB305" s="43"/>
      <c r="BC305" s="43"/>
      <c r="BD305" s="43"/>
      <c r="BE305" s="43"/>
      <c r="BF305" s="43"/>
      <c r="BG305" s="53"/>
      <c r="BH305" s="45" t="s">
        <v>5866</v>
      </c>
      <c r="BI305" s="43"/>
      <c r="BJ305" s="43" t="s">
        <v>5866</v>
      </c>
      <c r="BK305" s="43"/>
      <c r="BL305" s="43"/>
      <c r="BM305" s="43"/>
      <c r="BN305" s="53"/>
      <c r="BO305" s="56" t="s">
        <v>14633</v>
      </c>
      <c r="BP305" s="26" t="s">
        <v>14480</v>
      </c>
      <c r="BR305" s="25"/>
    </row>
    <row r="306" spans="1:70">
      <c r="A306" s="25" t="s">
        <v>14136</v>
      </c>
      <c r="B306" s="39"/>
      <c r="C306" s="40"/>
      <c r="D306" s="58"/>
      <c r="E306" s="39" t="s">
        <v>14634</v>
      </c>
      <c r="F306" s="39"/>
      <c r="G306" s="39"/>
      <c r="H306" s="39"/>
      <c r="I306" s="38"/>
      <c r="J306" s="50"/>
      <c r="K306" s="49"/>
      <c r="L306" s="49"/>
      <c r="M306" s="49"/>
      <c r="N306" s="49"/>
      <c r="O306" s="48"/>
      <c r="P306" s="50"/>
      <c r="Q306" s="49"/>
      <c r="R306" s="49"/>
      <c r="S306" s="49"/>
      <c r="T306" s="48"/>
      <c r="U306" s="50"/>
      <c r="V306" s="49"/>
      <c r="W306" s="49"/>
      <c r="X306" s="49"/>
      <c r="Y306" s="48"/>
      <c r="Z306" s="45"/>
      <c r="AA306" s="43"/>
      <c r="AB306" s="43"/>
      <c r="AC306" s="43"/>
      <c r="AD306" s="53"/>
      <c r="AE306" s="45" t="s">
        <v>5866</v>
      </c>
      <c r="AF306" s="43"/>
      <c r="AG306" s="43" t="s">
        <v>5866</v>
      </c>
      <c r="AH306" s="46"/>
      <c r="AI306" s="53"/>
      <c r="AJ306" s="45"/>
      <c r="AK306" s="43"/>
      <c r="AL306" s="43"/>
      <c r="AM306" s="43"/>
      <c r="AN306" s="42"/>
      <c r="AO306" s="44"/>
      <c r="AP306" s="44"/>
      <c r="AQ306" s="44"/>
      <c r="AR306" s="44"/>
      <c r="AS306" s="42"/>
      <c r="AT306" s="45"/>
      <c r="AU306" s="43"/>
      <c r="AV306" s="43"/>
      <c r="AW306" s="43"/>
      <c r="AX306" s="43"/>
      <c r="AY306" s="43"/>
      <c r="AZ306" s="53"/>
      <c r="BA306" s="45"/>
      <c r="BB306" s="43"/>
      <c r="BC306" s="43"/>
      <c r="BD306" s="43"/>
      <c r="BE306" s="43"/>
      <c r="BF306" s="43"/>
      <c r="BG306" s="53"/>
      <c r="BH306" s="45" t="s">
        <v>5866</v>
      </c>
      <c r="BI306" s="43"/>
      <c r="BJ306" s="43" t="s">
        <v>5866</v>
      </c>
      <c r="BK306" s="43"/>
      <c r="BL306" s="43"/>
      <c r="BM306" s="43"/>
      <c r="BN306" s="53"/>
      <c r="BO306" s="56" t="s">
        <v>14635</v>
      </c>
      <c r="BR306" s="25"/>
    </row>
    <row r="307" spans="1:70">
      <c r="A307" s="25" t="s">
        <v>14136</v>
      </c>
      <c r="B307" s="39"/>
      <c r="C307" s="40"/>
      <c r="D307" s="58"/>
      <c r="E307" s="39" t="s">
        <v>14636</v>
      </c>
      <c r="F307" s="39"/>
      <c r="G307" s="39"/>
      <c r="H307" s="39"/>
      <c r="I307" s="38"/>
      <c r="J307" s="50"/>
      <c r="K307" s="49"/>
      <c r="L307" s="49"/>
      <c r="M307" s="49"/>
      <c r="N307" s="49"/>
      <c r="O307" s="48"/>
      <c r="P307" s="50"/>
      <c r="Q307" s="49"/>
      <c r="R307" s="49"/>
      <c r="S307" s="49"/>
      <c r="T307" s="48"/>
      <c r="U307" s="50"/>
      <c r="V307" s="49"/>
      <c r="W307" s="49"/>
      <c r="X307" s="49"/>
      <c r="Y307" s="48"/>
      <c r="Z307" s="45"/>
      <c r="AA307" s="43"/>
      <c r="AB307" s="43"/>
      <c r="AC307" s="43"/>
      <c r="AD307" s="53"/>
      <c r="AE307" s="45" t="s">
        <v>5866</v>
      </c>
      <c r="AF307" s="43"/>
      <c r="AG307" s="43" t="s">
        <v>5866</v>
      </c>
      <c r="AH307" s="43"/>
      <c r="AI307" s="53"/>
      <c r="AJ307" s="45"/>
      <c r="AK307" s="43"/>
      <c r="AL307" s="43"/>
      <c r="AM307" s="43"/>
      <c r="AN307" s="42"/>
      <c r="AO307" s="44"/>
      <c r="AP307" s="44"/>
      <c r="AQ307" s="44"/>
      <c r="AR307" s="44"/>
      <c r="AS307" s="42"/>
      <c r="AT307" s="45"/>
      <c r="AU307" s="43"/>
      <c r="AV307" s="43"/>
      <c r="AW307" s="43"/>
      <c r="AX307" s="43"/>
      <c r="AY307" s="43"/>
      <c r="AZ307" s="53"/>
      <c r="BA307" s="45"/>
      <c r="BB307" s="43"/>
      <c r="BC307" s="43"/>
      <c r="BD307" s="43"/>
      <c r="BE307" s="43"/>
      <c r="BF307" s="43"/>
      <c r="BG307" s="53"/>
      <c r="BH307" s="45" t="s">
        <v>5866</v>
      </c>
      <c r="BI307" s="43"/>
      <c r="BJ307" s="43" t="s">
        <v>5866</v>
      </c>
      <c r="BK307" s="43"/>
      <c r="BL307" s="43"/>
      <c r="BM307" s="43"/>
      <c r="BN307" s="53"/>
      <c r="BO307" s="56" t="s">
        <v>14637</v>
      </c>
      <c r="BR307" s="25"/>
    </row>
    <row r="308" spans="1:70">
      <c r="A308" s="25" t="s">
        <v>14136</v>
      </c>
      <c r="B308" s="39"/>
      <c r="C308" s="40"/>
      <c r="D308" s="58"/>
      <c r="E308" s="39" t="s">
        <v>14638</v>
      </c>
      <c r="F308" s="39"/>
      <c r="G308" s="39"/>
      <c r="H308" s="39"/>
      <c r="I308" s="38"/>
      <c r="J308" s="50"/>
      <c r="K308" s="49"/>
      <c r="L308" s="49"/>
      <c r="M308" s="49"/>
      <c r="N308" s="49"/>
      <c r="O308" s="48"/>
      <c r="P308" s="50"/>
      <c r="Q308" s="49"/>
      <c r="R308" s="49"/>
      <c r="S308" s="49"/>
      <c r="T308" s="48"/>
      <c r="U308" s="50"/>
      <c r="V308" s="49"/>
      <c r="W308" s="49"/>
      <c r="X308" s="49"/>
      <c r="Y308" s="48"/>
      <c r="Z308" s="45"/>
      <c r="AA308" s="43"/>
      <c r="AB308" s="43"/>
      <c r="AC308" s="43"/>
      <c r="AD308" s="53"/>
      <c r="AE308" s="45" t="s">
        <v>5866</v>
      </c>
      <c r="AF308" s="43"/>
      <c r="AG308" s="43" t="s">
        <v>5866</v>
      </c>
      <c r="AH308" s="46"/>
      <c r="AI308" s="53"/>
      <c r="AJ308" s="45"/>
      <c r="AK308" s="43"/>
      <c r="AL308" s="43"/>
      <c r="AM308" s="43"/>
      <c r="AN308" s="42"/>
      <c r="AO308" s="44"/>
      <c r="AP308" s="44"/>
      <c r="AQ308" s="44"/>
      <c r="AR308" s="44"/>
      <c r="AS308" s="42"/>
      <c r="AT308" s="45"/>
      <c r="AU308" s="43"/>
      <c r="AV308" s="43"/>
      <c r="AW308" s="43"/>
      <c r="AX308" s="43"/>
      <c r="AY308" s="43"/>
      <c r="AZ308" s="53"/>
      <c r="BA308" s="45"/>
      <c r="BB308" s="43"/>
      <c r="BC308" s="43"/>
      <c r="BD308" s="43"/>
      <c r="BE308" s="43"/>
      <c r="BF308" s="43"/>
      <c r="BG308" s="53"/>
      <c r="BH308" s="45" t="s">
        <v>5866</v>
      </c>
      <c r="BI308" s="43"/>
      <c r="BJ308" s="43" t="s">
        <v>5866</v>
      </c>
      <c r="BK308" s="43"/>
      <c r="BL308" s="43"/>
      <c r="BM308" s="43"/>
      <c r="BN308" s="53"/>
      <c r="BO308" s="56" t="s">
        <v>14639</v>
      </c>
      <c r="BR308" s="25"/>
    </row>
    <row r="309" spans="1:70">
      <c r="A309" s="25" t="s">
        <v>14136</v>
      </c>
      <c r="B309" s="39"/>
      <c r="C309" s="40"/>
      <c r="D309" s="58"/>
      <c r="E309" s="39" t="s">
        <v>14640</v>
      </c>
      <c r="F309" s="39"/>
      <c r="G309" s="39"/>
      <c r="H309" s="39"/>
      <c r="I309" s="38"/>
      <c r="J309" s="50"/>
      <c r="K309" s="49"/>
      <c r="L309" s="49"/>
      <c r="M309" s="49"/>
      <c r="N309" s="49"/>
      <c r="O309" s="48"/>
      <c r="P309" s="50"/>
      <c r="Q309" s="49"/>
      <c r="R309" s="49"/>
      <c r="S309" s="49"/>
      <c r="T309" s="48"/>
      <c r="U309" s="50"/>
      <c r="V309" s="49"/>
      <c r="W309" s="49"/>
      <c r="X309" s="49"/>
      <c r="Y309" s="48"/>
      <c r="Z309" s="45"/>
      <c r="AA309" s="43"/>
      <c r="AB309" s="43"/>
      <c r="AC309" s="43"/>
      <c r="AD309" s="53"/>
      <c r="AE309" s="45" t="s">
        <v>5866</v>
      </c>
      <c r="AF309" s="43"/>
      <c r="AG309" s="43" t="s">
        <v>5866</v>
      </c>
      <c r="AH309" s="43"/>
      <c r="AI309" s="53"/>
      <c r="AJ309" s="45"/>
      <c r="AK309" s="43"/>
      <c r="AL309" s="43"/>
      <c r="AM309" s="43"/>
      <c r="AN309" s="42"/>
      <c r="AO309" s="44"/>
      <c r="AP309" s="44"/>
      <c r="AQ309" s="44"/>
      <c r="AR309" s="44"/>
      <c r="AS309" s="42"/>
      <c r="AT309" s="45"/>
      <c r="AU309" s="43"/>
      <c r="AV309" s="43"/>
      <c r="AW309" s="43"/>
      <c r="AX309" s="43"/>
      <c r="AY309" s="43"/>
      <c r="AZ309" s="53"/>
      <c r="BA309" s="45"/>
      <c r="BB309" s="43"/>
      <c r="BC309" s="43"/>
      <c r="BD309" s="43"/>
      <c r="BE309" s="43"/>
      <c r="BF309" s="43"/>
      <c r="BG309" s="53"/>
      <c r="BH309" s="45" t="s">
        <v>5866</v>
      </c>
      <c r="BI309" s="43"/>
      <c r="BJ309" s="43" t="s">
        <v>5866</v>
      </c>
      <c r="BK309" s="43"/>
      <c r="BL309" s="43"/>
      <c r="BM309" s="43"/>
      <c r="BN309" s="53"/>
      <c r="BO309" s="56" t="s">
        <v>14641</v>
      </c>
      <c r="BP309" s="26" t="s">
        <v>14480</v>
      </c>
      <c r="BR309" s="25"/>
    </row>
    <row r="310" spans="1:70">
      <c r="A310" s="25" t="s">
        <v>14136</v>
      </c>
      <c r="B310" s="39"/>
      <c r="C310" s="40"/>
      <c r="D310" s="58"/>
      <c r="E310" s="39" t="s">
        <v>14642</v>
      </c>
      <c r="F310" s="39"/>
      <c r="G310" s="39"/>
      <c r="H310" s="39"/>
      <c r="I310" s="38"/>
      <c r="J310" s="50"/>
      <c r="K310" s="49"/>
      <c r="L310" s="49"/>
      <c r="M310" s="49"/>
      <c r="N310" s="49"/>
      <c r="O310" s="48"/>
      <c r="P310" s="50"/>
      <c r="Q310" s="49"/>
      <c r="R310" s="49"/>
      <c r="S310" s="49"/>
      <c r="T310" s="48"/>
      <c r="U310" s="50"/>
      <c r="V310" s="49"/>
      <c r="W310" s="49"/>
      <c r="X310" s="49"/>
      <c r="Y310" s="48"/>
      <c r="Z310" s="45"/>
      <c r="AA310" s="43"/>
      <c r="AB310" s="43"/>
      <c r="AC310" s="43"/>
      <c r="AD310" s="53"/>
      <c r="AE310" s="45" t="s">
        <v>5866</v>
      </c>
      <c r="AF310" s="43"/>
      <c r="AG310" s="43" t="s">
        <v>5866</v>
      </c>
      <c r="AH310" s="46"/>
      <c r="AI310" s="53"/>
      <c r="AJ310" s="45"/>
      <c r="AK310" s="43"/>
      <c r="AL310" s="43"/>
      <c r="AM310" s="43"/>
      <c r="AN310" s="42"/>
      <c r="AO310" s="44"/>
      <c r="AP310" s="44"/>
      <c r="AQ310" s="44"/>
      <c r="AR310" s="44"/>
      <c r="AS310" s="42"/>
      <c r="AT310" s="45"/>
      <c r="AU310" s="43"/>
      <c r="AV310" s="43"/>
      <c r="AW310" s="43"/>
      <c r="AX310" s="43"/>
      <c r="AY310" s="43"/>
      <c r="AZ310" s="53"/>
      <c r="BA310" s="45"/>
      <c r="BB310" s="43"/>
      <c r="BC310" s="43"/>
      <c r="BD310" s="43"/>
      <c r="BE310" s="43"/>
      <c r="BF310" s="43"/>
      <c r="BG310" s="53"/>
      <c r="BH310" s="45" t="s">
        <v>5866</v>
      </c>
      <c r="BI310" s="43"/>
      <c r="BJ310" s="43" t="s">
        <v>5866</v>
      </c>
      <c r="BK310" s="43"/>
      <c r="BL310" s="43"/>
      <c r="BM310" s="43"/>
      <c r="BN310" s="53"/>
      <c r="BO310" s="56" t="s">
        <v>14643</v>
      </c>
      <c r="BR310" s="25"/>
    </row>
    <row r="311" spans="1:70">
      <c r="A311" s="25" t="s">
        <v>14136</v>
      </c>
      <c r="B311" s="39"/>
      <c r="C311" s="40"/>
      <c r="D311" s="58"/>
      <c r="E311" s="39" t="s">
        <v>14644</v>
      </c>
      <c r="F311" s="39"/>
      <c r="G311" s="39"/>
      <c r="H311" s="39"/>
      <c r="I311" s="38"/>
      <c r="J311" s="50"/>
      <c r="K311" s="49"/>
      <c r="L311" s="49"/>
      <c r="M311" s="49"/>
      <c r="N311" s="49"/>
      <c r="O311" s="48"/>
      <c r="P311" s="50"/>
      <c r="Q311" s="49"/>
      <c r="R311" s="49"/>
      <c r="S311" s="49"/>
      <c r="T311" s="48"/>
      <c r="U311" s="50"/>
      <c r="V311" s="49"/>
      <c r="W311" s="49"/>
      <c r="X311" s="49"/>
      <c r="Y311" s="48"/>
      <c r="Z311" s="45"/>
      <c r="AA311" s="43"/>
      <c r="AB311" s="43"/>
      <c r="AC311" s="43"/>
      <c r="AD311" s="53"/>
      <c r="AE311" s="45" t="s">
        <v>5866</v>
      </c>
      <c r="AF311" s="43"/>
      <c r="AG311" s="43" t="s">
        <v>5866</v>
      </c>
      <c r="AH311" s="43"/>
      <c r="AI311" s="53"/>
      <c r="AJ311" s="45"/>
      <c r="AK311" s="43"/>
      <c r="AL311" s="43"/>
      <c r="AM311" s="43"/>
      <c r="AN311" s="42"/>
      <c r="AO311" s="44"/>
      <c r="AP311" s="44"/>
      <c r="AQ311" s="44"/>
      <c r="AR311" s="44"/>
      <c r="AS311" s="42"/>
      <c r="AT311" s="45"/>
      <c r="AU311" s="43"/>
      <c r="AV311" s="43"/>
      <c r="AW311" s="43"/>
      <c r="AX311" s="43"/>
      <c r="AY311" s="43"/>
      <c r="AZ311" s="53"/>
      <c r="BA311" s="45"/>
      <c r="BB311" s="43"/>
      <c r="BC311" s="43"/>
      <c r="BD311" s="43"/>
      <c r="BE311" s="43"/>
      <c r="BF311" s="43"/>
      <c r="BG311" s="53"/>
      <c r="BH311" s="45" t="s">
        <v>5866</v>
      </c>
      <c r="BI311" s="43"/>
      <c r="BJ311" s="43" t="s">
        <v>5866</v>
      </c>
      <c r="BK311" s="43"/>
      <c r="BL311" s="43"/>
      <c r="BM311" s="43"/>
      <c r="BN311" s="53"/>
      <c r="BO311" s="56" t="s">
        <v>14645</v>
      </c>
      <c r="BP311" s="26" t="s">
        <v>14480</v>
      </c>
      <c r="BR311" s="25"/>
    </row>
    <row r="312" spans="1:70" ht="26.4">
      <c r="A312" s="25" t="s">
        <v>14136</v>
      </c>
      <c r="B312" s="39"/>
      <c r="C312" s="40"/>
      <c r="D312" s="58"/>
      <c r="E312" s="39" t="s">
        <v>14646</v>
      </c>
      <c r="F312" s="39"/>
      <c r="G312" s="39"/>
      <c r="H312" s="39"/>
      <c r="I312" s="38"/>
      <c r="J312" s="50"/>
      <c r="K312" s="49"/>
      <c r="L312" s="49"/>
      <c r="M312" s="49"/>
      <c r="N312" s="49"/>
      <c r="O312" s="48"/>
      <c r="P312" s="50"/>
      <c r="Q312" s="49"/>
      <c r="R312" s="49"/>
      <c r="S312" s="49"/>
      <c r="T312" s="48"/>
      <c r="U312" s="50"/>
      <c r="V312" s="49"/>
      <c r="W312" s="49"/>
      <c r="X312" s="49"/>
      <c r="Y312" s="48"/>
      <c r="Z312" s="45"/>
      <c r="AA312" s="43"/>
      <c r="AB312" s="43"/>
      <c r="AC312" s="43"/>
      <c r="AD312" s="53"/>
      <c r="AE312" s="45" t="s">
        <v>5866</v>
      </c>
      <c r="AF312" s="43"/>
      <c r="AG312" s="43" t="s">
        <v>5866</v>
      </c>
      <c r="AH312" s="46"/>
      <c r="AI312" s="53"/>
      <c r="AJ312" s="45"/>
      <c r="AK312" s="43"/>
      <c r="AL312" s="43"/>
      <c r="AM312" s="43"/>
      <c r="AN312" s="42"/>
      <c r="AO312" s="44"/>
      <c r="AP312" s="44"/>
      <c r="AQ312" s="44"/>
      <c r="AR312" s="44"/>
      <c r="AS312" s="42"/>
      <c r="AT312" s="45"/>
      <c r="AU312" s="43"/>
      <c r="AV312" s="43"/>
      <c r="AW312" s="43"/>
      <c r="AX312" s="43"/>
      <c r="AY312" s="43"/>
      <c r="AZ312" s="53"/>
      <c r="BA312" s="45"/>
      <c r="BB312" s="43"/>
      <c r="BC312" s="43"/>
      <c r="BD312" s="43"/>
      <c r="BE312" s="43"/>
      <c r="BF312" s="43"/>
      <c r="BG312" s="53"/>
      <c r="BH312" s="45" t="s">
        <v>5866</v>
      </c>
      <c r="BI312" s="43"/>
      <c r="BJ312" s="43" t="s">
        <v>5866</v>
      </c>
      <c r="BK312" s="43"/>
      <c r="BL312" s="43"/>
      <c r="BM312" s="43"/>
      <c r="BN312" s="53"/>
      <c r="BO312" s="56" t="s">
        <v>14647</v>
      </c>
      <c r="BR312" s="25"/>
    </row>
    <row r="313" spans="1:70">
      <c r="A313" s="25" t="s">
        <v>14136</v>
      </c>
      <c r="B313" s="39"/>
      <c r="C313" s="40"/>
      <c r="D313" s="58"/>
      <c r="E313" s="39" t="s">
        <v>14507</v>
      </c>
      <c r="F313" s="39"/>
      <c r="G313" s="39"/>
      <c r="H313" s="39"/>
      <c r="I313" s="38"/>
      <c r="J313" s="50"/>
      <c r="K313" s="49"/>
      <c r="L313" s="49"/>
      <c r="M313" s="49"/>
      <c r="N313" s="49"/>
      <c r="O313" s="48"/>
      <c r="P313" s="50"/>
      <c r="Q313" s="49"/>
      <c r="R313" s="49"/>
      <c r="S313" s="49"/>
      <c r="T313" s="48"/>
      <c r="U313" s="50"/>
      <c r="V313" s="49"/>
      <c r="W313" s="49"/>
      <c r="X313" s="49"/>
      <c r="Y313" s="48"/>
      <c r="Z313" s="45"/>
      <c r="AA313" s="43"/>
      <c r="AB313" s="43"/>
      <c r="AC313" s="43"/>
      <c r="AD313" s="53"/>
      <c r="AE313" s="45" t="s">
        <v>5866</v>
      </c>
      <c r="AF313" s="43"/>
      <c r="AG313" s="43" t="s">
        <v>5866</v>
      </c>
      <c r="AH313" s="43"/>
      <c r="AI313" s="53"/>
      <c r="AJ313" s="45"/>
      <c r="AK313" s="43"/>
      <c r="AL313" s="43"/>
      <c r="AM313" s="43"/>
      <c r="AN313" s="42"/>
      <c r="AO313" s="44"/>
      <c r="AP313" s="44"/>
      <c r="AQ313" s="44"/>
      <c r="AR313" s="44"/>
      <c r="AS313" s="42"/>
      <c r="AT313" s="45"/>
      <c r="AU313" s="43"/>
      <c r="AV313" s="43"/>
      <c r="AW313" s="43"/>
      <c r="AX313" s="43"/>
      <c r="AY313" s="43"/>
      <c r="AZ313" s="53"/>
      <c r="BA313" s="45"/>
      <c r="BB313" s="43"/>
      <c r="BC313" s="43"/>
      <c r="BD313" s="43"/>
      <c r="BE313" s="43"/>
      <c r="BF313" s="43"/>
      <c r="BG313" s="53"/>
      <c r="BH313" s="45" t="s">
        <v>5866</v>
      </c>
      <c r="BI313" s="43"/>
      <c r="BJ313" s="43" t="s">
        <v>5866</v>
      </c>
      <c r="BK313" s="43"/>
      <c r="BL313" s="43"/>
      <c r="BM313" s="43"/>
      <c r="BN313" s="53"/>
      <c r="BO313" s="56" t="s">
        <v>14508</v>
      </c>
      <c r="BP313" s="26" t="s">
        <v>14480</v>
      </c>
      <c r="BR313" s="25"/>
    </row>
    <row r="314" spans="1:70">
      <c r="A314" s="25" t="s">
        <v>14136</v>
      </c>
      <c r="B314" s="39"/>
      <c r="C314" s="40"/>
      <c r="D314" s="58"/>
      <c r="E314" s="39" t="s">
        <v>14509</v>
      </c>
      <c r="F314" s="39"/>
      <c r="G314" s="39"/>
      <c r="H314" s="39"/>
      <c r="I314" s="38"/>
      <c r="J314" s="50"/>
      <c r="K314" s="49"/>
      <c r="L314" s="49"/>
      <c r="M314" s="49"/>
      <c r="N314" s="49"/>
      <c r="O314" s="48"/>
      <c r="P314" s="50"/>
      <c r="Q314" s="49"/>
      <c r="R314" s="49"/>
      <c r="S314" s="49"/>
      <c r="T314" s="48"/>
      <c r="U314" s="50"/>
      <c r="V314" s="49"/>
      <c r="W314" s="49"/>
      <c r="X314" s="49"/>
      <c r="Y314" s="48"/>
      <c r="Z314" s="45"/>
      <c r="AA314" s="43"/>
      <c r="AB314" s="43"/>
      <c r="AC314" s="43"/>
      <c r="AD314" s="53"/>
      <c r="AE314" s="45" t="s">
        <v>5866</v>
      </c>
      <c r="AF314" s="43"/>
      <c r="AG314" s="43" t="s">
        <v>5866</v>
      </c>
      <c r="AH314" s="46"/>
      <c r="AI314" s="53"/>
      <c r="AJ314" s="45"/>
      <c r="AK314" s="43"/>
      <c r="AL314" s="43"/>
      <c r="AM314" s="43"/>
      <c r="AN314" s="42"/>
      <c r="AO314" s="44"/>
      <c r="AP314" s="44"/>
      <c r="AQ314" s="44"/>
      <c r="AR314" s="44"/>
      <c r="AS314" s="42"/>
      <c r="AT314" s="45"/>
      <c r="AU314" s="43"/>
      <c r="AV314" s="43"/>
      <c r="AW314" s="43"/>
      <c r="AX314" s="43"/>
      <c r="AY314" s="43"/>
      <c r="AZ314" s="53"/>
      <c r="BA314" s="45"/>
      <c r="BB314" s="43"/>
      <c r="BC314" s="43"/>
      <c r="BD314" s="43"/>
      <c r="BE314" s="43"/>
      <c r="BF314" s="43"/>
      <c r="BG314" s="53"/>
      <c r="BH314" s="45" t="s">
        <v>5866</v>
      </c>
      <c r="BI314" s="43"/>
      <c r="BJ314" s="43" t="s">
        <v>5866</v>
      </c>
      <c r="BK314" s="43"/>
      <c r="BL314" s="43"/>
      <c r="BM314" s="43"/>
      <c r="BN314" s="53"/>
      <c r="BO314" s="56" t="s">
        <v>14510</v>
      </c>
      <c r="BR314" s="25"/>
    </row>
    <row r="315" spans="1:70">
      <c r="A315" s="25" t="s">
        <v>14136</v>
      </c>
      <c r="B315" s="39"/>
      <c r="C315" s="40"/>
      <c r="D315" s="58"/>
      <c r="E315" s="39" t="s">
        <v>14511</v>
      </c>
      <c r="F315" s="39"/>
      <c r="G315" s="39"/>
      <c r="H315" s="39"/>
      <c r="I315" s="38"/>
      <c r="J315" s="50"/>
      <c r="K315" s="49"/>
      <c r="L315" s="49"/>
      <c r="M315" s="49"/>
      <c r="N315" s="49"/>
      <c r="O315" s="48"/>
      <c r="P315" s="50"/>
      <c r="Q315" s="49"/>
      <c r="R315" s="49"/>
      <c r="S315" s="49"/>
      <c r="T315" s="48"/>
      <c r="U315" s="50"/>
      <c r="V315" s="49"/>
      <c r="W315" s="49"/>
      <c r="X315" s="49"/>
      <c r="Y315" s="48"/>
      <c r="Z315" s="45"/>
      <c r="AA315" s="43"/>
      <c r="AB315" s="43"/>
      <c r="AC315" s="43"/>
      <c r="AD315" s="53"/>
      <c r="AE315" s="45" t="s">
        <v>5866</v>
      </c>
      <c r="AF315" s="43"/>
      <c r="AG315" s="43" t="s">
        <v>5866</v>
      </c>
      <c r="AH315" s="43"/>
      <c r="AI315" s="53"/>
      <c r="AJ315" s="45"/>
      <c r="AK315" s="43"/>
      <c r="AL315" s="43"/>
      <c r="AM315" s="43"/>
      <c r="AN315" s="42"/>
      <c r="AO315" s="44"/>
      <c r="AP315" s="44"/>
      <c r="AQ315" s="44"/>
      <c r="AR315" s="44"/>
      <c r="AS315" s="42"/>
      <c r="AT315" s="45"/>
      <c r="AU315" s="43"/>
      <c r="AV315" s="43"/>
      <c r="AW315" s="43"/>
      <c r="AX315" s="43"/>
      <c r="AY315" s="43"/>
      <c r="AZ315" s="53"/>
      <c r="BA315" s="45"/>
      <c r="BB315" s="43"/>
      <c r="BC315" s="43"/>
      <c r="BD315" s="43"/>
      <c r="BE315" s="43"/>
      <c r="BF315" s="43"/>
      <c r="BG315" s="53"/>
      <c r="BH315" s="45" t="s">
        <v>5866</v>
      </c>
      <c r="BI315" s="43"/>
      <c r="BJ315" s="43" t="s">
        <v>5866</v>
      </c>
      <c r="BK315" s="43"/>
      <c r="BL315" s="43"/>
      <c r="BM315" s="43"/>
      <c r="BN315" s="53"/>
      <c r="BO315" s="56" t="s">
        <v>14512</v>
      </c>
      <c r="BP315" s="26" t="s">
        <v>14480</v>
      </c>
      <c r="BR315" s="25"/>
    </row>
    <row r="316" spans="1:70">
      <c r="A316" s="25" t="s">
        <v>14136</v>
      </c>
      <c r="B316" s="39"/>
      <c r="C316" s="40"/>
      <c r="D316" s="58"/>
      <c r="E316" s="39" t="s">
        <v>14513</v>
      </c>
      <c r="F316" s="39"/>
      <c r="G316" s="39"/>
      <c r="H316" s="39"/>
      <c r="I316" s="38"/>
      <c r="J316" s="50"/>
      <c r="K316" s="49"/>
      <c r="L316" s="49"/>
      <c r="M316" s="49"/>
      <c r="N316" s="49"/>
      <c r="O316" s="48"/>
      <c r="P316" s="50"/>
      <c r="Q316" s="49"/>
      <c r="R316" s="49"/>
      <c r="S316" s="49"/>
      <c r="T316" s="48"/>
      <c r="U316" s="50"/>
      <c r="V316" s="49"/>
      <c r="W316" s="49"/>
      <c r="X316" s="49"/>
      <c r="Y316" s="48"/>
      <c r="Z316" s="45"/>
      <c r="AA316" s="43"/>
      <c r="AB316" s="43"/>
      <c r="AC316" s="43"/>
      <c r="AD316" s="53"/>
      <c r="AE316" s="45" t="s">
        <v>5866</v>
      </c>
      <c r="AF316" s="43"/>
      <c r="AG316" s="43" t="s">
        <v>5866</v>
      </c>
      <c r="AH316" s="46"/>
      <c r="AI316" s="53"/>
      <c r="AJ316" s="45"/>
      <c r="AK316" s="43"/>
      <c r="AL316" s="43"/>
      <c r="AM316" s="43"/>
      <c r="AN316" s="42"/>
      <c r="AO316" s="44"/>
      <c r="AP316" s="44"/>
      <c r="AQ316" s="44"/>
      <c r="AR316" s="44"/>
      <c r="AS316" s="42"/>
      <c r="AT316" s="45"/>
      <c r="AU316" s="43"/>
      <c r="AV316" s="43"/>
      <c r="AW316" s="43"/>
      <c r="AX316" s="43"/>
      <c r="AY316" s="43"/>
      <c r="AZ316" s="53"/>
      <c r="BA316" s="45"/>
      <c r="BB316" s="43"/>
      <c r="BC316" s="43"/>
      <c r="BD316" s="43"/>
      <c r="BE316" s="43"/>
      <c r="BF316" s="43"/>
      <c r="BG316" s="53"/>
      <c r="BH316" s="45" t="s">
        <v>5866</v>
      </c>
      <c r="BI316" s="43"/>
      <c r="BJ316" s="43" t="s">
        <v>5866</v>
      </c>
      <c r="BK316" s="43"/>
      <c r="BL316" s="43"/>
      <c r="BM316" s="43"/>
      <c r="BN316" s="53"/>
      <c r="BO316" s="56" t="s">
        <v>14514</v>
      </c>
      <c r="BR316" s="25"/>
    </row>
    <row r="317" spans="1:70">
      <c r="A317" s="25" t="s">
        <v>14136</v>
      </c>
      <c r="B317" s="39"/>
      <c r="C317" s="40"/>
      <c r="D317" s="58"/>
      <c r="E317" s="39" t="s">
        <v>14648</v>
      </c>
      <c r="F317" s="39"/>
      <c r="G317" s="39"/>
      <c r="H317" s="39"/>
      <c r="I317" s="38"/>
      <c r="J317" s="50"/>
      <c r="K317" s="49"/>
      <c r="L317" s="49"/>
      <c r="M317" s="49"/>
      <c r="N317" s="49"/>
      <c r="O317" s="48"/>
      <c r="P317" s="50"/>
      <c r="Q317" s="49"/>
      <c r="R317" s="49"/>
      <c r="S317" s="49"/>
      <c r="T317" s="48"/>
      <c r="U317" s="50"/>
      <c r="V317" s="49"/>
      <c r="W317" s="49"/>
      <c r="X317" s="49"/>
      <c r="Y317" s="48"/>
      <c r="Z317" s="45"/>
      <c r="AA317" s="43"/>
      <c r="AB317" s="43"/>
      <c r="AC317" s="43"/>
      <c r="AD317" s="53"/>
      <c r="AE317" s="45" t="s">
        <v>5866</v>
      </c>
      <c r="AF317" s="43"/>
      <c r="AG317" s="43" t="s">
        <v>5866</v>
      </c>
      <c r="AH317" s="46"/>
      <c r="AI317" s="53"/>
      <c r="AJ317" s="45"/>
      <c r="AK317" s="43"/>
      <c r="AL317" s="43"/>
      <c r="AM317" s="43"/>
      <c r="AN317" s="42"/>
      <c r="AO317" s="44"/>
      <c r="AP317" s="44"/>
      <c r="AQ317" s="44"/>
      <c r="AR317" s="44"/>
      <c r="AS317" s="42"/>
      <c r="AT317" s="45"/>
      <c r="AU317" s="43"/>
      <c r="AV317" s="43"/>
      <c r="AW317" s="43"/>
      <c r="AX317" s="43"/>
      <c r="AY317" s="43"/>
      <c r="AZ317" s="53"/>
      <c r="BA317" s="45"/>
      <c r="BB317" s="43"/>
      <c r="BC317" s="43"/>
      <c r="BD317" s="43"/>
      <c r="BE317" s="43"/>
      <c r="BF317" s="43"/>
      <c r="BG317" s="53"/>
      <c r="BH317" s="45" t="s">
        <v>5866</v>
      </c>
      <c r="BI317" s="43"/>
      <c r="BJ317" s="43" t="s">
        <v>5866</v>
      </c>
      <c r="BK317" s="43"/>
      <c r="BL317" s="43"/>
      <c r="BM317" s="43"/>
      <c r="BN317" s="53"/>
      <c r="BO317" s="56" t="s">
        <v>14649</v>
      </c>
      <c r="BP317" s="26" t="s">
        <v>14480</v>
      </c>
      <c r="BR317" s="25"/>
    </row>
    <row r="318" spans="1:70">
      <c r="A318" s="25" t="s">
        <v>14136</v>
      </c>
      <c r="B318" s="39"/>
      <c r="C318" s="40"/>
      <c r="D318" s="58"/>
      <c r="E318" s="39" t="s">
        <v>14650</v>
      </c>
      <c r="F318" s="39"/>
      <c r="G318" s="39"/>
      <c r="H318" s="39"/>
      <c r="I318" s="38"/>
      <c r="J318" s="50"/>
      <c r="K318" s="49"/>
      <c r="L318" s="49"/>
      <c r="M318" s="49"/>
      <c r="N318" s="49"/>
      <c r="O318" s="48"/>
      <c r="P318" s="50"/>
      <c r="Q318" s="49"/>
      <c r="R318" s="49"/>
      <c r="S318" s="49"/>
      <c r="T318" s="48"/>
      <c r="U318" s="50"/>
      <c r="V318" s="49"/>
      <c r="W318" s="49"/>
      <c r="X318" s="49"/>
      <c r="Y318" s="48"/>
      <c r="Z318" s="45"/>
      <c r="AA318" s="43"/>
      <c r="AB318" s="43"/>
      <c r="AC318" s="43"/>
      <c r="AD318" s="53"/>
      <c r="AE318" s="45" t="s">
        <v>5866</v>
      </c>
      <c r="AF318" s="43"/>
      <c r="AG318" s="43" t="s">
        <v>5866</v>
      </c>
      <c r="AH318" s="46"/>
      <c r="AI318" s="53"/>
      <c r="AJ318" s="45"/>
      <c r="AK318" s="43"/>
      <c r="AL318" s="43"/>
      <c r="AM318" s="43"/>
      <c r="AN318" s="42"/>
      <c r="AO318" s="44"/>
      <c r="AP318" s="44"/>
      <c r="AQ318" s="44"/>
      <c r="AR318" s="44"/>
      <c r="AS318" s="42"/>
      <c r="AT318" s="45"/>
      <c r="AU318" s="43"/>
      <c r="AV318" s="43"/>
      <c r="AW318" s="43"/>
      <c r="AX318" s="43"/>
      <c r="AY318" s="43"/>
      <c r="AZ318" s="53"/>
      <c r="BA318" s="45"/>
      <c r="BB318" s="43"/>
      <c r="BC318" s="43"/>
      <c r="BD318" s="43"/>
      <c r="BE318" s="43"/>
      <c r="BF318" s="43"/>
      <c r="BG318" s="53"/>
      <c r="BH318" s="45" t="s">
        <v>5866</v>
      </c>
      <c r="BI318" s="43"/>
      <c r="BJ318" s="43" t="s">
        <v>5866</v>
      </c>
      <c r="BK318" s="43"/>
      <c r="BL318" s="43"/>
      <c r="BM318" s="43"/>
      <c r="BN318" s="53"/>
      <c r="BO318" s="56" t="s">
        <v>14651</v>
      </c>
      <c r="BR318" s="25"/>
    </row>
    <row r="319" spans="1:70">
      <c r="A319" s="25" t="s">
        <v>14136</v>
      </c>
      <c r="B319" s="39"/>
      <c r="C319" s="40" t="s">
        <v>14652</v>
      </c>
      <c r="D319" s="39"/>
      <c r="E319" s="39"/>
      <c r="F319" s="39"/>
      <c r="G319" s="39"/>
      <c r="H319" s="39"/>
      <c r="I319" s="38"/>
      <c r="J319" s="50"/>
      <c r="K319" s="49"/>
      <c r="L319" s="49"/>
      <c r="M319" s="49"/>
      <c r="N319" s="49"/>
      <c r="O319" s="48"/>
      <c r="P319" s="50"/>
      <c r="Q319" s="49"/>
      <c r="R319" s="49"/>
      <c r="S319" s="49"/>
      <c r="T319" s="48"/>
      <c r="U319" s="50"/>
      <c r="V319" s="49"/>
      <c r="W319" s="49"/>
      <c r="X319" s="49"/>
      <c r="Y319" s="48"/>
      <c r="Z319" s="45"/>
      <c r="AA319" s="43"/>
      <c r="AB319" s="43"/>
      <c r="AC319" s="43"/>
      <c r="AD319" s="53"/>
      <c r="AE319" s="45" t="s">
        <v>10621</v>
      </c>
      <c r="AF319" s="43"/>
      <c r="AG319" s="43" t="s">
        <v>10621</v>
      </c>
      <c r="AH319" s="43"/>
      <c r="AI319" s="59" t="s">
        <v>14516</v>
      </c>
      <c r="AJ319" s="45"/>
      <c r="AK319" s="43"/>
      <c r="AL319" s="43"/>
      <c r="AM319" s="43"/>
      <c r="AN319" s="42"/>
      <c r="AO319" s="44"/>
      <c r="AP319" s="44"/>
      <c r="AQ319" s="44"/>
      <c r="AR319" s="44"/>
      <c r="AS319" s="42"/>
      <c r="AT319" s="45"/>
      <c r="AU319" s="43"/>
      <c r="AV319" s="43"/>
      <c r="AW319" s="43"/>
      <c r="AX319" s="43"/>
      <c r="AY319" s="43"/>
      <c r="AZ319" s="53"/>
      <c r="BA319" s="45"/>
      <c r="BB319" s="43"/>
      <c r="BC319" s="43"/>
      <c r="BD319" s="43"/>
      <c r="BE319" s="43"/>
      <c r="BF319" s="43"/>
      <c r="BG319" s="53"/>
      <c r="BH319" s="45" t="s">
        <v>14152</v>
      </c>
      <c r="BI319" s="43"/>
      <c r="BJ319" s="43" t="s">
        <v>14152</v>
      </c>
      <c r="BK319" s="43"/>
      <c r="BL319" s="43"/>
      <c r="BM319" s="43"/>
      <c r="BN319" s="42" t="s">
        <v>14516</v>
      </c>
      <c r="BO319" s="26" t="s">
        <v>14653</v>
      </c>
      <c r="BR319" s="25" t="s">
        <v>14877</v>
      </c>
    </row>
    <row r="320" spans="1:70">
      <c r="A320" s="25" t="s">
        <v>14136</v>
      </c>
      <c r="B320" s="39"/>
      <c r="C320" s="40"/>
      <c r="D320" s="39" t="s">
        <v>14487</v>
      </c>
      <c r="E320" s="39"/>
      <c r="F320" s="39"/>
      <c r="G320" s="39"/>
      <c r="H320" s="39"/>
      <c r="I320" s="38"/>
      <c r="J320" s="50"/>
      <c r="K320" s="49"/>
      <c r="L320" s="49"/>
      <c r="M320" s="49"/>
      <c r="N320" s="49"/>
      <c r="O320" s="48"/>
      <c r="P320" s="50"/>
      <c r="Q320" s="49"/>
      <c r="R320" s="49"/>
      <c r="S320" s="49"/>
      <c r="T320" s="48"/>
      <c r="U320" s="50"/>
      <c r="V320" s="49"/>
      <c r="W320" s="49"/>
      <c r="X320" s="49"/>
      <c r="Y320" s="48"/>
      <c r="Z320" s="45"/>
      <c r="AA320" s="43"/>
      <c r="AB320" s="43"/>
      <c r="AC320" s="43"/>
      <c r="AD320" s="53"/>
      <c r="AE320" s="45" t="s">
        <v>14152</v>
      </c>
      <c r="AF320" s="43"/>
      <c r="AG320" s="43" t="s">
        <v>14152</v>
      </c>
      <c r="AH320" s="46"/>
      <c r="AI320" s="53"/>
      <c r="AJ320" s="45"/>
      <c r="AK320" s="43"/>
      <c r="AL320" s="43"/>
      <c r="AM320" s="43"/>
      <c r="AN320" s="42"/>
      <c r="AO320" s="44"/>
      <c r="AP320" s="44"/>
      <c r="AQ320" s="44"/>
      <c r="AR320" s="44"/>
      <c r="AS320" s="42"/>
      <c r="AT320" s="45"/>
      <c r="AU320" s="43"/>
      <c r="AV320" s="43"/>
      <c r="AW320" s="43"/>
      <c r="AX320" s="43"/>
      <c r="AY320" s="43"/>
      <c r="AZ320" s="53"/>
      <c r="BA320" s="45"/>
      <c r="BB320" s="43"/>
      <c r="BC320" s="43"/>
      <c r="BD320" s="43"/>
      <c r="BE320" s="43"/>
      <c r="BF320" s="43"/>
      <c r="BG320" s="53"/>
      <c r="BH320" s="45" t="s">
        <v>14152</v>
      </c>
      <c r="BI320" s="43"/>
      <c r="BJ320" s="43" t="s">
        <v>14152</v>
      </c>
      <c r="BK320" s="43"/>
      <c r="BL320" s="43"/>
      <c r="BM320" s="43"/>
      <c r="BN320" s="53"/>
      <c r="BO320" s="26" t="s">
        <v>14488</v>
      </c>
      <c r="BR320" s="25"/>
    </row>
    <row r="321" spans="1:70">
      <c r="A321" s="25" t="s">
        <v>14136</v>
      </c>
      <c r="B321" s="39"/>
      <c r="C321" s="40"/>
      <c r="D321" s="39" t="s">
        <v>14518</v>
      </c>
      <c r="E321" s="39"/>
      <c r="F321" s="39"/>
      <c r="G321" s="39"/>
      <c r="H321" s="39"/>
      <c r="I321" s="38"/>
      <c r="J321" s="50"/>
      <c r="K321" s="49"/>
      <c r="L321" s="49"/>
      <c r="M321" s="49"/>
      <c r="N321" s="49"/>
      <c r="O321" s="48"/>
      <c r="P321" s="50"/>
      <c r="Q321" s="49"/>
      <c r="R321" s="49"/>
      <c r="S321" s="49"/>
      <c r="T321" s="48"/>
      <c r="U321" s="50"/>
      <c r="V321" s="49"/>
      <c r="W321" s="49"/>
      <c r="X321" s="49"/>
      <c r="Y321" s="48"/>
      <c r="Z321" s="45"/>
      <c r="AA321" s="43"/>
      <c r="AB321" s="43"/>
      <c r="AC321" s="43"/>
      <c r="AD321" s="53"/>
      <c r="AE321" s="45" t="s">
        <v>10621</v>
      </c>
      <c r="AF321" s="43"/>
      <c r="AG321" s="43" t="s">
        <v>10621</v>
      </c>
      <c r="AH321" s="46"/>
      <c r="AI321" s="53"/>
      <c r="AJ321" s="45"/>
      <c r="AK321" s="43"/>
      <c r="AL321" s="43"/>
      <c r="AM321" s="43"/>
      <c r="AN321" s="42"/>
      <c r="AO321" s="44"/>
      <c r="AP321" s="44"/>
      <c r="AQ321" s="44"/>
      <c r="AR321" s="44"/>
      <c r="AS321" s="42"/>
      <c r="AT321" s="45"/>
      <c r="AU321" s="43"/>
      <c r="AV321" s="43"/>
      <c r="AW321" s="43"/>
      <c r="AX321" s="43"/>
      <c r="AY321" s="43"/>
      <c r="AZ321" s="53"/>
      <c r="BA321" s="45"/>
      <c r="BB321" s="43"/>
      <c r="BC321" s="43"/>
      <c r="BD321" s="43"/>
      <c r="BE321" s="43"/>
      <c r="BF321" s="43"/>
      <c r="BG321" s="53"/>
      <c r="BH321" s="45" t="s">
        <v>10621</v>
      </c>
      <c r="BI321" s="43"/>
      <c r="BJ321" s="43" t="s">
        <v>10621</v>
      </c>
      <c r="BK321" s="43"/>
      <c r="BL321" s="43"/>
      <c r="BM321" s="43"/>
      <c r="BN321" s="53"/>
      <c r="BO321" s="26" t="s">
        <v>14519</v>
      </c>
      <c r="BR321" s="25"/>
    </row>
    <row r="322" spans="1:70">
      <c r="A322" s="25" t="s">
        <v>14136</v>
      </c>
      <c r="B322" s="39"/>
      <c r="C322" s="40"/>
      <c r="D322" s="39"/>
      <c r="E322" s="39" t="s">
        <v>14520</v>
      </c>
      <c r="F322" s="39"/>
      <c r="G322" s="39"/>
      <c r="H322" s="39"/>
      <c r="I322" s="38"/>
      <c r="J322" s="50"/>
      <c r="K322" s="49"/>
      <c r="L322" s="49"/>
      <c r="M322" s="49"/>
      <c r="N322" s="49"/>
      <c r="O322" s="48"/>
      <c r="P322" s="50"/>
      <c r="Q322" s="49"/>
      <c r="R322" s="49"/>
      <c r="S322" s="49"/>
      <c r="T322" s="48"/>
      <c r="U322" s="50"/>
      <c r="V322" s="49"/>
      <c r="W322" s="49"/>
      <c r="X322" s="49"/>
      <c r="Y322" s="48"/>
      <c r="Z322" s="45"/>
      <c r="AA322" s="43"/>
      <c r="AB322" s="43"/>
      <c r="AC322" s="43"/>
      <c r="AD322" s="53"/>
      <c r="AE322" s="45" t="s">
        <v>10621</v>
      </c>
      <c r="AF322" s="43"/>
      <c r="AG322" s="43" t="s">
        <v>10621</v>
      </c>
      <c r="AH322" s="43"/>
      <c r="AI322" s="53"/>
      <c r="AJ322" s="45"/>
      <c r="AK322" s="43"/>
      <c r="AL322" s="43"/>
      <c r="AM322" s="43"/>
      <c r="AN322" s="42"/>
      <c r="AO322" s="44"/>
      <c r="AP322" s="44"/>
      <c r="AQ322" s="44"/>
      <c r="AR322" s="44"/>
      <c r="AS322" s="42"/>
      <c r="AT322" s="45"/>
      <c r="AU322" s="43"/>
      <c r="AV322" s="43"/>
      <c r="AW322" s="43"/>
      <c r="AX322" s="43"/>
      <c r="AY322" s="43"/>
      <c r="AZ322" s="53"/>
      <c r="BA322" s="45"/>
      <c r="BB322" s="43"/>
      <c r="BC322" s="43"/>
      <c r="BD322" s="43"/>
      <c r="BE322" s="43"/>
      <c r="BF322" s="43"/>
      <c r="BG322" s="53"/>
      <c r="BH322" s="45" t="s">
        <v>10621</v>
      </c>
      <c r="BI322" s="43"/>
      <c r="BJ322" s="43" t="s">
        <v>10621</v>
      </c>
      <c r="BK322" s="43"/>
      <c r="BL322" s="43"/>
      <c r="BM322" s="43"/>
      <c r="BN322" s="53"/>
      <c r="BO322" s="26" t="s">
        <v>14521</v>
      </c>
      <c r="BR322" s="25"/>
    </row>
    <row r="323" spans="1:70">
      <c r="A323" s="25" t="s">
        <v>14136</v>
      </c>
      <c r="B323" s="39"/>
      <c r="C323" s="40"/>
      <c r="D323" s="39"/>
      <c r="E323" s="39"/>
      <c r="F323" s="39" t="s">
        <v>10370</v>
      </c>
      <c r="G323" s="39"/>
      <c r="H323" s="39"/>
      <c r="I323" s="38"/>
      <c r="J323" s="50"/>
      <c r="K323" s="49"/>
      <c r="L323" s="49"/>
      <c r="M323" s="49"/>
      <c r="N323" s="49"/>
      <c r="O323" s="48"/>
      <c r="P323" s="50"/>
      <c r="Q323" s="49"/>
      <c r="R323" s="49"/>
      <c r="S323" s="49"/>
      <c r="T323" s="48"/>
      <c r="U323" s="50"/>
      <c r="V323" s="49"/>
      <c r="W323" s="49"/>
      <c r="X323" s="49"/>
      <c r="Y323" s="48"/>
      <c r="Z323" s="45"/>
      <c r="AA323" s="43"/>
      <c r="AB323" s="43"/>
      <c r="AC323" s="43"/>
      <c r="AD323" s="53"/>
      <c r="AE323" s="45" t="s">
        <v>10621</v>
      </c>
      <c r="AF323" s="43"/>
      <c r="AG323" s="43" t="s">
        <v>10621</v>
      </c>
      <c r="AH323" s="43"/>
      <c r="AI323" s="53"/>
      <c r="AJ323" s="45"/>
      <c r="AK323" s="43"/>
      <c r="AL323" s="43"/>
      <c r="AM323" s="43"/>
      <c r="AN323" s="42"/>
      <c r="AO323" s="44"/>
      <c r="AP323" s="44"/>
      <c r="AQ323" s="44"/>
      <c r="AR323" s="44"/>
      <c r="AS323" s="42"/>
      <c r="AT323" s="45"/>
      <c r="AU323" s="43"/>
      <c r="AV323" s="43"/>
      <c r="AW323" s="43"/>
      <c r="AX323" s="43"/>
      <c r="AY323" s="43"/>
      <c r="AZ323" s="53"/>
      <c r="BA323" s="45"/>
      <c r="BB323" s="43"/>
      <c r="BC323" s="43"/>
      <c r="BD323" s="43"/>
      <c r="BE323" s="43"/>
      <c r="BF323" s="43"/>
      <c r="BG323" s="53"/>
      <c r="BH323" s="45" t="s">
        <v>10621</v>
      </c>
      <c r="BI323" s="43"/>
      <c r="BJ323" s="43" t="s">
        <v>10621</v>
      </c>
      <c r="BK323" s="43"/>
      <c r="BL323" s="43"/>
      <c r="BM323" s="43"/>
      <c r="BN323" s="53"/>
      <c r="BO323" s="26" t="s">
        <v>14522</v>
      </c>
      <c r="BR323" s="25"/>
    </row>
    <row r="324" spans="1:70">
      <c r="A324" s="25" t="s">
        <v>14136</v>
      </c>
      <c r="B324" s="39"/>
      <c r="C324" s="40"/>
      <c r="D324" s="39"/>
      <c r="E324" s="39"/>
      <c r="F324" s="39" t="s">
        <v>14524</v>
      </c>
      <c r="G324" s="39"/>
      <c r="H324" s="39"/>
      <c r="I324" s="38"/>
      <c r="J324" s="50"/>
      <c r="K324" s="49"/>
      <c r="L324" s="49"/>
      <c r="M324" s="49"/>
      <c r="N324" s="49"/>
      <c r="O324" s="48"/>
      <c r="P324" s="50"/>
      <c r="Q324" s="49"/>
      <c r="R324" s="49"/>
      <c r="S324" s="49"/>
      <c r="T324" s="48"/>
      <c r="U324" s="50"/>
      <c r="V324" s="49"/>
      <c r="W324" s="49"/>
      <c r="X324" s="49"/>
      <c r="Y324" s="48"/>
      <c r="Z324" s="45"/>
      <c r="AA324" s="43"/>
      <c r="AB324" s="43"/>
      <c r="AC324" s="43"/>
      <c r="AD324" s="53"/>
      <c r="AE324" s="45" t="s">
        <v>10621</v>
      </c>
      <c r="AF324" s="43"/>
      <c r="AG324" s="43" t="s">
        <v>10621</v>
      </c>
      <c r="AH324" s="43"/>
      <c r="AI324" s="53"/>
      <c r="AJ324" s="45"/>
      <c r="AK324" s="43"/>
      <c r="AL324" s="43"/>
      <c r="AM324" s="43"/>
      <c r="AN324" s="42"/>
      <c r="AO324" s="44"/>
      <c r="AP324" s="44"/>
      <c r="AQ324" s="44"/>
      <c r="AR324" s="44"/>
      <c r="AS324" s="42"/>
      <c r="AT324" s="45"/>
      <c r="AU324" s="43"/>
      <c r="AV324" s="43"/>
      <c r="AW324" s="43"/>
      <c r="AX324" s="43"/>
      <c r="AY324" s="43"/>
      <c r="AZ324" s="53"/>
      <c r="BA324" s="45"/>
      <c r="BB324" s="43"/>
      <c r="BC324" s="43"/>
      <c r="BD324" s="43"/>
      <c r="BE324" s="43"/>
      <c r="BF324" s="43"/>
      <c r="BG324" s="53"/>
      <c r="BH324" s="45" t="s">
        <v>10621</v>
      </c>
      <c r="BI324" s="43"/>
      <c r="BJ324" s="43" t="s">
        <v>10621</v>
      </c>
      <c r="BK324" s="43"/>
      <c r="BL324" s="43"/>
      <c r="BM324" s="43"/>
      <c r="BN324" s="53"/>
      <c r="BO324" s="26" t="s">
        <v>14525</v>
      </c>
      <c r="BR324" s="25"/>
    </row>
    <row r="325" spans="1:70">
      <c r="A325" s="25" t="s">
        <v>14136</v>
      </c>
      <c r="B325" s="39"/>
      <c r="C325" s="40"/>
      <c r="D325" s="39"/>
      <c r="E325" s="39"/>
      <c r="F325" s="39"/>
      <c r="G325" s="39" t="s">
        <v>14526</v>
      </c>
      <c r="H325" s="39"/>
      <c r="I325" s="38"/>
      <c r="J325" s="50"/>
      <c r="K325" s="49"/>
      <c r="L325" s="49"/>
      <c r="M325" s="49"/>
      <c r="N325" s="49"/>
      <c r="O325" s="48"/>
      <c r="P325" s="50"/>
      <c r="Q325" s="49"/>
      <c r="R325" s="49"/>
      <c r="S325" s="49"/>
      <c r="T325" s="48"/>
      <c r="U325" s="50"/>
      <c r="V325" s="49"/>
      <c r="W325" s="49"/>
      <c r="X325" s="49"/>
      <c r="Y325" s="48"/>
      <c r="Z325" s="45"/>
      <c r="AA325" s="43"/>
      <c r="AB325" s="43"/>
      <c r="AC325" s="43"/>
      <c r="AD325" s="53"/>
      <c r="AE325" s="45" t="s">
        <v>10621</v>
      </c>
      <c r="AF325" s="43"/>
      <c r="AG325" s="43" t="s">
        <v>10621</v>
      </c>
      <c r="AH325" s="43"/>
      <c r="AI325" s="42" t="s">
        <v>14527</v>
      </c>
      <c r="AJ325" s="45"/>
      <c r="AK325" s="43"/>
      <c r="AL325" s="43"/>
      <c r="AM325" s="43"/>
      <c r="AN325" s="42"/>
      <c r="AO325" s="44"/>
      <c r="AP325" s="44"/>
      <c r="AQ325" s="44"/>
      <c r="AR325" s="44"/>
      <c r="AS325" s="42"/>
      <c r="AT325" s="45"/>
      <c r="AU325" s="43"/>
      <c r="AV325" s="43"/>
      <c r="AW325" s="43"/>
      <c r="AX325" s="43"/>
      <c r="AY325" s="43"/>
      <c r="AZ325" s="53"/>
      <c r="BA325" s="45"/>
      <c r="BB325" s="43"/>
      <c r="BC325" s="43"/>
      <c r="BD325" s="43"/>
      <c r="BE325" s="43"/>
      <c r="BF325" s="43"/>
      <c r="BG325" s="53"/>
      <c r="BH325" s="45" t="s">
        <v>10621</v>
      </c>
      <c r="BI325" s="43"/>
      <c r="BJ325" s="43" t="s">
        <v>10621</v>
      </c>
      <c r="BK325" s="43"/>
      <c r="BL325" s="43"/>
      <c r="BM325" s="43"/>
      <c r="BN325" s="42" t="s">
        <v>14527</v>
      </c>
      <c r="BO325" s="26" t="s">
        <v>14528</v>
      </c>
      <c r="BR325" s="25"/>
    </row>
    <row r="326" spans="1:70">
      <c r="A326" s="25" t="s">
        <v>14136</v>
      </c>
      <c r="B326" s="39"/>
      <c r="C326" s="40"/>
      <c r="D326" s="39"/>
      <c r="E326" s="39"/>
      <c r="F326" s="39"/>
      <c r="G326" s="39" t="s">
        <v>14654</v>
      </c>
      <c r="H326" s="39"/>
      <c r="I326" s="38"/>
      <c r="J326" s="50"/>
      <c r="K326" s="49"/>
      <c r="L326" s="49"/>
      <c r="M326" s="49"/>
      <c r="N326" s="49"/>
      <c r="O326" s="48"/>
      <c r="P326" s="50"/>
      <c r="Q326" s="49"/>
      <c r="R326" s="49"/>
      <c r="S326" s="49"/>
      <c r="T326" s="48"/>
      <c r="U326" s="50"/>
      <c r="V326" s="49"/>
      <c r="W326" s="49"/>
      <c r="X326" s="49"/>
      <c r="Y326" s="48"/>
      <c r="Z326" s="45"/>
      <c r="AA326" s="43"/>
      <c r="AB326" s="43"/>
      <c r="AC326" s="43"/>
      <c r="AD326" s="53"/>
      <c r="AE326" s="45" t="s">
        <v>10621</v>
      </c>
      <c r="AF326" s="43"/>
      <c r="AG326" s="43" t="s">
        <v>10621</v>
      </c>
      <c r="AH326" s="46"/>
      <c r="AI326" s="53"/>
      <c r="AJ326" s="45"/>
      <c r="AK326" s="43"/>
      <c r="AL326" s="43"/>
      <c r="AM326" s="43"/>
      <c r="AN326" s="42"/>
      <c r="AO326" s="44"/>
      <c r="AP326" s="44"/>
      <c r="AQ326" s="44"/>
      <c r="AR326" s="44"/>
      <c r="AS326" s="42"/>
      <c r="AT326" s="45"/>
      <c r="AU326" s="43"/>
      <c r="AV326" s="43"/>
      <c r="AW326" s="43"/>
      <c r="AX326" s="43"/>
      <c r="AY326" s="43"/>
      <c r="AZ326" s="53"/>
      <c r="BA326" s="45"/>
      <c r="BB326" s="43"/>
      <c r="BC326" s="43"/>
      <c r="BD326" s="43"/>
      <c r="BE326" s="43"/>
      <c r="BF326" s="43"/>
      <c r="BG326" s="53"/>
      <c r="BH326" s="45" t="s">
        <v>10621</v>
      </c>
      <c r="BI326" s="43"/>
      <c r="BJ326" s="43" t="s">
        <v>10621</v>
      </c>
      <c r="BK326" s="43"/>
      <c r="BL326" s="43"/>
      <c r="BM326" s="43"/>
      <c r="BN326" s="53"/>
      <c r="BO326" s="26" t="s">
        <v>14655</v>
      </c>
      <c r="BR326" s="25"/>
    </row>
    <row r="327" spans="1:70">
      <c r="A327" s="25" t="s">
        <v>14136</v>
      </c>
      <c r="B327" s="39"/>
      <c r="C327" s="40"/>
      <c r="D327" s="39" t="s">
        <v>14555</v>
      </c>
      <c r="E327" s="39"/>
      <c r="F327" s="39"/>
      <c r="G327" s="39"/>
      <c r="H327" s="39"/>
      <c r="I327" s="38"/>
      <c r="J327" s="50"/>
      <c r="K327" s="49"/>
      <c r="L327" s="49"/>
      <c r="M327" s="49"/>
      <c r="N327" s="49"/>
      <c r="O327" s="48"/>
      <c r="P327" s="50"/>
      <c r="Q327" s="49"/>
      <c r="R327" s="49"/>
      <c r="S327" s="49"/>
      <c r="T327" s="48"/>
      <c r="U327" s="50"/>
      <c r="V327" s="49"/>
      <c r="W327" s="49"/>
      <c r="X327" s="49"/>
      <c r="Y327" s="48"/>
      <c r="Z327" s="45"/>
      <c r="AA327" s="43"/>
      <c r="AB327" s="43"/>
      <c r="AC327" s="43"/>
      <c r="AD327" s="53"/>
      <c r="AE327" s="45" t="s">
        <v>10621</v>
      </c>
      <c r="AF327" s="43"/>
      <c r="AG327" s="43" t="s">
        <v>10621</v>
      </c>
      <c r="AH327" s="46"/>
      <c r="AI327" s="53"/>
      <c r="AJ327" s="45"/>
      <c r="AK327" s="43"/>
      <c r="AL327" s="43"/>
      <c r="AM327" s="43"/>
      <c r="AN327" s="42"/>
      <c r="AO327" s="44"/>
      <c r="AP327" s="44"/>
      <c r="AQ327" s="44"/>
      <c r="AR327" s="44"/>
      <c r="AS327" s="42"/>
      <c r="AT327" s="45"/>
      <c r="AU327" s="43"/>
      <c r="AV327" s="43"/>
      <c r="AW327" s="43"/>
      <c r="AX327" s="43"/>
      <c r="AY327" s="43"/>
      <c r="AZ327" s="53"/>
      <c r="BA327" s="45"/>
      <c r="BB327" s="43"/>
      <c r="BC327" s="43"/>
      <c r="BD327" s="43"/>
      <c r="BE327" s="43"/>
      <c r="BF327" s="43"/>
      <c r="BG327" s="53"/>
      <c r="BH327" s="45" t="s">
        <v>10621</v>
      </c>
      <c r="BI327" s="43"/>
      <c r="BJ327" s="43" t="s">
        <v>10621</v>
      </c>
      <c r="BK327" s="43"/>
      <c r="BL327" s="43"/>
      <c r="BM327" s="43"/>
      <c r="BN327" s="53"/>
      <c r="BO327" s="26" t="s">
        <v>14556</v>
      </c>
      <c r="BR327" s="25"/>
    </row>
    <row r="328" spans="1:70">
      <c r="A328" s="25" t="s">
        <v>14136</v>
      </c>
      <c r="B328" s="39"/>
      <c r="C328" s="40"/>
      <c r="D328" s="39"/>
      <c r="E328" s="39" t="s">
        <v>14557</v>
      </c>
      <c r="F328" s="39"/>
      <c r="G328" s="39"/>
      <c r="H328" s="39"/>
      <c r="I328" s="38"/>
      <c r="J328" s="50"/>
      <c r="K328" s="49"/>
      <c r="L328" s="49"/>
      <c r="M328" s="49"/>
      <c r="N328" s="49"/>
      <c r="O328" s="48"/>
      <c r="P328" s="50"/>
      <c r="Q328" s="49"/>
      <c r="R328" s="49"/>
      <c r="S328" s="49"/>
      <c r="T328" s="48"/>
      <c r="U328" s="50"/>
      <c r="V328" s="49"/>
      <c r="W328" s="49"/>
      <c r="X328" s="49"/>
      <c r="Y328" s="48"/>
      <c r="Z328" s="45"/>
      <c r="AA328" s="43"/>
      <c r="AB328" s="43"/>
      <c r="AC328" s="43"/>
      <c r="AD328" s="53"/>
      <c r="AE328" s="45" t="s">
        <v>10621</v>
      </c>
      <c r="AF328" s="43"/>
      <c r="AG328" s="43" t="s">
        <v>10621</v>
      </c>
      <c r="AH328" s="43"/>
      <c r="AI328" s="53"/>
      <c r="AJ328" s="45"/>
      <c r="AK328" s="43"/>
      <c r="AL328" s="43"/>
      <c r="AM328" s="43"/>
      <c r="AN328" s="42"/>
      <c r="AO328" s="44"/>
      <c r="AP328" s="44"/>
      <c r="AQ328" s="44"/>
      <c r="AR328" s="44"/>
      <c r="AS328" s="42"/>
      <c r="AT328" s="45"/>
      <c r="AU328" s="43"/>
      <c r="AV328" s="43"/>
      <c r="AW328" s="43"/>
      <c r="AX328" s="43"/>
      <c r="AY328" s="43"/>
      <c r="AZ328" s="53"/>
      <c r="BA328" s="45"/>
      <c r="BB328" s="43"/>
      <c r="BC328" s="43"/>
      <c r="BD328" s="43"/>
      <c r="BE328" s="43"/>
      <c r="BF328" s="43"/>
      <c r="BG328" s="53"/>
      <c r="BH328" s="45" t="s">
        <v>10621</v>
      </c>
      <c r="BI328" s="43"/>
      <c r="BJ328" s="43" t="s">
        <v>10621</v>
      </c>
      <c r="BK328" s="43"/>
      <c r="BL328" s="43"/>
      <c r="BM328" s="43"/>
      <c r="BN328" s="53"/>
      <c r="BO328" s="26" t="s">
        <v>14558</v>
      </c>
      <c r="BR328" s="25"/>
    </row>
    <row r="329" spans="1:70">
      <c r="A329" s="25" t="s">
        <v>14136</v>
      </c>
      <c r="B329" s="39"/>
      <c r="C329" s="40"/>
      <c r="D329" s="39"/>
      <c r="E329" s="39"/>
      <c r="F329" s="39" t="s">
        <v>14285</v>
      </c>
      <c r="G329" s="39"/>
      <c r="H329" s="39"/>
      <c r="I329" s="38"/>
      <c r="J329" s="50"/>
      <c r="K329" s="49"/>
      <c r="L329" s="49"/>
      <c r="M329" s="49"/>
      <c r="N329" s="49"/>
      <c r="O329" s="48"/>
      <c r="P329" s="50"/>
      <c r="Q329" s="49"/>
      <c r="R329" s="49"/>
      <c r="S329" s="49"/>
      <c r="T329" s="48"/>
      <c r="U329" s="50"/>
      <c r="V329" s="49"/>
      <c r="W329" s="49"/>
      <c r="X329" s="49"/>
      <c r="Y329" s="48"/>
      <c r="Z329" s="45"/>
      <c r="AA329" s="43"/>
      <c r="AB329" s="43"/>
      <c r="AC329" s="43"/>
      <c r="AD329" s="53"/>
      <c r="AE329" s="45" t="s">
        <v>10621</v>
      </c>
      <c r="AF329" s="43"/>
      <c r="AG329" s="43" t="s">
        <v>10621</v>
      </c>
      <c r="AH329" s="43"/>
      <c r="AI329" s="53"/>
      <c r="AJ329" s="45"/>
      <c r="AK329" s="43"/>
      <c r="AL329" s="43"/>
      <c r="AM329" s="43"/>
      <c r="AN329" s="42"/>
      <c r="AO329" s="44"/>
      <c r="AP329" s="44"/>
      <c r="AQ329" s="44"/>
      <c r="AR329" s="44"/>
      <c r="AS329" s="42"/>
      <c r="AT329" s="45"/>
      <c r="AU329" s="43"/>
      <c r="AV329" s="43"/>
      <c r="AW329" s="43"/>
      <c r="AX329" s="43"/>
      <c r="AY329" s="43"/>
      <c r="AZ329" s="53"/>
      <c r="BA329" s="45"/>
      <c r="BB329" s="43"/>
      <c r="BC329" s="43"/>
      <c r="BD329" s="43"/>
      <c r="BE329" s="43"/>
      <c r="BF329" s="43"/>
      <c r="BG329" s="53"/>
      <c r="BH329" s="45" t="s">
        <v>10621</v>
      </c>
      <c r="BI329" s="43"/>
      <c r="BJ329" s="43" t="s">
        <v>10621</v>
      </c>
      <c r="BK329" s="43"/>
      <c r="BL329" s="43"/>
      <c r="BM329" s="43"/>
      <c r="BN329" s="53"/>
      <c r="BO329" s="26" t="s">
        <v>14560</v>
      </c>
      <c r="BR329" s="25"/>
    </row>
    <row r="330" spans="1:70">
      <c r="A330" s="25" t="s">
        <v>14136</v>
      </c>
      <c r="B330" s="39"/>
      <c r="C330" s="40"/>
      <c r="D330" s="39"/>
      <c r="E330" s="39"/>
      <c r="F330" s="39" t="s">
        <v>10370</v>
      </c>
      <c r="G330" s="39"/>
      <c r="H330" s="39"/>
      <c r="I330" s="38"/>
      <c r="J330" s="50"/>
      <c r="K330" s="49"/>
      <c r="L330" s="49"/>
      <c r="M330" s="49"/>
      <c r="N330" s="49"/>
      <c r="O330" s="48"/>
      <c r="P330" s="50"/>
      <c r="Q330" s="49"/>
      <c r="R330" s="49"/>
      <c r="S330" s="49"/>
      <c r="T330" s="48"/>
      <c r="U330" s="50"/>
      <c r="V330" s="49"/>
      <c r="W330" s="49"/>
      <c r="X330" s="49"/>
      <c r="Y330" s="48"/>
      <c r="Z330" s="45"/>
      <c r="AA330" s="43"/>
      <c r="AB330" s="43"/>
      <c r="AC330" s="43"/>
      <c r="AD330" s="53"/>
      <c r="AE330" s="45" t="s">
        <v>10621</v>
      </c>
      <c r="AF330" s="43"/>
      <c r="AG330" s="43" t="s">
        <v>10621</v>
      </c>
      <c r="AH330" s="43"/>
      <c r="AI330" s="53"/>
      <c r="AJ330" s="45"/>
      <c r="AK330" s="43"/>
      <c r="AL330" s="43"/>
      <c r="AM330" s="43"/>
      <c r="AN330" s="42"/>
      <c r="AO330" s="44"/>
      <c r="AP330" s="44"/>
      <c r="AQ330" s="44"/>
      <c r="AR330" s="44"/>
      <c r="AS330" s="42"/>
      <c r="AT330" s="45"/>
      <c r="AU330" s="43"/>
      <c r="AV330" s="43"/>
      <c r="AW330" s="43"/>
      <c r="AX330" s="43"/>
      <c r="AY330" s="43"/>
      <c r="AZ330" s="53"/>
      <c r="BA330" s="45"/>
      <c r="BB330" s="43"/>
      <c r="BC330" s="43"/>
      <c r="BD330" s="43"/>
      <c r="BE330" s="43"/>
      <c r="BF330" s="43"/>
      <c r="BG330" s="53"/>
      <c r="BH330" s="45" t="s">
        <v>10621</v>
      </c>
      <c r="BI330" s="43"/>
      <c r="BJ330" s="43" t="s">
        <v>10621</v>
      </c>
      <c r="BK330" s="43"/>
      <c r="BL330" s="43"/>
      <c r="BM330" s="43"/>
      <c r="BN330" s="53"/>
      <c r="BO330" s="26" t="s">
        <v>14562</v>
      </c>
      <c r="BR330" s="25"/>
    </row>
    <row r="331" spans="1:70">
      <c r="A331" s="25" t="s">
        <v>14136</v>
      </c>
      <c r="B331" s="39"/>
      <c r="C331" s="40"/>
      <c r="D331" s="39"/>
      <c r="E331" s="39"/>
      <c r="F331" s="39" t="s">
        <v>14563</v>
      </c>
      <c r="G331" s="39"/>
      <c r="H331" s="39"/>
      <c r="I331" s="38"/>
      <c r="J331" s="50"/>
      <c r="K331" s="49"/>
      <c r="L331" s="49"/>
      <c r="M331" s="49"/>
      <c r="N331" s="49"/>
      <c r="O331" s="48"/>
      <c r="P331" s="50"/>
      <c r="Q331" s="49"/>
      <c r="R331" s="49"/>
      <c r="S331" s="49"/>
      <c r="T331" s="48"/>
      <c r="U331" s="50"/>
      <c r="V331" s="49"/>
      <c r="W331" s="49"/>
      <c r="X331" s="49"/>
      <c r="Y331" s="48"/>
      <c r="Z331" s="45"/>
      <c r="AA331" s="43"/>
      <c r="AB331" s="43"/>
      <c r="AC331" s="43"/>
      <c r="AD331" s="53"/>
      <c r="AE331" s="45" t="s">
        <v>14152</v>
      </c>
      <c r="AF331" s="43"/>
      <c r="AG331" s="43" t="s">
        <v>14152</v>
      </c>
      <c r="AH331" s="46"/>
      <c r="AI331" s="42" t="s">
        <v>14564</v>
      </c>
      <c r="AJ331" s="45"/>
      <c r="AK331" s="43"/>
      <c r="AL331" s="43"/>
      <c r="AM331" s="43"/>
      <c r="AN331" s="42"/>
      <c r="AO331" s="44"/>
      <c r="AP331" s="44"/>
      <c r="AQ331" s="44"/>
      <c r="AR331" s="44"/>
      <c r="AS331" s="42"/>
      <c r="AT331" s="45"/>
      <c r="AU331" s="43"/>
      <c r="AV331" s="43"/>
      <c r="AW331" s="43"/>
      <c r="AX331" s="43"/>
      <c r="AY331" s="43"/>
      <c r="AZ331" s="53"/>
      <c r="BA331" s="45"/>
      <c r="BB331" s="43"/>
      <c r="BC331" s="43"/>
      <c r="BD331" s="43"/>
      <c r="BE331" s="43"/>
      <c r="BF331" s="43"/>
      <c r="BG331" s="53"/>
      <c r="BH331" s="45" t="s">
        <v>14152</v>
      </c>
      <c r="BI331" s="43"/>
      <c r="BJ331" s="43" t="s">
        <v>14152</v>
      </c>
      <c r="BK331" s="43"/>
      <c r="BL331" s="43"/>
      <c r="BM331" s="43"/>
      <c r="BN331" s="42" t="s">
        <v>14564</v>
      </c>
      <c r="BO331" s="26" t="s">
        <v>14565</v>
      </c>
      <c r="BR331" s="25"/>
    </row>
    <row r="332" spans="1:70">
      <c r="A332" s="25" t="s">
        <v>14136</v>
      </c>
      <c r="B332" s="39"/>
      <c r="C332" s="40"/>
      <c r="D332" s="39"/>
      <c r="E332" s="39"/>
      <c r="F332" s="39" t="s">
        <v>14567</v>
      </c>
      <c r="G332" s="39"/>
      <c r="H332" s="39"/>
      <c r="I332" s="38"/>
      <c r="J332" s="50"/>
      <c r="K332" s="49"/>
      <c r="L332" s="49"/>
      <c r="M332" s="49"/>
      <c r="N332" s="49"/>
      <c r="O332" s="48"/>
      <c r="P332" s="50"/>
      <c r="Q332" s="49"/>
      <c r="R332" s="49"/>
      <c r="S332" s="49"/>
      <c r="T332" s="48"/>
      <c r="U332" s="50"/>
      <c r="V332" s="49"/>
      <c r="W332" s="49"/>
      <c r="X332" s="49"/>
      <c r="Y332" s="48"/>
      <c r="Z332" s="45"/>
      <c r="AA332" s="43"/>
      <c r="AB332" s="43"/>
      <c r="AC332" s="43"/>
      <c r="AD332" s="53"/>
      <c r="AE332" s="45" t="s">
        <v>10621</v>
      </c>
      <c r="AF332" s="43"/>
      <c r="AG332" s="43" t="s">
        <v>10621</v>
      </c>
      <c r="AH332" s="43"/>
      <c r="AI332" s="53"/>
      <c r="AJ332" s="45"/>
      <c r="AK332" s="43"/>
      <c r="AL332" s="43"/>
      <c r="AM332" s="43"/>
      <c r="AN332" s="42"/>
      <c r="AO332" s="44"/>
      <c r="AP332" s="44"/>
      <c r="AQ332" s="44"/>
      <c r="AR332" s="44"/>
      <c r="AS332" s="42"/>
      <c r="AT332" s="45"/>
      <c r="AU332" s="43"/>
      <c r="AV332" s="43"/>
      <c r="AW332" s="43"/>
      <c r="AX332" s="43"/>
      <c r="AY332" s="43"/>
      <c r="AZ332" s="53"/>
      <c r="BA332" s="45"/>
      <c r="BB332" s="43"/>
      <c r="BC332" s="43"/>
      <c r="BD332" s="43"/>
      <c r="BE332" s="43"/>
      <c r="BF332" s="43"/>
      <c r="BG332" s="53"/>
      <c r="BH332" s="45" t="s">
        <v>10621</v>
      </c>
      <c r="BI332" s="43"/>
      <c r="BJ332" s="43" t="s">
        <v>10621</v>
      </c>
      <c r="BK332" s="43"/>
      <c r="BL332" s="43"/>
      <c r="BM332" s="43"/>
      <c r="BN332" s="53"/>
      <c r="BO332" s="26" t="s">
        <v>14568</v>
      </c>
      <c r="BR332" s="25"/>
    </row>
    <row r="333" spans="1:70">
      <c r="A333" s="25" t="s">
        <v>14136</v>
      </c>
      <c r="B333" s="39"/>
      <c r="C333" s="40"/>
      <c r="D333" s="39"/>
      <c r="E333" s="39"/>
      <c r="F333" s="39" t="s">
        <v>14569</v>
      </c>
      <c r="G333" s="39"/>
      <c r="H333" s="39"/>
      <c r="I333" s="38"/>
      <c r="J333" s="50"/>
      <c r="K333" s="49"/>
      <c r="L333" s="49"/>
      <c r="M333" s="49"/>
      <c r="N333" s="49"/>
      <c r="O333" s="48"/>
      <c r="P333" s="50"/>
      <c r="Q333" s="49"/>
      <c r="R333" s="49"/>
      <c r="S333" s="49"/>
      <c r="T333" s="48"/>
      <c r="U333" s="50"/>
      <c r="V333" s="49"/>
      <c r="W333" s="49"/>
      <c r="X333" s="49"/>
      <c r="Y333" s="48"/>
      <c r="Z333" s="45"/>
      <c r="AA333" s="43"/>
      <c r="AB333" s="43"/>
      <c r="AC333" s="43"/>
      <c r="AD333" s="53"/>
      <c r="AE333" s="45" t="s">
        <v>10621</v>
      </c>
      <c r="AF333" s="43"/>
      <c r="AG333" s="43" t="s">
        <v>10621</v>
      </c>
      <c r="AH333" s="43"/>
      <c r="AI333" s="53"/>
      <c r="AJ333" s="45"/>
      <c r="AK333" s="43"/>
      <c r="AL333" s="43"/>
      <c r="AM333" s="43"/>
      <c r="AN333" s="42"/>
      <c r="AO333" s="44"/>
      <c r="AP333" s="44"/>
      <c r="AQ333" s="44"/>
      <c r="AR333" s="44"/>
      <c r="AS333" s="42"/>
      <c r="AT333" s="45"/>
      <c r="AU333" s="43"/>
      <c r="AV333" s="43"/>
      <c r="AW333" s="43"/>
      <c r="AX333" s="43"/>
      <c r="AY333" s="43"/>
      <c r="AZ333" s="53"/>
      <c r="BA333" s="45"/>
      <c r="BB333" s="43"/>
      <c r="BC333" s="43"/>
      <c r="BD333" s="43"/>
      <c r="BE333" s="43"/>
      <c r="BF333" s="43"/>
      <c r="BG333" s="53"/>
      <c r="BH333" s="45" t="s">
        <v>10621</v>
      </c>
      <c r="BI333" s="43"/>
      <c r="BJ333" s="43" t="s">
        <v>10621</v>
      </c>
      <c r="BK333" s="43"/>
      <c r="BL333" s="43"/>
      <c r="BM333" s="43"/>
      <c r="BN333" s="53"/>
      <c r="BO333" s="26" t="s">
        <v>14570</v>
      </c>
      <c r="BR333" s="25"/>
    </row>
    <row r="334" spans="1:70">
      <c r="A334" s="25" t="s">
        <v>14136</v>
      </c>
      <c r="B334" s="39"/>
      <c r="C334" s="40"/>
      <c r="D334" s="39"/>
      <c r="E334" s="39"/>
      <c r="F334" s="39" t="s">
        <v>14571</v>
      </c>
      <c r="G334" s="39"/>
      <c r="H334" s="39"/>
      <c r="I334" s="38"/>
      <c r="J334" s="50"/>
      <c r="K334" s="49"/>
      <c r="L334" s="49"/>
      <c r="M334" s="49"/>
      <c r="N334" s="49"/>
      <c r="O334" s="48"/>
      <c r="P334" s="50"/>
      <c r="Q334" s="49"/>
      <c r="R334" s="49"/>
      <c r="S334" s="49"/>
      <c r="T334" s="48"/>
      <c r="U334" s="50"/>
      <c r="V334" s="49"/>
      <c r="W334" s="49"/>
      <c r="X334" s="49"/>
      <c r="Y334" s="48"/>
      <c r="Z334" s="45"/>
      <c r="AA334" s="43"/>
      <c r="AB334" s="43"/>
      <c r="AC334" s="43"/>
      <c r="AD334" s="53"/>
      <c r="AE334" s="45" t="s">
        <v>10621</v>
      </c>
      <c r="AF334" s="43"/>
      <c r="AG334" s="43" t="s">
        <v>10621</v>
      </c>
      <c r="AH334" s="43"/>
      <c r="AI334" s="42" t="s">
        <v>14572</v>
      </c>
      <c r="AJ334" s="45"/>
      <c r="AK334" s="43"/>
      <c r="AL334" s="43"/>
      <c r="AM334" s="43"/>
      <c r="AN334" s="42"/>
      <c r="AO334" s="44"/>
      <c r="AP334" s="44"/>
      <c r="AQ334" s="44"/>
      <c r="AR334" s="44"/>
      <c r="AS334" s="42"/>
      <c r="AT334" s="45"/>
      <c r="AU334" s="43"/>
      <c r="AV334" s="43"/>
      <c r="AW334" s="43"/>
      <c r="AX334" s="43"/>
      <c r="AY334" s="43"/>
      <c r="AZ334" s="53"/>
      <c r="BA334" s="45"/>
      <c r="BB334" s="43"/>
      <c r="BC334" s="43"/>
      <c r="BD334" s="43"/>
      <c r="BE334" s="43"/>
      <c r="BF334" s="43"/>
      <c r="BG334" s="53"/>
      <c r="BH334" s="45" t="s">
        <v>10621</v>
      </c>
      <c r="BI334" s="43"/>
      <c r="BJ334" s="43" t="s">
        <v>10621</v>
      </c>
      <c r="BK334" s="43"/>
      <c r="BL334" s="43"/>
      <c r="BM334" s="43"/>
      <c r="BN334" s="42" t="s">
        <v>14572</v>
      </c>
      <c r="BO334" s="26" t="s">
        <v>14574</v>
      </c>
      <c r="BR334" s="25"/>
    </row>
    <row r="335" spans="1:70">
      <c r="A335" s="25" t="s">
        <v>14136</v>
      </c>
      <c r="B335" s="39"/>
      <c r="C335" s="40"/>
      <c r="D335" s="39"/>
      <c r="E335" s="39"/>
      <c r="F335" s="39" t="s">
        <v>14526</v>
      </c>
      <c r="G335" s="39"/>
      <c r="H335" s="39"/>
      <c r="I335" s="38"/>
      <c r="J335" s="50"/>
      <c r="K335" s="49"/>
      <c r="L335" s="49"/>
      <c r="M335" s="49"/>
      <c r="N335" s="49"/>
      <c r="O335" s="48"/>
      <c r="P335" s="50"/>
      <c r="Q335" s="49"/>
      <c r="R335" s="49"/>
      <c r="S335" s="49"/>
      <c r="T335" s="48"/>
      <c r="U335" s="50"/>
      <c r="V335" s="49"/>
      <c r="W335" s="49"/>
      <c r="X335" s="49"/>
      <c r="Y335" s="48"/>
      <c r="Z335" s="45"/>
      <c r="AA335" s="43"/>
      <c r="AB335" s="43"/>
      <c r="AC335" s="43"/>
      <c r="AD335" s="53"/>
      <c r="AE335" s="45" t="s">
        <v>10621</v>
      </c>
      <c r="AF335" s="43"/>
      <c r="AG335" s="43" t="s">
        <v>10621</v>
      </c>
      <c r="AH335" s="43"/>
      <c r="AI335" s="42" t="s">
        <v>14527</v>
      </c>
      <c r="AJ335" s="45"/>
      <c r="AK335" s="43"/>
      <c r="AL335" s="43"/>
      <c r="AM335" s="43"/>
      <c r="AN335" s="42"/>
      <c r="AO335" s="44"/>
      <c r="AP335" s="44"/>
      <c r="AQ335" s="44"/>
      <c r="AR335" s="44"/>
      <c r="AS335" s="42"/>
      <c r="AT335" s="45"/>
      <c r="AU335" s="43"/>
      <c r="AV335" s="43"/>
      <c r="AW335" s="43"/>
      <c r="AX335" s="43"/>
      <c r="AY335" s="43"/>
      <c r="AZ335" s="53"/>
      <c r="BA335" s="45"/>
      <c r="BB335" s="43"/>
      <c r="BC335" s="43"/>
      <c r="BD335" s="43"/>
      <c r="BE335" s="43"/>
      <c r="BF335" s="43"/>
      <c r="BG335" s="53"/>
      <c r="BH335" s="45" t="s">
        <v>10621</v>
      </c>
      <c r="BI335" s="43"/>
      <c r="BJ335" s="43" t="s">
        <v>10621</v>
      </c>
      <c r="BK335" s="43"/>
      <c r="BL335" s="43"/>
      <c r="BM335" s="43"/>
      <c r="BN335" s="42" t="s">
        <v>14527</v>
      </c>
      <c r="BO335" s="26" t="s">
        <v>14528</v>
      </c>
      <c r="BR335" s="25"/>
    </row>
    <row r="336" spans="1:70">
      <c r="A336" s="25" t="s">
        <v>14136</v>
      </c>
      <c r="B336" s="39"/>
      <c r="C336" s="40"/>
      <c r="D336" s="39"/>
      <c r="E336" s="39"/>
      <c r="F336" s="39" t="s">
        <v>14575</v>
      </c>
      <c r="G336" s="39"/>
      <c r="H336" s="39"/>
      <c r="I336" s="38"/>
      <c r="J336" s="50"/>
      <c r="K336" s="49"/>
      <c r="L336" s="49"/>
      <c r="M336" s="49"/>
      <c r="N336" s="49"/>
      <c r="O336" s="48"/>
      <c r="P336" s="50"/>
      <c r="Q336" s="49"/>
      <c r="R336" s="49"/>
      <c r="S336" s="49"/>
      <c r="T336" s="48"/>
      <c r="U336" s="50"/>
      <c r="V336" s="49"/>
      <c r="W336" s="49"/>
      <c r="X336" s="49"/>
      <c r="Y336" s="48"/>
      <c r="Z336" s="45"/>
      <c r="AA336" s="43"/>
      <c r="AB336" s="43"/>
      <c r="AC336" s="43"/>
      <c r="AD336" s="53"/>
      <c r="AE336" s="45" t="s">
        <v>10621</v>
      </c>
      <c r="AF336" s="43"/>
      <c r="AG336" s="43" t="s">
        <v>10621</v>
      </c>
      <c r="AH336" s="43"/>
      <c r="AI336" s="53"/>
      <c r="AJ336" s="45"/>
      <c r="AK336" s="43"/>
      <c r="AL336" s="43"/>
      <c r="AM336" s="43"/>
      <c r="AN336" s="42"/>
      <c r="AO336" s="44"/>
      <c r="AP336" s="44"/>
      <c r="AQ336" s="44"/>
      <c r="AR336" s="44"/>
      <c r="AS336" s="42"/>
      <c r="AT336" s="45"/>
      <c r="AU336" s="43"/>
      <c r="AV336" s="43"/>
      <c r="AW336" s="43"/>
      <c r="AX336" s="43"/>
      <c r="AY336" s="43"/>
      <c r="AZ336" s="53"/>
      <c r="BA336" s="45"/>
      <c r="BB336" s="43"/>
      <c r="BC336" s="43"/>
      <c r="BD336" s="43"/>
      <c r="BE336" s="43"/>
      <c r="BF336" s="43"/>
      <c r="BG336" s="53"/>
      <c r="BH336" s="45" t="s">
        <v>10621</v>
      </c>
      <c r="BI336" s="43"/>
      <c r="BJ336" s="43" t="s">
        <v>10621</v>
      </c>
      <c r="BK336" s="43"/>
      <c r="BL336" s="43"/>
      <c r="BM336" s="43"/>
      <c r="BN336" s="53"/>
      <c r="BO336" s="26" t="s">
        <v>14576</v>
      </c>
      <c r="BR336" s="25"/>
    </row>
    <row r="337" spans="1:70">
      <c r="A337" s="25" t="s">
        <v>14136</v>
      </c>
      <c r="B337" s="39"/>
      <c r="C337" s="40"/>
      <c r="D337" s="39"/>
      <c r="E337" s="39"/>
      <c r="F337" s="39"/>
      <c r="G337" s="39" t="s">
        <v>14151</v>
      </c>
      <c r="H337" s="39"/>
      <c r="I337" s="38"/>
      <c r="J337" s="50"/>
      <c r="K337" s="49"/>
      <c r="L337" s="49"/>
      <c r="M337" s="49"/>
      <c r="N337" s="49"/>
      <c r="O337" s="48"/>
      <c r="P337" s="50"/>
      <c r="Q337" s="49"/>
      <c r="R337" s="49"/>
      <c r="S337" s="49"/>
      <c r="T337" s="48"/>
      <c r="U337" s="50"/>
      <c r="V337" s="49"/>
      <c r="W337" s="49"/>
      <c r="X337" s="49"/>
      <c r="Y337" s="48"/>
      <c r="Z337" s="45"/>
      <c r="AA337" s="43"/>
      <c r="AB337" s="43"/>
      <c r="AC337" s="43"/>
      <c r="AD337" s="53"/>
      <c r="AE337" s="45" t="s">
        <v>10621</v>
      </c>
      <c r="AF337" s="43"/>
      <c r="AG337" s="43" t="s">
        <v>10621</v>
      </c>
      <c r="AH337" s="43"/>
      <c r="AI337" s="53"/>
      <c r="AJ337" s="45"/>
      <c r="AK337" s="43"/>
      <c r="AL337" s="43"/>
      <c r="AM337" s="43"/>
      <c r="AN337" s="42"/>
      <c r="AO337" s="44"/>
      <c r="AP337" s="44"/>
      <c r="AQ337" s="44"/>
      <c r="AR337" s="44"/>
      <c r="AS337" s="42"/>
      <c r="AT337" s="45"/>
      <c r="AU337" s="43"/>
      <c r="AV337" s="43"/>
      <c r="AW337" s="43"/>
      <c r="AX337" s="43"/>
      <c r="AY337" s="43"/>
      <c r="AZ337" s="53"/>
      <c r="BA337" s="45"/>
      <c r="BB337" s="43"/>
      <c r="BC337" s="43"/>
      <c r="BD337" s="43"/>
      <c r="BE337" s="43"/>
      <c r="BF337" s="43"/>
      <c r="BG337" s="53"/>
      <c r="BH337" s="45" t="s">
        <v>10621</v>
      </c>
      <c r="BI337" s="43"/>
      <c r="BJ337" s="43" t="s">
        <v>10621</v>
      </c>
      <c r="BK337" s="43"/>
      <c r="BL337" s="43"/>
      <c r="BM337" s="43"/>
      <c r="BN337" s="53"/>
      <c r="BO337" s="26" t="s">
        <v>14154</v>
      </c>
      <c r="BR337" s="25"/>
    </row>
    <row r="338" spans="1:70">
      <c r="A338" s="25" t="s">
        <v>14136</v>
      </c>
      <c r="B338" s="39"/>
      <c r="C338" s="40"/>
      <c r="D338" s="39"/>
      <c r="E338" s="39"/>
      <c r="F338" s="39"/>
      <c r="G338" s="39"/>
      <c r="H338" s="39" t="s">
        <v>14156</v>
      </c>
      <c r="I338" s="38"/>
      <c r="J338" s="50"/>
      <c r="K338" s="49"/>
      <c r="L338" s="49"/>
      <c r="M338" s="49"/>
      <c r="N338" s="49"/>
      <c r="O338" s="48"/>
      <c r="P338" s="50"/>
      <c r="Q338" s="49"/>
      <c r="R338" s="49"/>
      <c r="S338" s="49"/>
      <c r="T338" s="48"/>
      <c r="U338" s="50"/>
      <c r="V338" s="49"/>
      <c r="W338" s="49"/>
      <c r="X338" s="49"/>
      <c r="Y338" s="48"/>
      <c r="Z338" s="45"/>
      <c r="AA338" s="43"/>
      <c r="AB338" s="43"/>
      <c r="AC338" s="43"/>
      <c r="AD338" s="53"/>
      <c r="AE338" s="45" t="s">
        <v>10621</v>
      </c>
      <c r="AF338" s="43"/>
      <c r="AG338" s="43" t="s">
        <v>10621</v>
      </c>
      <c r="AH338" s="43"/>
      <c r="AI338" s="53"/>
      <c r="AJ338" s="45"/>
      <c r="AK338" s="43"/>
      <c r="AL338" s="43"/>
      <c r="AM338" s="43"/>
      <c r="AN338" s="42"/>
      <c r="AO338" s="44"/>
      <c r="AP338" s="44"/>
      <c r="AQ338" s="44"/>
      <c r="AR338" s="44"/>
      <c r="AS338" s="42"/>
      <c r="AT338" s="45"/>
      <c r="AU338" s="43"/>
      <c r="AV338" s="43"/>
      <c r="AW338" s="43"/>
      <c r="AX338" s="43"/>
      <c r="AY338" s="43"/>
      <c r="AZ338" s="53"/>
      <c r="BA338" s="45"/>
      <c r="BB338" s="43"/>
      <c r="BC338" s="43"/>
      <c r="BD338" s="43"/>
      <c r="BE338" s="43"/>
      <c r="BF338" s="43"/>
      <c r="BG338" s="53"/>
      <c r="BH338" s="45" t="s">
        <v>10621</v>
      </c>
      <c r="BI338" s="43"/>
      <c r="BJ338" s="43" t="s">
        <v>10621</v>
      </c>
      <c r="BK338" s="43"/>
      <c r="BL338" s="43"/>
      <c r="BM338" s="43"/>
      <c r="BN338" s="53"/>
      <c r="BO338" s="26" t="s">
        <v>14157</v>
      </c>
      <c r="BR338" s="25"/>
    </row>
    <row r="339" spans="1:70">
      <c r="A339" s="25" t="s">
        <v>14136</v>
      </c>
      <c r="B339" s="39"/>
      <c r="C339" s="40"/>
      <c r="D339" s="39"/>
      <c r="E339" s="39"/>
      <c r="F339" s="39" t="s">
        <v>14578</v>
      </c>
      <c r="G339" s="39"/>
      <c r="H339" s="39"/>
      <c r="I339" s="38"/>
      <c r="J339" s="50"/>
      <c r="K339" s="49"/>
      <c r="L339" s="49"/>
      <c r="M339" s="49"/>
      <c r="N339" s="49"/>
      <c r="O339" s="48"/>
      <c r="P339" s="50"/>
      <c r="Q339" s="49"/>
      <c r="R339" s="49"/>
      <c r="S339" s="49"/>
      <c r="T339" s="48"/>
      <c r="U339" s="50"/>
      <c r="V339" s="49"/>
      <c r="W339" s="49"/>
      <c r="X339" s="49"/>
      <c r="Y339" s="48"/>
      <c r="Z339" s="45"/>
      <c r="AA339" s="43"/>
      <c r="AB339" s="43"/>
      <c r="AC339" s="43"/>
      <c r="AD339" s="53"/>
      <c r="AE339" s="45" t="s">
        <v>14152</v>
      </c>
      <c r="AF339" s="43"/>
      <c r="AG339" s="43" t="s">
        <v>14152</v>
      </c>
      <c r="AH339" s="46"/>
      <c r="AI339" s="53"/>
      <c r="AJ339" s="45"/>
      <c r="AK339" s="43"/>
      <c r="AL339" s="43"/>
      <c r="AM339" s="43"/>
      <c r="AN339" s="42"/>
      <c r="AO339" s="44"/>
      <c r="AP339" s="44"/>
      <c r="AQ339" s="44"/>
      <c r="AR339" s="44"/>
      <c r="AS339" s="42"/>
      <c r="AT339" s="45"/>
      <c r="AU339" s="43"/>
      <c r="AV339" s="43"/>
      <c r="AW339" s="43"/>
      <c r="AX339" s="43"/>
      <c r="AY339" s="43"/>
      <c r="AZ339" s="53"/>
      <c r="BA339" s="45"/>
      <c r="BB339" s="43"/>
      <c r="BC339" s="43"/>
      <c r="BD339" s="43"/>
      <c r="BE339" s="43"/>
      <c r="BF339" s="43"/>
      <c r="BG339" s="53"/>
      <c r="BH339" s="45" t="s">
        <v>14152</v>
      </c>
      <c r="BI339" s="43"/>
      <c r="BJ339" s="43" t="s">
        <v>14152</v>
      </c>
      <c r="BK339" s="43"/>
      <c r="BL339" s="43"/>
      <c r="BM339" s="43"/>
      <c r="BN339" s="53"/>
      <c r="BO339" s="26" t="s">
        <v>14579</v>
      </c>
      <c r="BR339" s="25"/>
    </row>
    <row r="340" spans="1:70">
      <c r="A340" s="25" t="s">
        <v>14136</v>
      </c>
      <c r="B340" s="39"/>
      <c r="C340" s="40"/>
      <c r="D340" s="39"/>
      <c r="E340" s="39"/>
      <c r="F340" s="39"/>
      <c r="G340" s="39" t="s">
        <v>14151</v>
      </c>
      <c r="H340" s="39"/>
      <c r="I340" s="38"/>
      <c r="J340" s="50"/>
      <c r="K340" s="49"/>
      <c r="L340" s="49"/>
      <c r="M340" s="49"/>
      <c r="N340" s="49"/>
      <c r="O340" s="48"/>
      <c r="P340" s="50"/>
      <c r="Q340" s="49"/>
      <c r="R340" s="49"/>
      <c r="S340" s="49"/>
      <c r="T340" s="48"/>
      <c r="U340" s="50"/>
      <c r="V340" s="49"/>
      <c r="W340" s="49"/>
      <c r="X340" s="49"/>
      <c r="Y340" s="48"/>
      <c r="Z340" s="45"/>
      <c r="AA340" s="43"/>
      <c r="AB340" s="43"/>
      <c r="AC340" s="43"/>
      <c r="AD340" s="53"/>
      <c r="AE340" s="45" t="s">
        <v>10621</v>
      </c>
      <c r="AF340" s="43"/>
      <c r="AG340" s="43" t="s">
        <v>10621</v>
      </c>
      <c r="AH340" s="46"/>
      <c r="AI340" s="53"/>
      <c r="AJ340" s="45"/>
      <c r="AK340" s="43"/>
      <c r="AL340" s="43"/>
      <c r="AM340" s="43"/>
      <c r="AN340" s="42"/>
      <c r="AO340" s="44"/>
      <c r="AP340" s="44"/>
      <c r="AQ340" s="44"/>
      <c r="AR340" s="44"/>
      <c r="AS340" s="42"/>
      <c r="AT340" s="45"/>
      <c r="AU340" s="43"/>
      <c r="AV340" s="43"/>
      <c r="AW340" s="43"/>
      <c r="AX340" s="43"/>
      <c r="AY340" s="43"/>
      <c r="AZ340" s="53"/>
      <c r="BA340" s="45"/>
      <c r="BB340" s="43"/>
      <c r="BC340" s="43"/>
      <c r="BD340" s="43"/>
      <c r="BE340" s="43"/>
      <c r="BF340" s="43"/>
      <c r="BG340" s="53"/>
      <c r="BH340" s="45" t="s">
        <v>10621</v>
      </c>
      <c r="BI340" s="43"/>
      <c r="BJ340" s="43" t="s">
        <v>10621</v>
      </c>
      <c r="BK340" s="43"/>
      <c r="BL340" s="43"/>
      <c r="BM340" s="43"/>
      <c r="BN340" s="53"/>
      <c r="BO340" s="26" t="s">
        <v>14154</v>
      </c>
      <c r="BR340" s="25"/>
    </row>
    <row r="341" spans="1:70">
      <c r="A341" s="25" t="s">
        <v>14136</v>
      </c>
      <c r="B341" s="39"/>
      <c r="C341" s="40"/>
      <c r="D341" s="39"/>
      <c r="E341" s="39"/>
      <c r="F341" s="39"/>
      <c r="G341" s="39"/>
      <c r="H341" s="39" t="s">
        <v>14156</v>
      </c>
      <c r="I341" s="38"/>
      <c r="J341" s="50"/>
      <c r="K341" s="49"/>
      <c r="L341" s="49"/>
      <c r="M341" s="49"/>
      <c r="N341" s="49"/>
      <c r="O341" s="48"/>
      <c r="P341" s="50"/>
      <c r="Q341" s="49"/>
      <c r="R341" s="49"/>
      <c r="S341" s="49"/>
      <c r="T341" s="48"/>
      <c r="U341" s="50"/>
      <c r="V341" s="49"/>
      <c r="W341" s="49"/>
      <c r="X341" s="49"/>
      <c r="Y341" s="48"/>
      <c r="Z341" s="45"/>
      <c r="AA341" s="43"/>
      <c r="AB341" s="43"/>
      <c r="AC341" s="43"/>
      <c r="AD341" s="53"/>
      <c r="AE341" s="43" t="s">
        <v>10621</v>
      </c>
      <c r="AF341" s="43"/>
      <c r="AG341" s="43" t="s">
        <v>10621</v>
      </c>
      <c r="AH341" s="46"/>
      <c r="AI341" s="53"/>
      <c r="AJ341" s="45"/>
      <c r="AK341" s="43"/>
      <c r="AL341" s="43"/>
      <c r="AM341" s="43"/>
      <c r="AN341" s="42"/>
      <c r="AO341" s="44"/>
      <c r="AP341" s="44"/>
      <c r="AQ341" s="44"/>
      <c r="AR341" s="44"/>
      <c r="AS341" s="42"/>
      <c r="AT341" s="45"/>
      <c r="AU341" s="43"/>
      <c r="AV341" s="43"/>
      <c r="AW341" s="43"/>
      <c r="AX341" s="43"/>
      <c r="AY341" s="43"/>
      <c r="AZ341" s="53"/>
      <c r="BA341" s="45"/>
      <c r="BB341" s="43"/>
      <c r="BC341" s="43"/>
      <c r="BD341" s="43"/>
      <c r="BE341" s="43"/>
      <c r="BF341" s="43"/>
      <c r="BG341" s="53"/>
      <c r="BH341" s="43" t="s">
        <v>10621</v>
      </c>
      <c r="BI341" s="43"/>
      <c r="BJ341" s="43" t="s">
        <v>10621</v>
      </c>
      <c r="BK341" s="43"/>
      <c r="BL341" s="43"/>
      <c r="BM341" s="43"/>
      <c r="BN341" s="53"/>
      <c r="BO341" s="26" t="s">
        <v>14157</v>
      </c>
      <c r="BR341" s="25"/>
    </row>
    <row r="342" spans="1:70">
      <c r="A342" s="25" t="s">
        <v>14136</v>
      </c>
      <c r="B342" s="39"/>
      <c r="C342" s="40"/>
      <c r="D342" s="39"/>
      <c r="E342" s="39"/>
      <c r="F342" s="39" t="s">
        <v>14580</v>
      </c>
      <c r="G342" s="39"/>
      <c r="H342" s="39"/>
      <c r="I342" s="38"/>
      <c r="J342" s="50"/>
      <c r="K342" s="49"/>
      <c r="L342" s="49"/>
      <c r="M342" s="49"/>
      <c r="N342" s="49"/>
      <c r="O342" s="48"/>
      <c r="P342" s="50"/>
      <c r="Q342" s="49"/>
      <c r="R342" s="49"/>
      <c r="S342" s="49"/>
      <c r="T342" s="48"/>
      <c r="U342" s="50"/>
      <c r="V342" s="49"/>
      <c r="W342" s="49"/>
      <c r="X342" s="49"/>
      <c r="Y342" s="48"/>
      <c r="Z342" s="45"/>
      <c r="AA342" s="43"/>
      <c r="AB342" s="43"/>
      <c r="AC342" s="43"/>
      <c r="AD342" s="53"/>
      <c r="AE342" s="45" t="s">
        <v>10621</v>
      </c>
      <c r="AF342" s="43"/>
      <c r="AG342" s="43" t="s">
        <v>10621</v>
      </c>
      <c r="AH342" s="46"/>
      <c r="AI342" s="53"/>
      <c r="AJ342" s="45"/>
      <c r="AK342" s="43"/>
      <c r="AL342" s="43"/>
      <c r="AM342" s="43"/>
      <c r="AN342" s="42"/>
      <c r="AO342" s="44"/>
      <c r="AP342" s="44"/>
      <c r="AQ342" s="44"/>
      <c r="AR342" s="44"/>
      <c r="AS342" s="42"/>
      <c r="AT342" s="45"/>
      <c r="AU342" s="43"/>
      <c r="AV342" s="43"/>
      <c r="AW342" s="43"/>
      <c r="AX342" s="43"/>
      <c r="AY342" s="43"/>
      <c r="AZ342" s="53"/>
      <c r="BA342" s="45"/>
      <c r="BB342" s="43"/>
      <c r="BC342" s="43"/>
      <c r="BD342" s="43"/>
      <c r="BE342" s="43"/>
      <c r="BF342" s="43"/>
      <c r="BG342" s="53"/>
      <c r="BH342" s="45" t="s">
        <v>10621</v>
      </c>
      <c r="BI342" s="43"/>
      <c r="BJ342" s="43" t="s">
        <v>10621</v>
      </c>
      <c r="BK342" s="43"/>
      <c r="BL342" s="43"/>
      <c r="BM342" s="43"/>
      <c r="BN342" s="53"/>
      <c r="BO342" s="26" t="s">
        <v>14656</v>
      </c>
      <c r="BR342" s="25"/>
    </row>
    <row r="343" spans="1:70">
      <c r="A343" s="25" t="s">
        <v>14136</v>
      </c>
      <c r="B343" s="39"/>
      <c r="C343" s="40"/>
      <c r="D343" s="39"/>
      <c r="E343" s="39"/>
      <c r="F343" s="39" t="s">
        <v>14583</v>
      </c>
      <c r="G343" s="39"/>
      <c r="H343" s="39"/>
      <c r="I343" s="38"/>
      <c r="J343" s="50"/>
      <c r="K343" s="49"/>
      <c r="L343" s="49"/>
      <c r="M343" s="49"/>
      <c r="N343" s="49"/>
      <c r="O343" s="48"/>
      <c r="P343" s="50"/>
      <c r="Q343" s="49"/>
      <c r="R343" s="49"/>
      <c r="S343" s="49"/>
      <c r="T343" s="48"/>
      <c r="U343" s="50"/>
      <c r="V343" s="49"/>
      <c r="W343" s="49"/>
      <c r="X343" s="49"/>
      <c r="Y343" s="48"/>
      <c r="Z343" s="45"/>
      <c r="AA343" s="43"/>
      <c r="AB343" s="43"/>
      <c r="AC343" s="43"/>
      <c r="AD343" s="53"/>
      <c r="AE343" s="45" t="s">
        <v>10621</v>
      </c>
      <c r="AF343" s="43"/>
      <c r="AG343" s="43" t="s">
        <v>10621</v>
      </c>
      <c r="AH343" s="43"/>
      <c r="AI343" s="53"/>
      <c r="AJ343" s="45"/>
      <c r="AK343" s="43"/>
      <c r="AL343" s="43"/>
      <c r="AM343" s="43"/>
      <c r="AN343" s="42"/>
      <c r="AO343" s="44"/>
      <c r="AP343" s="44"/>
      <c r="AQ343" s="44"/>
      <c r="AR343" s="44"/>
      <c r="AS343" s="42"/>
      <c r="AT343" s="45"/>
      <c r="AU343" s="43"/>
      <c r="AV343" s="43"/>
      <c r="AW343" s="43"/>
      <c r="AX343" s="43"/>
      <c r="AY343" s="43"/>
      <c r="AZ343" s="53"/>
      <c r="BA343" s="45"/>
      <c r="BB343" s="43"/>
      <c r="BC343" s="43"/>
      <c r="BD343" s="43"/>
      <c r="BE343" s="43"/>
      <c r="BF343" s="43"/>
      <c r="BG343" s="53"/>
      <c r="BH343" s="45" t="s">
        <v>10621</v>
      </c>
      <c r="BI343" s="43"/>
      <c r="BJ343" s="43" t="s">
        <v>10621</v>
      </c>
      <c r="BK343" s="43"/>
      <c r="BL343" s="43"/>
      <c r="BM343" s="43"/>
      <c r="BN343" s="53"/>
      <c r="BO343" s="26" t="s">
        <v>14584</v>
      </c>
      <c r="BR343" s="25"/>
    </row>
    <row r="344" spans="1:70">
      <c r="A344" s="25" t="s">
        <v>14136</v>
      </c>
      <c r="B344" s="39"/>
      <c r="C344" s="40"/>
      <c r="D344" s="39"/>
      <c r="E344" s="39"/>
      <c r="F344" s="39" t="s">
        <v>14657</v>
      </c>
      <c r="G344" s="39"/>
      <c r="H344" s="39"/>
      <c r="I344" s="38"/>
      <c r="J344" s="50"/>
      <c r="K344" s="49"/>
      <c r="L344" s="49"/>
      <c r="M344" s="49"/>
      <c r="N344" s="49"/>
      <c r="O344" s="48"/>
      <c r="P344" s="50"/>
      <c r="Q344" s="49"/>
      <c r="R344" s="49"/>
      <c r="S344" s="49"/>
      <c r="T344" s="48"/>
      <c r="U344" s="50"/>
      <c r="V344" s="49"/>
      <c r="W344" s="49"/>
      <c r="X344" s="49"/>
      <c r="Y344" s="48"/>
      <c r="Z344" s="45"/>
      <c r="AA344" s="43"/>
      <c r="AB344" s="43"/>
      <c r="AC344" s="43"/>
      <c r="AD344" s="53"/>
      <c r="AE344" s="45" t="s">
        <v>10621</v>
      </c>
      <c r="AF344" s="43"/>
      <c r="AG344" s="43" t="s">
        <v>10621</v>
      </c>
      <c r="AH344" s="43"/>
      <c r="AI344" s="53"/>
      <c r="AJ344" s="45"/>
      <c r="AK344" s="43"/>
      <c r="AL344" s="43"/>
      <c r="AM344" s="43"/>
      <c r="AN344" s="42"/>
      <c r="AO344" s="44"/>
      <c r="AP344" s="44"/>
      <c r="AQ344" s="44"/>
      <c r="AR344" s="44"/>
      <c r="AS344" s="42"/>
      <c r="AT344" s="45"/>
      <c r="AU344" s="43"/>
      <c r="AV344" s="43"/>
      <c r="AW344" s="43"/>
      <c r="AX344" s="43"/>
      <c r="AY344" s="43"/>
      <c r="AZ344" s="53"/>
      <c r="BA344" s="45"/>
      <c r="BB344" s="43"/>
      <c r="BC344" s="43"/>
      <c r="BD344" s="43"/>
      <c r="BE344" s="43"/>
      <c r="BF344" s="43"/>
      <c r="BG344" s="53"/>
      <c r="BH344" s="45" t="s">
        <v>10621</v>
      </c>
      <c r="BI344" s="43"/>
      <c r="BJ344" s="43" t="s">
        <v>10621</v>
      </c>
      <c r="BK344" s="43"/>
      <c r="BL344" s="43"/>
      <c r="BM344" s="43"/>
      <c r="BN344" s="53"/>
      <c r="BO344" s="26" t="s">
        <v>14658</v>
      </c>
      <c r="BR344" s="25"/>
    </row>
    <row r="345" spans="1:70">
      <c r="A345" s="25" t="s">
        <v>14136</v>
      </c>
      <c r="B345" s="39"/>
      <c r="C345" s="40"/>
      <c r="D345" s="39"/>
      <c r="E345" s="39"/>
      <c r="F345" s="39" t="s">
        <v>14659</v>
      </c>
      <c r="G345" s="39"/>
      <c r="H345" s="39"/>
      <c r="I345" s="38"/>
      <c r="J345" s="50"/>
      <c r="K345" s="49"/>
      <c r="L345" s="49"/>
      <c r="M345" s="49"/>
      <c r="N345" s="49"/>
      <c r="O345" s="48"/>
      <c r="P345" s="50"/>
      <c r="Q345" s="49"/>
      <c r="R345" s="49"/>
      <c r="S345" s="49"/>
      <c r="T345" s="48"/>
      <c r="U345" s="50"/>
      <c r="V345" s="49"/>
      <c r="W345" s="49"/>
      <c r="X345" s="49"/>
      <c r="Y345" s="48"/>
      <c r="Z345" s="45"/>
      <c r="AA345" s="43"/>
      <c r="AB345" s="43"/>
      <c r="AC345" s="43"/>
      <c r="AD345" s="53"/>
      <c r="AE345" s="45" t="s">
        <v>14152</v>
      </c>
      <c r="AF345" s="43"/>
      <c r="AG345" s="43" t="s">
        <v>14152</v>
      </c>
      <c r="AH345" s="46"/>
      <c r="AI345" s="53"/>
      <c r="AJ345" s="45"/>
      <c r="AK345" s="43"/>
      <c r="AL345" s="43"/>
      <c r="AM345" s="43"/>
      <c r="AN345" s="42"/>
      <c r="AO345" s="44"/>
      <c r="AP345" s="44"/>
      <c r="AQ345" s="44"/>
      <c r="AR345" s="44"/>
      <c r="AS345" s="42"/>
      <c r="AT345" s="45"/>
      <c r="AU345" s="43"/>
      <c r="AV345" s="43"/>
      <c r="AW345" s="43"/>
      <c r="AX345" s="43"/>
      <c r="AY345" s="43"/>
      <c r="AZ345" s="53"/>
      <c r="BA345" s="45"/>
      <c r="BB345" s="43"/>
      <c r="BC345" s="43"/>
      <c r="BD345" s="43"/>
      <c r="BE345" s="43"/>
      <c r="BF345" s="43"/>
      <c r="BG345" s="53"/>
      <c r="BH345" s="45" t="s">
        <v>14152</v>
      </c>
      <c r="BI345" s="43"/>
      <c r="BJ345" s="43" t="s">
        <v>14152</v>
      </c>
      <c r="BK345" s="43"/>
      <c r="BL345" s="43"/>
      <c r="BM345" s="43"/>
      <c r="BN345" s="53"/>
      <c r="BO345" s="26" t="s">
        <v>14660</v>
      </c>
      <c r="BR345" s="25"/>
    </row>
    <row r="346" spans="1:70" ht="26.4">
      <c r="A346" s="25" t="s">
        <v>14136</v>
      </c>
      <c r="B346" s="39"/>
      <c r="C346" s="40"/>
      <c r="D346" s="39"/>
      <c r="E346" s="39"/>
      <c r="F346" s="39" t="s">
        <v>14661</v>
      </c>
      <c r="G346" s="39"/>
      <c r="H346" s="39"/>
      <c r="I346" s="38"/>
      <c r="J346" s="50"/>
      <c r="K346" s="49"/>
      <c r="L346" s="49"/>
      <c r="M346" s="49"/>
      <c r="N346" s="49"/>
      <c r="O346" s="48"/>
      <c r="P346" s="50"/>
      <c r="Q346" s="49"/>
      <c r="R346" s="49"/>
      <c r="S346" s="49"/>
      <c r="T346" s="48"/>
      <c r="U346" s="50"/>
      <c r="V346" s="49"/>
      <c r="W346" s="49"/>
      <c r="X346" s="49"/>
      <c r="Y346" s="48"/>
      <c r="Z346" s="45"/>
      <c r="AA346" s="43"/>
      <c r="AB346" s="43"/>
      <c r="AC346" s="43"/>
      <c r="AD346" s="53"/>
      <c r="AE346" s="45" t="s">
        <v>14152</v>
      </c>
      <c r="AF346" s="43"/>
      <c r="AG346" s="43" t="s">
        <v>14152</v>
      </c>
      <c r="AH346" s="46"/>
      <c r="AI346" s="53"/>
      <c r="AJ346" s="45"/>
      <c r="AK346" s="43"/>
      <c r="AL346" s="43"/>
      <c r="AM346" s="43"/>
      <c r="AN346" s="42"/>
      <c r="AO346" s="44"/>
      <c r="AP346" s="44"/>
      <c r="AQ346" s="44"/>
      <c r="AR346" s="44"/>
      <c r="AS346" s="42"/>
      <c r="AT346" s="45"/>
      <c r="AU346" s="43"/>
      <c r="AV346" s="43"/>
      <c r="AW346" s="43"/>
      <c r="AX346" s="43"/>
      <c r="AY346" s="43"/>
      <c r="AZ346" s="53"/>
      <c r="BA346" s="45"/>
      <c r="BB346" s="43"/>
      <c r="BC346" s="43"/>
      <c r="BD346" s="43"/>
      <c r="BE346" s="43"/>
      <c r="BF346" s="43"/>
      <c r="BG346" s="53"/>
      <c r="BH346" s="45" t="s">
        <v>14152</v>
      </c>
      <c r="BI346" s="43"/>
      <c r="BJ346" s="43" t="s">
        <v>14152</v>
      </c>
      <c r="BK346" s="43"/>
      <c r="BL346" s="43"/>
      <c r="BM346" s="43"/>
      <c r="BN346" s="53"/>
      <c r="BO346" s="26" t="s">
        <v>14662</v>
      </c>
      <c r="BR346" s="25"/>
    </row>
    <row r="347" spans="1:70">
      <c r="A347" s="25" t="s">
        <v>14136</v>
      </c>
      <c r="B347" s="39"/>
      <c r="C347" s="40"/>
      <c r="D347" s="39"/>
      <c r="E347" s="39"/>
      <c r="F347" s="39" t="s">
        <v>14663</v>
      </c>
      <c r="G347" s="39"/>
      <c r="H347" s="39"/>
      <c r="I347" s="38"/>
      <c r="J347" s="50"/>
      <c r="K347" s="49"/>
      <c r="L347" s="49"/>
      <c r="M347" s="49"/>
      <c r="N347" s="49"/>
      <c r="O347" s="48"/>
      <c r="P347" s="50"/>
      <c r="Q347" s="49"/>
      <c r="R347" s="49"/>
      <c r="S347" s="49"/>
      <c r="T347" s="48"/>
      <c r="U347" s="50"/>
      <c r="V347" s="49"/>
      <c r="W347" s="49"/>
      <c r="X347" s="49"/>
      <c r="Y347" s="48"/>
      <c r="Z347" s="45"/>
      <c r="AA347" s="43"/>
      <c r="AB347" s="43"/>
      <c r="AC347" s="43"/>
      <c r="AD347" s="53"/>
      <c r="AE347" s="45" t="s">
        <v>14152</v>
      </c>
      <c r="AF347" s="43"/>
      <c r="AG347" s="43" t="s">
        <v>14152</v>
      </c>
      <c r="AH347" s="46"/>
      <c r="AI347" s="53"/>
      <c r="AJ347" s="45"/>
      <c r="AK347" s="43"/>
      <c r="AL347" s="43"/>
      <c r="AM347" s="43"/>
      <c r="AN347" s="42"/>
      <c r="AO347" s="44"/>
      <c r="AP347" s="44"/>
      <c r="AQ347" s="44"/>
      <c r="AR347" s="44"/>
      <c r="AS347" s="42"/>
      <c r="AT347" s="45"/>
      <c r="AU347" s="43"/>
      <c r="AV347" s="43"/>
      <c r="AW347" s="43"/>
      <c r="AX347" s="43"/>
      <c r="AY347" s="43"/>
      <c r="AZ347" s="53"/>
      <c r="BA347" s="45"/>
      <c r="BB347" s="43"/>
      <c r="BC347" s="43"/>
      <c r="BD347" s="43"/>
      <c r="BE347" s="43"/>
      <c r="BF347" s="43"/>
      <c r="BG347" s="53"/>
      <c r="BH347" s="45" t="s">
        <v>14152</v>
      </c>
      <c r="BI347" s="43"/>
      <c r="BJ347" s="43" t="s">
        <v>14152</v>
      </c>
      <c r="BK347" s="43"/>
      <c r="BL347" s="43"/>
      <c r="BM347" s="43"/>
      <c r="BN347" s="53"/>
      <c r="BO347" s="26" t="s">
        <v>14664</v>
      </c>
      <c r="BR347" s="25"/>
    </row>
    <row r="348" spans="1:70">
      <c r="A348" s="25" t="s">
        <v>14136</v>
      </c>
      <c r="B348" s="39"/>
      <c r="C348" s="40"/>
      <c r="D348" s="39"/>
      <c r="E348" s="39"/>
      <c r="F348" s="39" t="s">
        <v>14665</v>
      </c>
      <c r="G348" s="39"/>
      <c r="H348" s="39"/>
      <c r="I348" s="38"/>
      <c r="J348" s="50"/>
      <c r="K348" s="49"/>
      <c r="L348" s="49"/>
      <c r="M348" s="49"/>
      <c r="N348" s="49"/>
      <c r="O348" s="48"/>
      <c r="P348" s="50"/>
      <c r="Q348" s="49"/>
      <c r="R348" s="49"/>
      <c r="S348" s="49"/>
      <c r="T348" s="48"/>
      <c r="U348" s="50"/>
      <c r="V348" s="49"/>
      <c r="W348" s="49"/>
      <c r="X348" s="49"/>
      <c r="Y348" s="48"/>
      <c r="Z348" s="45"/>
      <c r="AA348" s="43"/>
      <c r="AB348" s="43"/>
      <c r="AC348" s="43"/>
      <c r="AD348" s="53"/>
      <c r="AE348" s="45" t="s">
        <v>14152</v>
      </c>
      <c r="AF348" s="43"/>
      <c r="AG348" s="43" t="s">
        <v>14152</v>
      </c>
      <c r="AH348" s="46"/>
      <c r="AI348" s="53"/>
      <c r="AJ348" s="45"/>
      <c r="AK348" s="43"/>
      <c r="AL348" s="43"/>
      <c r="AM348" s="43"/>
      <c r="AN348" s="42"/>
      <c r="AO348" s="44"/>
      <c r="AP348" s="44"/>
      <c r="AQ348" s="44"/>
      <c r="AR348" s="44"/>
      <c r="AS348" s="42"/>
      <c r="AT348" s="45"/>
      <c r="AU348" s="43"/>
      <c r="AV348" s="43"/>
      <c r="AW348" s="43"/>
      <c r="AX348" s="43"/>
      <c r="AY348" s="43"/>
      <c r="AZ348" s="53"/>
      <c r="BA348" s="45"/>
      <c r="BB348" s="43"/>
      <c r="BC348" s="43"/>
      <c r="BD348" s="43"/>
      <c r="BE348" s="43"/>
      <c r="BF348" s="43"/>
      <c r="BG348" s="53"/>
      <c r="BH348" s="45" t="s">
        <v>14152</v>
      </c>
      <c r="BI348" s="43"/>
      <c r="BJ348" s="43" t="s">
        <v>14152</v>
      </c>
      <c r="BK348" s="43"/>
      <c r="BL348" s="43"/>
      <c r="BM348" s="43"/>
      <c r="BN348" s="53"/>
      <c r="BO348" s="26" t="s">
        <v>14666</v>
      </c>
      <c r="BR348" s="25"/>
    </row>
    <row r="349" spans="1:70">
      <c r="A349" s="25" t="s">
        <v>14136</v>
      </c>
      <c r="B349" s="39"/>
      <c r="C349" s="40"/>
      <c r="D349" s="39"/>
      <c r="E349" s="39"/>
      <c r="F349" s="39" t="s">
        <v>14667</v>
      </c>
      <c r="G349" s="39"/>
      <c r="H349" s="39"/>
      <c r="I349" s="38"/>
      <c r="J349" s="50"/>
      <c r="K349" s="49"/>
      <c r="L349" s="49"/>
      <c r="M349" s="49"/>
      <c r="N349" s="49"/>
      <c r="O349" s="48"/>
      <c r="P349" s="50"/>
      <c r="Q349" s="49"/>
      <c r="R349" s="49"/>
      <c r="S349" s="49"/>
      <c r="T349" s="48"/>
      <c r="U349" s="50"/>
      <c r="V349" s="49"/>
      <c r="W349" s="49"/>
      <c r="X349" s="49"/>
      <c r="Y349" s="48"/>
      <c r="Z349" s="45"/>
      <c r="AA349" s="43"/>
      <c r="AB349" s="43"/>
      <c r="AC349" s="43"/>
      <c r="AD349" s="53"/>
      <c r="AE349" s="45" t="s">
        <v>14152</v>
      </c>
      <c r="AF349" s="43"/>
      <c r="AG349" s="43" t="s">
        <v>14152</v>
      </c>
      <c r="AH349" s="46"/>
      <c r="AI349" s="53"/>
      <c r="AJ349" s="45"/>
      <c r="AK349" s="43"/>
      <c r="AL349" s="43"/>
      <c r="AM349" s="43"/>
      <c r="AN349" s="42"/>
      <c r="AO349" s="44"/>
      <c r="AP349" s="44"/>
      <c r="AQ349" s="44"/>
      <c r="AR349" s="44"/>
      <c r="AS349" s="42"/>
      <c r="AT349" s="45"/>
      <c r="AU349" s="43"/>
      <c r="AV349" s="43"/>
      <c r="AW349" s="43"/>
      <c r="AX349" s="43"/>
      <c r="AY349" s="43"/>
      <c r="AZ349" s="53"/>
      <c r="BA349" s="45"/>
      <c r="BB349" s="43"/>
      <c r="BC349" s="43"/>
      <c r="BD349" s="43"/>
      <c r="BE349" s="43"/>
      <c r="BF349" s="43"/>
      <c r="BG349" s="53"/>
      <c r="BH349" s="45" t="s">
        <v>14152</v>
      </c>
      <c r="BI349" s="43"/>
      <c r="BJ349" s="43" t="s">
        <v>14152</v>
      </c>
      <c r="BK349" s="43"/>
      <c r="BL349" s="43"/>
      <c r="BM349" s="43"/>
      <c r="BN349" s="53"/>
      <c r="BO349" s="26" t="s">
        <v>14668</v>
      </c>
      <c r="BP349" s="26" t="s">
        <v>14480</v>
      </c>
      <c r="BR349" s="25"/>
    </row>
    <row r="350" spans="1:70">
      <c r="A350" s="25" t="s">
        <v>14136</v>
      </c>
      <c r="B350" s="39"/>
      <c r="C350" s="40"/>
      <c r="D350" s="39"/>
      <c r="E350" s="39"/>
      <c r="F350" s="39" t="s">
        <v>14669</v>
      </c>
      <c r="G350" s="39"/>
      <c r="H350" s="39"/>
      <c r="I350" s="38"/>
      <c r="J350" s="50"/>
      <c r="K350" s="49"/>
      <c r="L350" s="49"/>
      <c r="M350" s="49"/>
      <c r="N350" s="49"/>
      <c r="O350" s="48"/>
      <c r="P350" s="50"/>
      <c r="Q350" s="49"/>
      <c r="R350" s="49"/>
      <c r="S350" s="49"/>
      <c r="T350" s="48"/>
      <c r="U350" s="50"/>
      <c r="V350" s="49"/>
      <c r="W350" s="49"/>
      <c r="X350" s="49"/>
      <c r="Y350" s="48"/>
      <c r="Z350" s="45"/>
      <c r="AA350" s="43"/>
      <c r="AB350" s="43"/>
      <c r="AC350" s="43"/>
      <c r="AD350" s="53"/>
      <c r="AE350" s="45" t="s">
        <v>14152</v>
      </c>
      <c r="AF350" s="43"/>
      <c r="AG350" s="43" t="s">
        <v>14152</v>
      </c>
      <c r="AH350" s="46"/>
      <c r="AI350" s="53"/>
      <c r="AJ350" s="45"/>
      <c r="AK350" s="43"/>
      <c r="AL350" s="43"/>
      <c r="AM350" s="43"/>
      <c r="AN350" s="42"/>
      <c r="AO350" s="44"/>
      <c r="AP350" s="44"/>
      <c r="AQ350" s="44"/>
      <c r="AR350" s="44"/>
      <c r="AS350" s="42"/>
      <c r="AT350" s="45"/>
      <c r="AU350" s="43"/>
      <c r="AV350" s="43"/>
      <c r="AW350" s="43"/>
      <c r="AX350" s="43"/>
      <c r="AY350" s="43"/>
      <c r="AZ350" s="53"/>
      <c r="BA350" s="45"/>
      <c r="BB350" s="43"/>
      <c r="BC350" s="43"/>
      <c r="BD350" s="43"/>
      <c r="BE350" s="43"/>
      <c r="BF350" s="43"/>
      <c r="BG350" s="53"/>
      <c r="BH350" s="45" t="s">
        <v>14152</v>
      </c>
      <c r="BI350" s="43"/>
      <c r="BJ350" s="43" t="s">
        <v>14152</v>
      </c>
      <c r="BK350" s="43"/>
      <c r="BL350" s="43"/>
      <c r="BM350" s="43"/>
      <c r="BN350" s="53"/>
      <c r="BO350" s="56" t="s">
        <v>14670</v>
      </c>
      <c r="BP350" s="26" t="s">
        <v>14480</v>
      </c>
      <c r="BR350" s="25"/>
    </row>
    <row r="351" spans="1:70">
      <c r="A351" s="25" t="s">
        <v>14136</v>
      </c>
      <c r="B351" s="39"/>
      <c r="C351" s="40"/>
      <c r="D351" s="39"/>
      <c r="E351" s="39"/>
      <c r="F351" s="51" t="s">
        <v>14599</v>
      </c>
      <c r="G351" s="39"/>
      <c r="H351" s="39"/>
      <c r="I351" s="38"/>
      <c r="J351" s="50"/>
      <c r="K351" s="49"/>
      <c r="L351" s="49"/>
      <c r="M351" s="49"/>
      <c r="N351" s="49"/>
      <c r="O351" s="48"/>
      <c r="P351" s="50"/>
      <c r="Q351" s="49"/>
      <c r="R351" s="49"/>
      <c r="S351" s="49"/>
      <c r="T351" s="48"/>
      <c r="U351" s="50"/>
      <c r="V351" s="49"/>
      <c r="W351" s="49"/>
      <c r="X351" s="49"/>
      <c r="Y351" s="48"/>
      <c r="Z351" s="45"/>
      <c r="AA351" s="43"/>
      <c r="AB351" s="43"/>
      <c r="AC351" s="43"/>
      <c r="AD351" s="53"/>
      <c r="AE351" s="45" t="s">
        <v>14152</v>
      </c>
      <c r="AF351" s="43"/>
      <c r="AG351" s="43" t="s">
        <v>14152</v>
      </c>
      <c r="AH351" s="46"/>
      <c r="AI351" s="53"/>
      <c r="AJ351" s="45"/>
      <c r="AK351" s="43"/>
      <c r="AL351" s="43"/>
      <c r="AM351" s="43"/>
      <c r="AN351" s="42"/>
      <c r="AO351" s="44"/>
      <c r="AP351" s="44"/>
      <c r="AQ351" s="44"/>
      <c r="AR351" s="44"/>
      <c r="AS351" s="42"/>
      <c r="AT351" s="45"/>
      <c r="AU351" s="43"/>
      <c r="AV351" s="43"/>
      <c r="AW351" s="43"/>
      <c r="AX351" s="43"/>
      <c r="AY351" s="43"/>
      <c r="AZ351" s="53"/>
      <c r="BA351" s="45"/>
      <c r="BB351" s="43"/>
      <c r="BC351" s="43"/>
      <c r="BD351" s="43"/>
      <c r="BE351" s="43"/>
      <c r="BF351" s="43"/>
      <c r="BG351" s="53"/>
      <c r="BH351" s="45" t="s">
        <v>14152</v>
      </c>
      <c r="BI351" s="43"/>
      <c r="BJ351" s="43" t="s">
        <v>14152</v>
      </c>
      <c r="BK351" s="43"/>
      <c r="BL351" s="43"/>
      <c r="BM351" s="43"/>
      <c r="BN351" s="53"/>
      <c r="BO351" s="56" t="s">
        <v>14600</v>
      </c>
      <c r="BR351" s="25"/>
    </row>
    <row r="352" spans="1:70">
      <c r="A352" s="25" t="s">
        <v>14136</v>
      </c>
      <c r="B352" s="39"/>
      <c r="C352" s="40" t="s">
        <v>14671</v>
      </c>
      <c r="D352" s="39"/>
      <c r="E352" s="39"/>
      <c r="F352" s="39"/>
      <c r="G352" s="39"/>
      <c r="H352" s="39"/>
      <c r="I352" s="38"/>
      <c r="J352" s="50"/>
      <c r="K352" s="49"/>
      <c r="L352" s="49"/>
      <c r="M352" s="49"/>
      <c r="N352" s="49"/>
      <c r="O352" s="48"/>
      <c r="P352" s="50"/>
      <c r="Q352" s="49"/>
      <c r="R352" s="49"/>
      <c r="S352" s="49"/>
      <c r="T352" s="48"/>
      <c r="U352" s="50"/>
      <c r="V352" s="49"/>
      <c r="W352" s="49"/>
      <c r="X352" s="49"/>
      <c r="Y352" s="48"/>
      <c r="Z352" s="45" t="s">
        <v>5866</v>
      </c>
      <c r="AA352" s="43"/>
      <c r="AB352" s="43" t="s">
        <v>5866</v>
      </c>
      <c r="AC352" s="43"/>
      <c r="AD352" s="53"/>
      <c r="AE352" s="45"/>
      <c r="AF352" s="43"/>
      <c r="AG352" s="43"/>
      <c r="AH352" s="43"/>
      <c r="AI352" s="53"/>
      <c r="AJ352" s="45"/>
      <c r="AK352" s="43"/>
      <c r="AL352" s="43"/>
      <c r="AM352" s="43"/>
      <c r="AN352" s="42"/>
      <c r="AO352" s="44"/>
      <c r="AP352" s="44"/>
      <c r="AQ352" s="44"/>
      <c r="AR352" s="44"/>
      <c r="AS352" s="42"/>
      <c r="AT352" s="45" t="s">
        <v>5866</v>
      </c>
      <c r="AU352" s="43"/>
      <c r="AV352" s="43" t="s">
        <v>5866</v>
      </c>
      <c r="AW352" s="43"/>
      <c r="AX352" s="43"/>
      <c r="AY352" s="43"/>
      <c r="AZ352" s="53"/>
      <c r="BA352" s="45"/>
      <c r="BB352" s="43"/>
      <c r="BC352" s="43"/>
      <c r="BD352" s="43"/>
      <c r="BE352" s="43"/>
      <c r="BF352" s="43"/>
      <c r="BG352" s="53"/>
      <c r="BH352" s="45"/>
      <c r="BI352" s="43"/>
      <c r="BJ352" s="43"/>
      <c r="BK352" s="43"/>
      <c r="BL352" s="43"/>
      <c r="BM352" s="43"/>
      <c r="BN352" s="53"/>
      <c r="BO352" s="26" t="s">
        <v>14672</v>
      </c>
      <c r="BR352" s="25" t="s">
        <v>14878</v>
      </c>
    </row>
    <row r="353" spans="1:70">
      <c r="A353" s="25" t="s">
        <v>14136</v>
      </c>
      <c r="B353" s="39"/>
      <c r="C353" s="40"/>
      <c r="D353" s="39" t="s">
        <v>14464</v>
      </c>
      <c r="E353" s="39"/>
      <c r="F353" s="39"/>
      <c r="G353" s="39"/>
      <c r="H353" s="39"/>
      <c r="I353" s="38"/>
      <c r="J353" s="50"/>
      <c r="K353" s="49"/>
      <c r="L353" s="49"/>
      <c r="M353" s="49"/>
      <c r="N353" s="49"/>
      <c r="O353" s="48"/>
      <c r="P353" s="50"/>
      <c r="Q353" s="49"/>
      <c r="R353" s="49"/>
      <c r="S353" s="49"/>
      <c r="T353" s="48"/>
      <c r="U353" s="50"/>
      <c r="V353" s="49"/>
      <c r="W353" s="49"/>
      <c r="X353" s="49"/>
      <c r="Y353" s="48"/>
      <c r="Z353" s="45" t="s">
        <v>5866</v>
      </c>
      <c r="AA353" s="43"/>
      <c r="AB353" s="43" t="s">
        <v>5866</v>
      </c>
      <c r="AC353" s="46"/>
      <c r="AD353" s="53"/>
      <c r="AE353" s="45"/>
      <c r="AF353" s="43"/>
      <c r="AG353" s="43"/>
      <c r="AH353" s="43"/>
      <c r="AI353" s="53"/>
      <c r="AJ353" s="45"/>
      <c r="AK353" s="43"/>
      <c r="AL353" s="43"/>
      <c r="AM353" s="43"/>
      <c r="AN353" s="42"/>
      <c r="AO353" s="44"/>
      <c r="AP353" s="44"/>
      <c r="AQ353" s="44"/>
      <c r="AR353" s="44"/>
      <c r="AS353" s="42"/>
      <c r="AT353" s="45" t="s">
        <v>5866</v>
      </c>
      <c r="AU353" s="43"/>
      <c r="AV353" s="43" t="s">
        <v>5866</v>
      </c>
      <c r="AW353" s="43"/>
      <c r="AX353" s="43"/>
      <c r="AY353" s="43"/>
      <c r="AZ353" s="53"/>
      <c r="BA353" s="45"/>
      <c r="BB353" s="43"/>
      <c r="BC353" s="43"/>
      <c r="BD353" s="43"/>
      <c r="BE353" s="43"/>
      <c r="BF353" s="43"/>
      <c r="BG353" s="53"/>
      <c r="BH353" s="45"/>
      <c r="BI353" s="43"/>
      <c r="BJ353" s="43"/>
      <c r="BK353" s="43"/>
      <c r="BL353" s="43"/>
      <c r="BM353" s="43"/>
      <c r="BN353" s="53"/>
      <c r="BO353" s="26" t="s">
        <v>7449</v>
      </c>
      <c r="BR353" s="25"/>
    </row>
    <row r="354" spans="1:70">
      <c r="A354" s="25" t="s">
        <v>14136</v>
      </c>
      <c r="B354" s="39"/>
      <c r="C354" s="40"/>
      <c r="D354" s="39" t="s">
        <v>14375</v>
      </c>
      <c r="E354" s="39"/>
      <c r="F354" s="39"/>
      <c r="G354" s="39"/>
      <c r="H354" s="39"/>
      <c r="I354" s="38"/>
      <c r="J354" s="50"/>
      <c r="K354" s="49"/>
      <c r="L354" s="49"/>
      <c r="M354" s="49"/>
      <c r="N354" s="49"/>
      <c r="O354" s="48"/>
      <c r="P354" s="50"/>
      <c r="Q354" s="49"/>
      <c r="R354" s="49"/>
      <c r="S354" s="49"/>
      <c r="T354" s="48"/>
      <c r="U354" s="50"/>
      <c r="V354" s="49"/>
      <c r="W354" s="49"/>
      <c r="X354" s="49"/>
      <c r="Y354" s="48"/>
      <c r="Z354" s="45" t="s">
        <v>5866</v>
      </c>
      <c r="AA354" s="43"/>
      <c r="AB354" s="43" t="s">
        <v>5866</v>
      </c>
      <c r="AC354" s="46"/>
      <c r="AD354" s="53"/>
      <c r="AE354" s="45"/>
      <c r="AF354" s="43"/>
      <c r="AG354" s="43"/>
      <c r="AH354" s="43"/>
      <c r="AI354" s="53"/>
      <c r="AJ354" s="45"/>
      <c r="AK354" s="43"/>
      <c r="AL354" s="43"/>
      <c r="AM354" s="43"/>
      <c r="AN354" s="42"/>
      <c r="AO354" s="44"/>
      <c r="AP354" s="44"/>
      <c r="AQ354" s="44"/>
      <c r="AR354" s="44"/>
      <c r="AS354" s="42"/>
      <c r="AT354" s="45" t="s">
        <v>5866</v>
      </c>
      <c r="AU354" s="43"/>
      <c r="AV354" s="43" t="s">
        <v>5866</v>
      </c>
      <c r="AW354" s="43"/>
      <c r="AX354" s="43"/>
      <c r="AY354" s="43"/>
      <c r="AZ354" s="53"/>
      <c r="BA354" s="45"/>
      <c r="BB354" s="43"/>
      <c r="BC354" s="43"/>
      <c r="BD354" s="43"/>
      <c r="BE354" s="43"/>
      <c r="BF354" s="43"/>
      <c r="BG354" s="53"/>
      <c r="BH354" s="45"/>
      <c r="BI354" s="43"/>
      <c r="BJ354" s="43"/>
      <c r="BK354" s="43"/>
      <c r="BL354" s="43"/>
      <c r="BM354" s="43"/>
      <c r="BN354" s="53"/>
      <c r="BO354" s="26" t="s">
        <v>7481</v>
      </c>
      <c r="BR354" s="25"/>
    </row>
    <row r="355" spans="1:70">
      <c r="A355" s="25" t="s">
        <v>14136</v>
      </c>
      <c r="B355" s="39"/>
      <c r="C355" s="40"/>
      <c r="D355" s="39" t="s">
        <v>10416</v>
      </c>
      <c r="E355" s="39"/>
      <c r="F355" s="39"/>
      <c r="G355" s="39"/>
      <c r="H355" s="39"/>
      <c r="I355" s="38"/>
      <c r="J355" s="50"/>
      <c r="K355" s="49"/>
      <c r="L355" s="49"/>
      <c r="M355" s="49"/>
      <c r="N355" s="49"/>
      <c r="O355" s="48"/>
      <c r="P355" s="50"/>
      <c r="Q355" s="49"/>
      <c r="R355" s="49"/>
      <c r="S355" s="49"/>
      <c r="T355" s="48"/>
      <c r="U355" s="50"/>
      <c r="V355" s="49"/>
      <c r="W355" s="49"/>
      <c r="X355" s="49"/>
      <c r="Y355" s="48"/>
      <c r="Z355" s="45" t="s">
        <v>5866</v>
      </c>
      <c r="AA355" s="43"/>
      <c r="AB355" s="43" t="s">
        <v>5866</v>
      </c>
      <c r="AC355" s="46"/>
      <c r="AD355" s="53"/>
      <c r="AE355" s="45"/>
      <c r="AF355" s="43"/>
      <c r="AG355" s="43"/>
      <c r="AH355" s="43"/>
      <c r="AI355" s="53"/>
      <c r="AJ355" s="45"/>
      <c r="AK355" s="43"/>
      <c r="AL355" s="43"/>
      <c r="AM355" s="43"/>
      <c r="AN355" s="42"/>
      <c r="AO355" s="44"/>
      <c r="AP355" s="44"/>
      <c r="AQ355" s="44"/>
      <c r="AR355" s="44"/>
      <c r="AS355" s="42"/>
      <c r="AT355" s="45" t="s">
        <v>5866</v>
      </c>
      <c r="AU355" s="43"/>
      <c r="AV355" s="43" t="s">
        <v>5866</v>
      </c>
      <c r="AW355" s="43"/>
      <c r="AX355" s="43"/>
      <c r="AY355" s="43"/>
      <c r="AZ355" s="53"/>
      <c r="BA355" s="45"/>
      <c r="BB355" s="43"/>
      <c r="BC355" s="43"/>
      <c r="BD355" s="43"/>
      <c r="BE355" s="43"/>
      <c r="BF355" s="43"/>
      <c r="BG355" s="53"/>
      <c r="BH355" s="45"/>
      <c r="BI355" s="43"/>
      <c r="BJ355" s="43"/>
      <c r="BK355" s="43"/>
      <c r="BL355" s="43"/>
      <c r="BM355" s="43"/>
      <c r="BN355" s="53"/>
      <c r="BO355" s="26" t="s">
        <v>13166</v>
      </c>
      <c r="BR355" s="25"/>
    </row>
    <row r="356" spans="1:70">
      <c r="A356" s="25" t="s">
        <v>14136</v>
      </c>
      <c r="B356" s="39"/>
      <c r="C356" s="40"/>
      <c r="D356" s="39" t="s">
        <v>14467</v>
      </c>
      <c r="E356" s="39"/>
      <c r="F356" s="39"/>
      <c r="G356" s="39"/>
      <c r="H356" s="39"/>
      <c r="I356" s="38"/>
      <c r="J356" s="50"/>
      <c r="K356" s="49"/>
      <c r="L356" s="49"/>
      <c r="M356" s="49"/>
      <c r="N356" s="49"/>
      <c r="O356" s="48"/>
      <c r="P356" s="50"/>
      <c r="Q356" s="49"/>
      <c r="R356" s="49"/>
      <c r="S356" s="49"/>
      <c r="T356" s="48"/>
      <c r="U356" s="50"/>
      <c r="V356" s="49"/>
      <c r="W356" s="49"/>
      <c r="X356" s="49"/>
      <c r="Y356" s="48"/>
      <c r="Z356" s="45" t="s">
        <v>5866</v>
      </c>
      <c r="AA356" s="43"/>
      <c r="AB356" s="43" t="s">
        <v>5866</v>
      </c>
      <c r="AC356" s="46"/>
      <c r="AD356" s="53"/>
      <c r="AE356" s="45"/>
      <c r="AF356" s="43"/>
      <c r="AG356" s="43"/>
      <c r="AH356" s="43"/>
      <c r="AI356" s="53"/>
      <c r="AJ356" s="45"/>
      <c r="AK356" s="43"/>
      <c r="AL356" s="43"/>
      <c r="AM356" s="43"/>
      <c r="AN356" s="42"/>
      <c r="AO356" s="44"/>
      <c r="AP356" s="44"/>
      <c r="AQ356" s="44"/>
      <c r="AR356" s="44"/>
      <c r="AS356" s="42"/>
      <c r="AT356" s="45" t="s">
        <v>5866</v>
      </c>
      <c r="AU356" s="43"/>
      <c r="AV356" s="43" t="s">
        <v>5866</v>
      </c>
      <c r="AW356" s="43"/>
      <c r="AX356" s="43"/>
      <c r="AY356" s="43"/>
      <c r="AZ356" s="53"/>
      <c r="BA356" s="45"/>
      <c r="BB356" s="43"/>
      <c r="BC356" s="43"/>
      <c r="BD356" s="43"/>
      <c r="BE356" s="43"/>
      <c r="BF356" s="43"/>
      <c r="BG356" s="53"/>
      <c r="BH356" s="45"/>
      <c r="BI356" s="43"/>
      <c r="BJ356" s="43"/>
      <c r="BK356" s="43"/>
      <c r="BL356" s="43"/>
      <c r="BM356" s="43"/>
      <c r="BN356" s="53"/>
      <c r="BO356" s="26" t="s">
        <v>14468</v>
      </c>
      <c r="BR356" s="25"/>
    </row>
    <row r="357" spans="1:70">
      <c r="A357" s="25" t="s">
        <v>14136</v>
      </c>
      <c r="B357" s="39"/>
      <c r="C357" s="40"/>
      <c r="D357" s="39" t="s">
        <v>14469</v>
      </c>
      <c r="E357" s="39"/>
      <c r="F357" s="39"/>
      <c r="G357" s="39"/>
      <c r="H357" s="39"/>
      <c r="I357" s="38"/>
      <c r="J357" s="50"/>
      <c r="K357" s="49"/>
      <c r="L357" s="49"/>
      <c r="M357" s="49"/>
      <c r="N357" s="49"/>
      <c r="O357" s="48"/>
      <c r="P357" s="50"/>
      <c r="Q357" s="49"/>
      <c r="R357" s="49"/>
      <c r="S357" s="49"/>
      <c r="T357" s="48"/>
      <c r="U357" s="50"/>
      <c r="V357" s="49"/>
      <c r="W357" s="49"/>
      <c r="X357" s="49"/>
      <c r="Y357" s="48"/>
      <c r="Z357" s="45" t="s">
        <v>5866</v>
      </c>
      <c r="AA357" s="43"/>
      <c r="AB357" s="43" t="s">
        <v>5866</v>
      </c>
      <c r="AC357" s="46"/>
      <c r="AD357" s="53"/>
      <c r="AE357" s="45"/>
      <c r="AF357" s="43"/>
      <c r="AG357" s="43"/>
      <c r="AH357" s="43"/>
      <c r="AI357" s="53"/>
      <c r="AJ357" s="45"/>
      <c r="AK357" s="43"/>
      <c r="AL357" s="43"/>
      <c r="AM357" s="43"/>
      <c r="AN357" s="42"/>
      <c r="AO357" s="44"/>
      <c r="AP357" s="44"/>
      <c r="AQ357" s="44"/>
      <c r="AR357" s="44"/>
      <c r="AS357" s="42"/>
      <c r="AT357" s="45" t="s">
        <v>5866</v>
      </c>
      <c r="AU357" s="43"/>
      <c r="AV357" s="43" t="s">
        <v>5866</v>
      </c>
      <c r="AW357" s="43"/>
      <c r="AX357" s="43"/>
      <c r="AY357" s="43"/>
      <c r="AZ357" s="53"/>
      <c r="BA357" s="45"/>
      <c r="BB357" s="43"/>
      <c r="BC357" s="43"/>
      <c r="BD357" s="43"/>
      <c r="BE357" s="43"/>
      <c r="BF357" s="43"/>
      <c r="BG357" s="53"/>
      <c r="BH357" s="45"/>
      <c r="BI357" s="43"/>
      <c r="BJ357" s="43"/>
      <c r="BK357" s="43"/>
      <c r="BL357" s="43"/>
      <c r="BM357" s="43"/>
      <c r="BN357" s="53"/>
      <c r="BO357" s="26" t="s">
        <v>14470</v>
      </c>
      <c r="BR357" s="25"/>
    </row>
    <row r="358" spans="1:70">
      <c r="A358" s="25" t="s">
        <v>14136</v>
      </c>
      <c r="B358" s="39"/>
      <c r="C358" s="40"/>
      <c r="D358" s="39"/>
      <c r="E358" s="39" t="s">
        <v>14471</v>
      </c>
      <c r="F358" s="39"/>
      <c r="G358" s="39"/>
      <c r="H358" s="39"/>
      <c r="I358" s="38"/>
      <c r="J358" s="50"/>
      <c r="K358" s="49"/>
      <c r="L358" s="49"/>
      <c r="M358" s="49"/>
      <c r="N358" s="49"/>
      <c r="O358" s="48"/>
      <c r="P358" s="50"/>
      <c r="Q358" s="49"/>
      <c r="R358" s="49"/>
      <c r="S358" s="49"/>
      <c r="T358" s="48"/>
      <c r="U358" s="50"/>
      <c r="V358" s="49"/>
      <c r="W358" s="49"/>
      <c r="X358" s="49"/>
      <c r="Y358" s="48"/>
      <c r="Z358" s="45" t="s">
        <v>5866</v>
      </c>
      <c r="AA358" s="43"/>
      <c r="AB358" s="43" t="s">
        <v>5866</v>
      </c>
      <c r="AC358" s="46"/>
      <c r="AD358" s="53"/>
      <c r="AE358" s="45"/>
      <c r="AF358" s="43"/>
      <c r="AG358" s="43"/>
      <c r="AH358" s="43"/>
      <c r="AI358" s="53"/>
      <c r="AJ358" s="45"/>
      <c r="AK358" s="43"/>
      <c r="AL358" s="43"/>
      <c r="AM358" s="43"/>
      <c r="AN358" s="42"/>
      <c r="AO358" s="44"/>
      <c r="AP358" s="44"/>
      <c r="AQ358" s="44"/>
      <c r="AR358" s="44"/>
      <c r="AS358" s="42"/>
      <c r="AT358" s="45" t="s">
        <v>5866</v>
      </c>
      <c r="AU358" s="43"/>
      <c r="AV358" s="43" t="s">
        <v>5866</v>
      </c>
      <c r="AW358" s="43"/>
      <c r="AX358" s="43"/>
      <c r="AY358" s="43"/>
      <c r="AZ358" s="53"/>
      <c r="BA358" s="45"/>
      <c r="BB358" s="43"/>
      <c r="BC358" s="43"/>
      <c r="BD358" s="43"/>
      <c r="BE358" s="43"/>
      <c r="BF358" s="43"/>
      <c r="BG358" s="53"/>
      <c r="BH358" s="45"/>
      <c r="BI358" s="43"/>
      <c r="BJ358" s="43"/>
      <c r="BK358" s="43"/>
      <c r="BL358" s="43"/>
      <c r="BM358" s="43"/>
      <c r="BN358" s="53"/>
      <c r="BO358" s="26" t="s">
        <v>14472</v>
      </c>
      <c r="BR358" s="25"/>
    </row>
    <row r="359" spans="1:70">
      <c r="A359" s="25" t="s">
        <v>14136</v>
      </c>
      <c r="B359" s="39"/>
      <c r="C359" s="40"/>
      <c r="D359" s="39"/>
      <c r="E359" s="39" t="s">
        <v>14473</v>
      </c>
      <c r="F359" s="39"/>
      <c r="G359" s="39"/>
      <c r="H359" s="39"/>
      <c r="I359" s="38"/>
      <c r="J359" s="50"/>
      <c r="K359" s="49"/>
      <c r="L359" s="49"/>
      <c r="M359" s="49"/>
      <c r="N359" s="49"/>
      <c r="O359" s="48"/>
      <c r="P359" s="50"/>
      <c r="Q359" s="49"/>
      <c r="R359" s="49"/>
      <c r="S359" s="49"/>
      <c r="T359" s="48"/>
      <c r="U359" s="50"/>
      <c r="V359" s="49"/>
      <c r="W359" s="49"/>
      <c r="X359" s="49"/>
      <c r="Y359" s="48"/>
      <c r="Z359" s="45" t="s">
        <v>5866</v>
      </c>
      <c r="AA359" s="43"/>
      <c r="AB359" s="43" t="s">
        <v>5866</v>
      </c>
      <c r="AC359" s="43"/>
      <c r="AD359" s="53"/>
      <c r="AE359" s="45"/>
      <c r="AF359" s="43"/>
      <c r="AG359" s="43"/>
      <c r="AH359" s="43"/>
      <c r="AI359" s="53"/>
      <c r="AJ359" s="45"/>
      <c r="AK359" s="43"/>
      <c r="AL359" s="43"/>
      <c r="AM359" s="43"/>
      <c r="AN359" s="42"/>
      <c r="AO359" s="44"/>
      <c r="AP359" s="44"/>
      <c r="AQ359" s="44"/>
      <c r="AR359" s="44"/>
      <c r="AS359" s="42"/>
      <c r="AT359" s="45" t="s">
        <v>5866</v>
      </c>
      <c r="AU359" s="43"/>
      <c r="AV359" s="43" t="s">
        <v>5866</v>
      </c>
      <c r="AW359" s="43"/>
      <c r="AX359" s="43"/>
      <c r="AY359" s="43"/>
      <c r="AZ359" s="53"/>
      <c r="BA359" s="45"/>
      <c r="BB359" s="43"/>
      <c r="BC359" s="43"/>
      <c r="BD359" s="43"/>
      <c r="BE359" s="43"/>
      <c r="BF359" s="43"/>
      <c r="BG359" s="53"/>
      <c r="BH359" s="45"/>
      <c r="BI359" s="43"/>
      <c r="BJ359" s="43"/>
      <c r="BK359" s="43"/>
      <c r="BL359" s="43"/>
      <c r="BM359" s="43"/>
      <c r="BN359" s="53"/>
      <c r="BO359" s="56" t="s">
        <v>7842</v>
      </c>
      <c r="BR359" s="25"/>
    </row>
    <row r="360" spans="1:70">
      <c r="A360" s="25" t="s">
        <v>14136</v>
      </c>
      <c r="B360" s="39"/>
      <c r="C360" s="40"/>
      <c r="D360" s="39"/>
      <c r="E360" s="39" t="s">
        <v>14474</v>
      </c>
      <c r="F360" s="39"/>
      <c r="G360" s="39"/>
      <c r="H360" s="39"/>
      <c r="I360" s="38"/>
      <c r="J360" s="50"/>
      <c r="K360" s="49"/>
      <c r="L360" s="49"/>
      <c r="M360" s="49"/>
      <c r="N360" s="49"/>
      <c r="O360" s="48"/>
      <c r="P360" s="50"/>
      <c r="Q360" s="49"/>
      <c r="R360" s="49"/>
      <c r="S360" s="49"/>
      <c r="T360" s="48"/>
      <c r="U360" s="50"/>
      <c r="V360" s="49"/>
      <c r="W360" s="49"/>
      <c r="X360" s="49"/>
      <c r="Y360" s="48"/>
      <c r="Z360" s="45" t="s">
        <v>5866</v>
      </c>
      <c r="AA360" s="43"/>
      <c r="AB360" s="43" t="s">
        <v>5866</v>
      </c>
      <c r="AC360" s="43"/>
      <c r="AD360" s="53"/>
      <c r="AE360" s="45"/>
      <c r="AF360" s="43"/>
      <c r="AG360" s="43"/>
      <c r="AH360" s="43"/>
      <c r="AI360" s="53"/>
      <c r="AJ360" s="45"/>
      <c r="AK360" s="43"/>
      <c r="AL360" s="43"/>
      <c r="AM360" s="43"/>
      <c r="AN360" s="42"/>
      <c r="AO360" s="44"/>
      <c r="AP360" s="44"/>
      <c r="AQ360" s="44"/>
      <c r="AR360" s="44"/>
      <c r="AS360" s="42"/>
      <c r="AT360" s="45" t="s">
        <v>5866</v>
      </c>
      <c r="AU360" s="43"/>
      <c r="AV360" s="43" t="s">
        <v>5866</v>
      </c>
      <c r="AW360" s="43"/>
      <c r="AX360" s="43"/>
      <c r="AY360" s="43"/>
      <c r="AZ360" s="53"/>
      <c r="BA360" s="45"/>
      <c r="BB360" s="43"/>
      <c r="BC360" s="43"/>
      <c r="BD360" s="43"/>
      <c r="BE360" s="43"/>
      <c r="BF360" s="43"/>
      <c r="BG360" s="53"/>
      <c r="BH360" s="45"/>
      <c r="BI360" s="43"/>
      <c r="BJ360" s="43"/>
      <c r="BK360" s="43"/>
      <c r="BL360" s="43"/>
      <c r="BM360" s="43"/>
      <c r="BN360" s="53"/>
      <c r="BO360" s="26" t="s">
        <v>14475</v>
      </c>
      <c r="BR360" s="25"/>
    </row>
    <row r="361" spans="1:70">
      <c r="A361" s="25" t="s">
        <v>14136</v>
      </c>
      <c r="B361" s="39"/>
      <c r="C361" s="40"/>
      <c r="D361" s="39"/>
      <c r="E361" s="39" t="s">
        <v>14476</v>
      </c>
      <c r="F361" s="39"/>
      <c r="G361" s="39"/>
      <c r="H361" s="39"/>
      <c r="I361" s="38"/>
      <c r="J361" s="50"/>
      <c r="K361" s="49"/>
      <c r="L361" s="49"/>
      <c r="M361" s="49"/>
      <c r="N361" s="49"/>
      <c r="O361" s="48"/>
      <c r="P361" s="50"/>
      <c r="Q361" s="49"/>
      <c r="R361" s="49"/>
      <c r="S361" s="49"/>
      <c r="T361" s="48"/>
      <c r="U361" s="50"/>
      <c r="V361" s="49"/>
      <c r="W361" s="49"/>
      <c r="X361" s="49"/>
      <c r="Y361" s="48"/>
      <c r="Z361" s="45" t="s">
        <v>5866</v>
      </c>
      <c r="AA361" s="43"/>
      <c r="AB361" s="43" t="s">
        <v>5866</v>
      </c>
      <c r="AC361" s="43"/>
      <c r="AD361" s="53"/>
      <c r="AE361" s="45"/>
      <c r="AF361" s="43"/>
      <c r="AG361" s="43"/>
      <c r="AH361" s="43"/>
      <c r="AI361" s="53"/>
      <c r="AJ361" s="45"/>
      <c r="AK361" s="43"/>
      <c r="AL361" s="43"/>
      <c r="AM361" s="43"/>
      <c r="AN361" s="42"/>
      <c r="AO361" s="44"/>
      <c r="AP361" s="44"/>
      <c r="AQ361" s="44"/>
      <c r="AR361" s="44"/>
      <c r="AS361" s="42"/>
      <c r="AT361" s="45" t="s">
        <v>5866</v>
      </c>
      <c r="AU361" s="43"/>
      <c r="AV361" s="43" t="s">
        <v>5866</v>
      </c>
      <c r="AW361" s="43"/>
      <c r="AX361" s="43"/>
      <c r="AY361" s="43"/>
      <c r="AZ361" s="53"/>
      <c r="BA361" s="45"/>
      <c r="BB361" s="43"/>
      <c r="BC361" s="43"/>
      <c r="BD361" s="43"/>
      <c r="BE361" s="43"/>
      <c r="BF361" s="43"/>
      <c r="BG361" s="53"/>
      <c r="BH361" s="45"/>
      <c r="BI361" s="43"/>
      <c r="BJ361" s="43"/>
      <c r="BK361" s="43"/>
      <c r="BL361" s="43"/>
      <c r="BM361" s="43"/>
      <c r="BN361" s="53"/>
      <c r="BO361" s="56" t="s">
        <v>14477</v>
      </c>
      <c r="BR361" s="25"/>
    </row>
    <row r="362" spans="1:70">
      <c r="A362" s="25" t="s">
        <v>14136</v>
      </c>
      <c r="B362" s="39"/>
      <c r="C362" s="40"/>
      <c r="D362" s="39"/>
      <c r="E362" s="39" t="s">
        <v>14478</v>
      </c>
      <c r="F362" s="39"/>
      <c r="G362" s="39"/>
      <c r="H362" s="39"/>
      <c r="I362" s="38"/>
      <c r="J362" s="50"/>
      <c r="K362" s="49"/>
      <c r="L362" s="49"/>
      <c r="M362" s="49"/>
      <c r="N362" s="49"/>
      <c r="O362" s="48"/>
      <c r="P362" s="50"/>
      <c r="Q362" s="49"/>
      <c r="R362" s="49"/>
      <c r="S362" s="49"/>
      <c r="T362" s="48"/>
      <c r="U362" s="50"/>
      <c r="V362" s="49"/>
      <c r="W362" s="49"/>
      <c r="X362" s="49"/>
      <c r="Y362" s="48"/>
      <c r="Z362" s="45" t="s">
        <v>5866</v>
      </c>
      <c r="AA362" s="43"/>
      <c r="AB362" s="43" t="s">
        <v>5866</v>
      </c>
      <c r="AC362" s="43"/>
      <c r="AD362" s="53"/>
      <c r="AE362" s="45"/>
      <c r="AF362" s="43"/>
      <c r="AG362" s="43"/>
      <c r="AH362" s="43"/>
      <c r="AI362" s="53"/>
      <c r="AJ362" s="45"/>
      <c r="AK362" s="43"/>
      <c r="AL362" s="43"/>
      <c r="AM362" s="43"/>
      <c r="AN362" s="42"/>
      <c r="AO362" s="44"/>
      <c r="AP362" s="44"/>
      <c r="AQ362" s="44"/>
      <c r="AR362" s="44"/>
      <c r="AS362" s="42"/>
      <c r="AT362" s="45" t="s">
        <v>5866</v>
      </c>
      <c r="AU362" s="43"/>
      <c r="AV362" s="43" t="s">
        <v>5866</v>
      </c>
      <c r="AW362" s="43"/>
      <c r="AX362" s="43"/>
      <c r="AY362" s="43"/>
      <c r="AZ362" s="53"/>
      <c r="BA362" s="45"/>
      <c r="BB362" s="43"/>
      <c r="BC362" s="43"/>
      <c r="BD362" s="43"/>
      <c r="BE362" s="43"/>
      <c r="BF362" s="43"/>
      <c r="BG362" s="53"/>
      <c r="BH362" s="45"/>
      <c r="BI362" s="43"/>
      <c r="BJ362" s="43"/>
      <c r="BK362" s="43"/>
      <c r="BL362" s="43"/>
      <c r="BM362" s="43"/>
      <c r="BN362" s="53"/>
      <c r="BO362" s="26" t="s">
        <v>14479</v>
      </c>
      <c r="BP362" s="26" t="s">
        <v>14480</v>
      </c>
      <c r="BR362" s="25"/>
    </row>
    <row r="363" spans="1:70">
      <c r="A363" s="25" t="s">
        <v>14136</v>
      </c>
      <c r="B363" s="39"/>
      <c r="C363" s="40"/>
      <c r="D363" s="39" t="s">
        <v>14481</v>
      </c>
      <c r="E363" s="39"/>
      <c r="F363" s="39"/>
      <c r="G363" s="39"/>
      <c r="H363" s="39"/>
      <c r="I363" s="38"/>
      <c r="J363" s="50"/>
      <c r="K363" s="49"/>
      <c r="L363" s="49"/>
      <c r="M363" s="49"/>
      <c r="N363" s="49"/>
      <c r="O363" s="48"/>
      <c r="P363" s="50"/>
      <c r="Q363" s="49"/>
      <c r="R363" s="49"/>
      <c r="S363" s="49"/>
      <c r="T363" s="48"/>
      <c r="U363" s="50"/>
      <c r="V363" s="49"/>
      <c r="W363" s="49"/>
      <c r="X363" s="49"/>
      <c r="Y363" s="48"/>
      <c r="Z363" s="45" t="s">
        <v>5866</v>
      </c>
      <c r="AA363" s="43"/>
      <c r="AB363" s="43" t="s">
        <v>5866</v>
      </c>
      <c r="AC363" s="46"/>
      <c r="AD363" s="53"/>
      <c r="AE363" s="45"/>
      <c r="AF363" s="43"/>
      <c r="AG363" s="43"/>
      <c r="AH363" s="43"/>
      <c r="AI363" s="53"/>
      <c r="AJ363" s="45"/>
      <c r="AK363" s="43"/>
      <c r="AL363" s="43"/>
      <c r="AM363" s="43"/>
      <c r="AN363" s="42"/>
      <c r="AO363" s="44"/>
      <c r="AP363" s="44"/>
      <c r="AQ363" s="44"/>
      <c r="AR363" s="44"/>
      <c r="AS363" s="42"/>
      <c r="AT363" s="45" t="s">
        <v>5866</v>
      </c>
      <c r="AU363" s="43"/>
      <c r="AV363" s="43" t="s">
        <v>5866</v>
      </c>
      <c r="AW363" s="43"/>
      <c r="AX363" s="43"/>
      <c r="AY363" s="43"/>
      <c r="AZ363" s="53"/>
      <c r="BA363" s="45"/>
      <c r="BB363" s="43"/>
      <c r="BC363" s="43"/>
      <c r="BD363" s="43"/>
      <c r="BE363" s="43"/>
      <c r="BF363" s="43"/>
      <c r="BG363" s="53"/>
      <c r="BH363" s="45"/>
      <c r="BI363" s="43"/>
      <c r="BJ363" s="43"/>
      <c r="BK363" s="43"/>
      <c r="BL363" s="43"/>
      <c r="BM363" s="43"/>
      <c r="BN363" s="53"/>
      <c r="BO363" s="56" t="s">
        <v>14482</v>
      </c>
      <c r="BR363" s="25"/>
    </row>
    <row r="364" spans="1:70">
      <c r="A364" s="25" t="s">
        <v>14136</v>
      </c>
      <c r="B364" s="39"/>
      <c r="C364" s="40"/>
      <c r="D364" s="39" t="s">
        <v>14483</v>
      </c>
      <c r="E364" s="39"/>
      <c r="F364" s="39"/>
      <c r="G364" s="39"/>
      <c r="H364" s="39"/>
      <c r="I364" s="38"/>
      <c r="J364" s="50"/>
      <c r="K364" s="49"/>
      <c r="L364" s="49"/>
      <c r="M364" s="49"/>
      <c r="N364" s="49"/>
      <c r="O364" s="48"/>
      <c r="P364" s="50"/>
      <c r="Q364" s="49"/>
      <c r="R364" s="49"/>
      <c r="S364" s="49"/>
      <c r="T364" s="48"/>
      <c r="U364" s="50"/>
      <c r="V364" s="49"/>
      <c r="W364" s="49"/>
      <c r="X364" s="49"/>
      <c r="Y364" s="48"/>
      <c r="Z364" s="45" t="s">
        <v>5866</v>
      </c>
      <c r="AA364" s="43"/>
      <c r="AB364" s="43" t="s">
        <v>5866</v>
      </c>
      <c r="AC364" s="46"/>
      <c r="AD364" s="53"/>
      <c r="AE364" s="45"/>
      <c r="AF364" s="43"/>
      <c r="AG364" s="43"/>
      <c r="AH364" s="43"/>
      <c r="AI364" s="53"/>
      <c r="AJ364" s="45"/>
      <c r="AK364" s="43"/>
      <c r="AL364" s="43"/>
      <c r="AM364" s="43"/>
      <c r="AN364" s="42"/>
      <c r="AO364" s="44"/>
      <c r="AP364" s="44"/>
      <c r="AQ364" s="44"/>
      <c r="AR364" s="44"/>
      <c r="AS364" s="42"/>
      <c r="AT364" s="45" t="s">
        <v>5866</v>
      </c>
      <c r="AU364" s="43"/>
      <c r="AV364" s="43" t="s">
        <v>5866</v>
      </c>
      <c r="AW364" s="43"/>
      <c r="AX364" s="43"/>
      <c r="AY364" s="43"/>
      <c r="AZ364" s="53"/>
      <c r="BA364" s="45"/>
      <c r="BB364" s="43"/>
      <c r="BC364" s="43"/>
      <c r="BD364" s="43"/>
      <c r="BE364" s="43"/>
      <c r="BF364" s="43"/>
      <c r="BG364" s="53"/>
      <c r="BH364" s="45"/>
      <c r="BI364" s="43"/>
      <c r="BJ364" s="43"/>
      <c r="BK364" s="43"/>
      <c r="BL364" s="43"/>
      <c r="BM364" s="43"/>
      <c r="BN364" s="53"/>
      <c r="BO364" s="26" t="s">
        <v>14484</v>
      </c>
      <c r="BR364" s="25"/>
    </row>
    <row r="365" spans="1:70">
      <c r="A365" s="25" t="s">
        <v>14136</v>
      </c>
      <c r="B365" s="39"/>
      <c r="C365" s="40"/>
      <c r="D365" s="39" t="s">
        <v>14485</v>
      </c>
      <c r="E365" s="39"/>
      <c r="F365" s="39"/>
      <c r="G365" s="39"/>
      <c r="H365" s="39"/>
      <c r="I365" s="38"/>
      <c r="J365" s="50"/>
      <c r="K365" s="49"/>
      <c r="L365" s="49"/>
      <c r="M365" s="49"/>
      <c r="N365" s="49"/>
      <c r="O365" s="48"/>
      <c r="P365" s="50"/>
      <c r="Q365" s="49"/>
      <c r="R365" s="49"/>
      <c r="S365" s="49"/>
      <c r="T365" s="48"/>
      <c r="U365" s="50"/>
      <c r="V365" s="49"/>
      <c r="W365" s="49"/>
      <c r="X365" s="49"/>
      <c r="Y365" s="48"/>
      <c r="Z365" s="45" t="s">
        <v>5866</v>
      </c>
      <c r="AA365" s="43"/>
      <c r="AB365" s="43" t="s">
        <v>5866</v>
      </c>
      <c r="AC365" s="46"/>
      <c r="AD365" s="53"/>
      <c r="AE365" s="45"/>
      <c r="AF365" s="43"/>
      <c r="AG365" s="43"/>
      <c r="AH365" s="43"/>
      <c r="AI365" s="53"/>
      <c r="AJ365" s="45"/>
      <c r="AK365" s="43"/>
      <c r="AL365" s="43"/>
      <c r="AM365" s="43"/>
      <c r="AN365" s="42"/>
      <c r="AO365" s="44"/>
      <c r="AP365" s="44"/>
      <c r="AQ365" s="44"/>
      <c r="AR365" s="44"/>
      <c r="AS365" s="42"/>
      <c r="AT365" s="45" t="s">
        <v>5866</v>
      </c>
      <c r="AU365" s="43"/>
      <c r="AV365" s="43" t="s">
        <v>5866</v>
      </c>
      <c r="AW365" s="43"/>
      <c r="AX365" s="43"/>
      <c r="AY365" s="43"/>
      <c r="AZ365" s="53"/>
      <c r="BA365" s="45"/>
      <c r="BB365" s="43"/>
      <c r="BC365" s="43"/>
      <c r="BD365" s="43"/>
      <c r="BE365" s="43"/>
      <c r="BF365" s="43"/>
      <c r="BG365" s="53"/>
      <c r="BH365" s="45"/>
      <c r="BI365" s="43"/>
      <c r="BJ365" s="43"/>
      <c r="BK365" s="43"/>
      <c r="BL365" s="43"/>
      <c r="BM365" s="43"/>
      <c r="BN365" s="53"/>
      <c r="BO365" s="56" t="s">
        <v>14486</v>
      </c>
      <c r="BR365" s="25"/>
    </row>
    <row r="366" spans="1:70">
      <c r="A366" s="25" t="s">
        <v>14136</v>
      </c>
      <c r="B366" s="39"/>
      <c r="C366" s="40"/>
      <c r="D366" s="39" t="s">
        <v>14487</v>
      </c>
      <c r="E366" s="39"/>
      <c r="F366" s="39"/>
      <c r="G366" s="39"/>
      <c r="H366" s="39"/>
      <c r="I366" s="38"/>
      <c r="J366" s="50"/>
      <c r="K366" s="49"/>
      <c r="L366" s="49"/>
      <c r="M366" s="49"/>
      <c r="N366" s="49"/>
      <c r="O366" s="48"/>
      <c r="P366" s="50"/>
      <c r="Q366" s="49"/>
      <c r="R366" s="49"/>
      <c r="S366" s="49"/>
      <c r="T366" s="48"/>
      <c r="U366" s="50"/>
      <c r="V366" s="49"/>
      <c r="W366" s="49"/>
      <c r="X366" s="49"/>
      <c r="Y366" s="48"/>
      <c r="Z366" s="45" t="s">
        <v>5866</v>
      </c>
      <c r="AA366" s="43"/>
      <c r="AB366" s="43" t="s">
        <v>5866</v>
      </c>
      <c r="AC366" s="46"/>
      <c r="AD366" s="53"/>
      <c r="AE366" s="45"/>
      <c r="AF366" s="43"/>
      <c r="AG366" s="43"/>
      <c r="AH366" s="43"/>
      <c r="AI366" s="53"/>
      <c r="AJ366" s="45"/>
      <c r="AK366" s="43"/>
      <c r="AL366" s="43"/>
      <c r="AM366" s="43"/>
      <c r="AN366" s="42"/>
      <c r="AO366" s="44"/>
      <c r="AP366" s="44"/>
      <c r="AQ366" s="44"/>
      <c r="AR366" s="44"/>
      <c r="AS366" s="42"/>
      <c r="AT366" s="45" t="s">
        <v>5866</v>
      </c>
      <c r="AU366" s="43"/>
      <c r="AV366" s="43" t="s">
        <v>5866</v>
      </c>
      <c r="AW366" s="43"/>
      <c r="AX366" s="43"/>
      <c r="AY366" s="43"/>
      <c r="AZ366" s="53"/>
      <c r="BA366" s="45"/>
      <c r="BB366" s="43"/>
      <c r="BC366" s="43"/>
      <c r="BD366" s="43"/>
      <c r="BE366" s="43"/>
      <c r="BF366" s="43"/>
      <c r="BG366" s="53"/>
      <c r="BH366" s="45"/>
      <c r="BI366" s="43"/>
      <c r="BJ366" s="43"/>
      <c r="BK366" s="43"/>
      <c r="BL366" s="43"/>
      <c r="BM366" s="43"/>
      <c r="BN366" s="53"/>
      <c r="BO366" s="26" t="s">
        <v>14488</v>
      </c>
      <c r="BR366" s="25"/>
    </row>
    <row r="367" spans="1:70">
      <c r="A367" s="25" t="s">
        <v>14136</v>
      </c>
      <c r="B367" s="39"/>
      <c r="C367" s="40"/>
      <c r="D367" s="58" t="s">
        <v>14489</v>
      </c>
      <c r="E367" s="39"/>
      <c r="F367" s="39"/>
      <c r="G367" s="39"/>
      <c r="H367" s="39"/>
      <c r="I367" s="38"/>
      <c r="J367" s="50"/>
      <c r="K367" s="49"/>
      <c r="L367" s="49"/>
      <c r="M367" s="49"/>
      <c r="N367" s="49"/>
      <c r="O367" s="48"/>
      <c r="P367" s="50"/>
      <c r="Q367" s="49"/>
      <c r="R367" s="49"/>
      <c r="S367" s="49"/>
      <c r="T367" s="48"/>
      <c r="U367" s="50"/>
      <c r="V367" s="49"/>
      <c r="W367" s="49"/>
      <c r="X367" s="49"/>
      <c r="Y367" s="48"/>
      <c r="Z367" s="45" t="s">
        <v>5866</v>
      </c>
      <c r="AA367" s="43"/>
      <c r="AB367" s="43" t="s">
        <v>5866</v>
      </c>
      <c r="AC367" s="46"/>
      <c r="AD367" s="53"/>
      <c r="AE367" s="45"/>
      <c r="AF367" s="43"/>
      <c r="AG367" s="43"/>
      <c r="AH367" s="43"/>
      <c r="AI367" s="53"/>
      <c r="AJ367" s="45"/>
      <c r="AK367" s="43"/>
      <c r="AL367" s="43"/>
      <c r="AM367" s="43"/>
      <c r="AN367" s="42"/>
      <c r="AO367" s="44"/>
      <c r="AP367" s="44"/>
      <c r="AQ367" s="44"/>
      <c r="AR367" s="44"/>
      <c r="AS367" s="42"/>
      <c r="AT367" s="45" t="s">
        <v>5866</v>
      </c>
      <c r="AU367" s="43"/>
      <c r="AV367" s="43" t="s">
        <v>5866</v>
      </c>
      <c r="AW367" s="43"/>
      <c r="AX367" s="43"/>
      <c r="AY367" s="43"/>
      <c r="AZ367" s="53"/>
      <c r="BA367" s="45"/>
      <c r="BB367" s="43"/>
      <c r="BC367" s="43"/>
      <c r="BD367" s="43"/>
      <c r="BE367" s="43"/>
      <c r="BF367" s="43"/>
      <c r="BG367" s="53"/>
      <c r="BH367" s="45"/>
      <c r="BI367" s="43"/>
      <c r="BJ367" s="43"/>
      <c r="BK367" s="43"/>
      <c r="BL367" s="43"/>
      <c r="BM367" s="43"/>
      <c r="BN367" s="53"/>
      <c r="BO367" s="56" t="s">
        <v>14490</v>
      </c>
      <c r="BR367" s="25"/>
    </row>
    <row r="368" spans="1:70">
      <c r="A368" s="25" t="s">
        <v>14136</v>
      </c>
      <c r="B368" s="39"/>
      <c r="C368" s="40"/>
      <c r="D368" s="58"/>
      <c r="E368" s="57" t="s">
        <v>14648</v>
      </c>
      <c r="F368" s="39"/>
      <c r="G368" s="39"/>
      <c r="H368" s="39"/>
      <c r="I368" s="38"/>
      <c r="J368" s="50"/>
      <c r="K368" s="49"/>
      <c r="L368" s="49"/>
      <c r="M368" s="49"/>
      <c r="N368" s="49"/>
      <c r="O368" s="48"/>
      <c r="P368" s="50"/>
      <c r="Q368" s="49"/>
      <c r="R368" s="49"/>
      <c r="S368" s="49"/>
      <c r="T368" s="48"/>
      <c r="U368" s="50"/>
      <c r="V368" s="49"/>
      <c r="W368" s="49"/>
      <c r="X368" s="49"/>
      <c r="Y368" s="48"/>
      <c r="Z368" s="45" t="s">
        <v>5866</v>
      </c>
      <c r="AA368" s="43"/>
      <c r="AB368" s="43" t="s">
        <v>5866</v>
      </c>
      <c r="AC368" s="43"/>
      <c r="AD368" s="53"/>
      <c r="AE368" s="45"/>
      <c r="AF368" s="43"/>
      <c r="AG368" s="43"/>
      <c r="AH368" s="43"/>
      <c r="AI368" s="53"/>
      <c r="AJ368" s="45"/>
      <c r="AK368" s="43"/>
      <c r="AL368" s="43"/>
      <c r="AM368" s="43"/>
      <c r="AN368" s="42"/>
      <c r="AO368" s="44"/>
      <c r="AP368" s="44"/>
      <c r="AQ368" s="44"/>
      <c r="AR368" s="44"/>
      <c r="AS368" s="42"/>
      <c r="AT368" s="45" t="s">
        <v>5866</v>
      </c>
      <c r="AU368" s="43"/>
      <c r="AV368" s="43" t="s">
        <v>5866</v>
      </c>
      <c r="AW368" s="43"/>
      <c r="AX368" s="43"/>
      <c r="AY368" s="43"/>
      <c r="AZ368" s="53"/>
      <c r="BA368" s="45"/>
      <c r="BB368" s="43"/>
      <c r="BC368" s="43"/>
      <c r="BD368" s="43"/>
      <c r="BE368" s="43"/>
      <c r="BF368" s="43"/>
      <c r="BG368" s="53"/>
      <c r="BH368" s="45"/>
      <c r="BI368" s="43"/>
      <c r="BJ368" s="43"/>
      <c r="BK368" s="43"/>
      <c r="BL368" s="43"/>
      <c r="BM368" s="43"/>
      <c r="BN368" s="53"/>
      <c r="BO368" s="26" t="s">
        <v>14673</v>
      </c>
      <c r="BP368" s="26" t="s">
        <v>14480</v>
      </c>
      <c r="BR368" s="25"/>
    </row>
    <row r="369" spans="1:70">
      <c r="A369" s="25" t="s">
        <v>14136</v>
      </c>
      <c r="B369" s="39"/>
      <c r="C369" s="40"/>
      <c r="D369" s="58"/>
      <c r="E369" s="57" t="s">
        <v>14650</v>
      </c>
      <c r="F369" s="39"/>
      <c r="G369" s="39"/>
      <c r="H369" s="39"/>
      <c r="I369" s="38"/>
      <c r="J369" s="50"/>
      <c r="K369" s="49"/>
      <c r="L369" s="49"/>
      <c r="M369" s="49"/>
      <c r="N369" s="49"/>
      <c r="O369" s="48"/>
      <c r="P369" s="50"/>
      <c r="Q369" s="49"/>
      <c r="R369" s="49"/>
      <c r="S369" s="49"/>
      <c r="T369" s="48"/>
      <c r="U369" s="50"/>
      <c r="V369" s="49"/>
      <c r="W369" s="49"/>
      <c r="X369" s="49"/>
      <c r="Y369" s="48"/>
      <c r="Z369" s="45" t="s">
        <v>5866</v>
      </c>
      <c r="AA369" s="43"/>
      <c r="AB369" s="43" t="s">
        <v>5866</v>
      </c>
      <c r="AC369" s="46"/>
      <c r="AD369" s="53"/>
      <c r="AE369" s="45"/>
      <c r="AF369" s="43"/>
      <c r="AG369" s="43"/>
      <c r="AH369" s="43"/>
      <c r="AI369" s="53"/>
      <c r="AJ369" s="45"/>
      <c r="AK369" s="43"/>
      <c r="AL369" s="43"/>
      <c r="AM369" s="43"/>
      <c r="AN369" s="42"/>
      <c r="AO369" s="44"/>
      <c r="AP369" s="44"/>
      <c r="AQ369" s="44"/>
      <c r="AR369" s="44"/>
      <c r="AS369" s="42"/>
      <c r="AT369" s="45" t="s">
        <v>5866</v>
      </c>
      <c r="AU369" s="43"/>
      <c r="AV369" s="43" t="s">
        <v>5866</v>
      </c>
      <c r="AW369" s="43"/>
      <c r="AX369" s="43"/>
      <c r="AY369" s="43"/>
      <c r="AZ369" s="53"/>
      <c r="BA369" s="45"/>
      <c r="BB369" s="43"/>
      <c r="BC369" s="43"/>
      <c r="BD369" s="43"/>
      <c r="BE369" s="43"/>
      <c r="BF369" s="43"/>
      <c r="BG369" s="53"/>
      <c r="BH369" s="45"/>
      <c r="BI369" s="43"/>
      <c r="BJ369" s="43"/>
      <c r="BK369" s="43"/>
      <c r="BL369" s="43"/>
      <c r="BM369" s="43"/>
      <c r="BN369" s="53"/>
      <c r="BO369" s="56" t="s">
        <v>14674</v>
      </c>
      <c r="BR369" s="25"/>
    </row>
    <row r="370" spans="1:70">
      <c r="A370" s="25" t="s">
        <v>14136</v>
      </c>
      <c r="B370" s="39"/>
      <c r="C370" s="40"/>
      <c r="D370" s="58"/>
      <c r="E370" s="57" t="s">
        <v>14675</v>
      </c>
      <c r="F370" s="39"/>
      <c r="G370" s="39"/>
      <c r="H370" s="39"/>
      <c r="I370" s="38"/>
      <c r="J370" s="50"/>
      <c r="K370" s="49"/>
      <c r="L370" s="49"/>
      <c r="M370" s="49"/>
      <c r="N370" s="49"/>
      <c r="O370" s="48"/>
      <c r="P370" s="50"/>
      <c r="Q370" s="49"/>
      <c r="R370" s="49"/>
      <c r="S370" s="49"/>
      <c r="T370" s="48"/>
      <c r="U370" s="50"/>
      <c r="V370" s="49"/>
      <c r="W370" s="49"/>
      <c r="X370" s="49"/>
      <c r="Y370" s="48"/>
      <c r="Z370" s="45" t="s">
        <v>5866</v>
      </c>
      <c r="AA370" s="43"/>
      <c r="AB370" s="43" t="s">
        <v>5866</v>
      </c>
      <c r="AC370" s="43"/>
      <c r="AD370" s="53"/>
      <c r="AE370" s="45"/>
      <c r="AF370" s="43"/>
      <c r="AG370" s="43"/>
      <c r="AH370" s="43"/>
      <c r="AI370" s="53"/>
      <c r="AJ370" s="45"/>
      <c r="AK370" s="43"/>
      <c r="AL370" s="43"/>
      <c r="AM370" s="43"/>
      <c r="AN370" s="42"/>
      <c r="AO370" s="44"/>
      <c r="AP370" s="44"/>
      <c r="AQ370" s="44"/>
      <c r="AR370" s="44"/>
      <c r="AS370" s="42"/>
      <c r="AT370" s="45" t="s">
        <v>5866</v>
      </c>
      <c r="AU370" s="43"/>
      <c r="AV370" s="43" t="s">
        <v>5866</v>
      </c>
      <c r="AW370" s="43"/>
      <c r="AX370" s="43"/>
      <c r="AY370" s="43"/>
      <c r="AZ370" s="53"/>
      <c r="BA370" s="45"/>
      <c r="BB370" s="43"/>
      <c r="BC370" s="43"/>
      <c r="BD370" s="43"/>
      <c r="BE370" s="43"/>
      <c r="BF370" s="43"/>
      <c r="BG370" s="53"/>
      <c r="BH370" s="45"/>
      <c r="BI370" s="43"/>
      <c r="BJ370" s="43"/>
      <c r="BK370" s="43"/>
      <c r="BL370" s="43"/>
      <c r="BM370" s="43"/>
      <c r="BN370" s="53"/>
      <c r="BO370" s="26" t="s">
        <v>14676</v>
      </c>
      <c r="BP370" s="26" t="s">
        <v>14480</v>
      </c>
      <c r="BR370" s="25"/>
    </row>
    <row r="371" spans="1:70">
      <c r="A371" s="25" t="s">
        <v>14136</v>
      </c>
      <c r="B371" s="39"/>
      <c r="C371" s="40"/>
      <c r="D371" s="58"/>
      <c r="E371" s="57" t="s">
        <v>14677</v>
      </c>
      <c r="F371" s="39"/>
      <c r="G371" s="39"/>
      <c r="H371" s="39"/>
      <c r="I371" s="38"/>
      <c r="J371" s="50"/>
      <c r="K371" s="49"/>
      <c r="L371" s="49"/>
      <c r="M371" s="49"/>
      <c r="N371" s="49"/>
      <c r="O371" s="48"/>
      <c r="P371" s="50"/>
      <c r="Q371" s="49"/>
      <c r="R371" s="49"/>
      <c r="S371" s="49"/>
      <c r="T371" s="48"/>
      <c r="U371" s="50"/>
      <c r="V371" s="49"/>
      <c r="W371" s="49"/>
      <c r="X371" s="49"/>
      <c r="Y371" s="48"/>
      <c r="Z371" s="45" t="s">
        <v>5866</v>
      </c>
      <c r="AA371" s="43"/>
      <c r="AB371" s="43" t="s">
        <v>5866</v>
      </c>
      <c r="AC371" s="46"/>
      <c r="AD371" s="53"/>
      <c r="AE371" s="45"/>
      <c r="AF371" s="43"/>
      <c r="AG371" s="43"/>
      <c r="AH371" s="43"/>
      <c r="AI371" s="53"/>
      <c r="AJ371" s="45"/>
      <c r="AK371" s="43"/>
      <c r="AL371" s="43"/>
      <c r="AM371" s="43"/>
      <c r="AN371" s="42"/>
      <c r="AO371" s="44"/>
      <c r="AP371" s="44"/>
      <c r="AQ371" s="44"/>
      <c r="AR371" s="44"/>
      <c r="AS371" s="42"/>
      <c r="AT371" s="45" t="s">
        <v>5866</v>
      </c>
      <c r="AU371" s="43"/>
      <c r="AV371" s="43" t="s">
        <v>5866</v>
      </c>
      <c r="AW371" s="43"/>
      <c r="AX371" s="43"/>
      <c r="AY371" s="43"/>
      <c r="AZ371" s="53"/>
      <c r="BA371" s="45"/>
      <c r="BB371" s="43"/>
      <c r="BC371" s="43"/>
      <c r="BD371" s="43"/>
      <c r="BE371" s="43"/>
      <c r="BF371" s="43"/>
      <c r="BG371" s="53"/>
      <c r="BH371" s="45"/>
      <c r="BI371" s="43"/>
      <c r="BJ371" s="43"/>
      <c r="BK371" s="43"/>
      <c r="BL371" s="43"/>
      <c r="BM371" s="43"/>
      <c r="BN371" s="53"/>
      <c r="BO371" s="56" t="s">
        <v>14678</v>
      </c>
      <c r="BR371" s="25"/>
    </row>
    <row r="372" spans="1:70">
      <c r="A372" s="25" t="s">
        <v>14136</v>
      </c>
      <c r="B372" s="39"/>
      <c r="C372" s="40"/>
      <c r="D372" s="58"/>
      <c r="E372" s="57" t="s">
        <v>14609</v>
      </c>
      <c r="F372" s="39"/>
      <c r="G372" s="39"/>
      <c r="H372" s="39"/>
      <c r="I372" s="38"/>
      <c r="J372" s="50"/>
      <c r="K372" s="49"/>
      <c r="L372" s="49"/>
      <c r="M372" s="49"/>
      <c r="N372" s="49"/>
      <c r="O372" s="48"/>
      <c r="P372" s="50"/>
      <c r="Q372" s="49"/>
      <c r="R372" s="49"/>
      <c r="S372" s="49"/>
      <c r="T372" s="48"/>
      <c r="U372" s="50"/>
      <c r="V372" s="49"/>
      <c r="W372" s="49"/>
      <c r="X372" s="49"/>
      <c r="Y372" s="48"/>
      <c r="Z372" s="45" t="s">
        <v>5866</v>
      </c>
      <c r="AA372" s="43"/>
      <c r="AB372" s="43" t="s">
        <v>5866</v>
      </c>
      <c r="AC372" s="43"/>
      <c r="AD372" s="53"/>
      <c r="AE372" s="45"/>
      <c r="AF372" s="43"/>
      <c r="AG372" s="43"/>
      <c r="AH372" s="43"/>
      <c r="AI372" s="53"/>
      <c r="AJ372" s="45"/>
      <c r="AK372" s="43"/>
      <c r="AL372" s="43"/>
      <c r="AM372" s="43"/>
      <c r="AN372" s="42"/>
      <c r="AO372" s="44"/>
      <c r="AP372" s="44"/>
      <c r="AQ372" s="44"/>
      <c r="AR372" s="44"/>
      <c r="AS372" s="42"/>
      <c r="AT372" s="45" t="s">
        <v>5866</v>
      </c>
      <c r="AU372" s="43"/>
      <c r="AV372" s="43" t="s">
        <v>5866</v>
      </c>
      <c r="AW372" s="43"/>
      <c r="AX372" s="43"/>
      <c r="AY372" s="43"/>
      <c r="AZ372" s="53"/>
      <c r="BA372" s="45"/>
      <c r="BB372" s="43"/>
      <c r="BC372" s="43"/>
      <c r="BD372" s="43"/>
      <c r="BE372" s="43"/>
      <c r="BF372" s="43"/>
      <c r="BG372" s="53"/>
      <c r="BH372" s="45"/>
      <c r="BI372" s="43"/>
      <c r="BJ372" s="43"/>
      <c r="BK372" s="43"/>
      <c r="BL372" s="43"/>
      <c r="BM372" s="43"/>
      <c r="BN372" s="53"/>
      <c r="BO372" s="56" t="s">
        <v>14610</v>
      </c>
      <c r="BP372" s="26" t="s">
        <v>14480</v>
      </c>
      <c r="BR372" s="25"/>
    </row>
    <row r="373" spans="1:70">
      <c r="A373" s="25" t="s">
        <v>14136</v>
      </c>
      <c r="B373" s="39"/>
      <c r="C373" s="40"/>
      <c r="D373" s="58"/>
      <c r="E373" s="57" t="s">
        <v>14611</v>
      </c>
      <c r="F373" s="39"/>
      <c r="G373" s="39"/>
      <c r="H373" s="39"/>
      <c r="I373" s="38"/>
      <c r="J373" s="50"/>
      <c r="K373" s="49"/>
      <c r="L373" s="49"/>
      <c r="M373" s="49"/>
      <c r="N373" s="49"/>
      <c r="O373" s="48"/>
      <c r="P373" s="50"/>
      <c r="Q373" s="49"/>
      <c r="R373" s="49"/>
      <c r="S373" s="49"/>
      <c r="T373" s="48"/>
      <c r="U373" s="50"/>
      <c r="V373" s="49"/>
      <c r="W373" s="49"/>
      <c r="X373" s="49"/>
      <c r="Y373" s="48"/>
      <c r="Z373" s="45" t="s">
        <v>5866</v>
      </c>
      <c r="AA373" s="43"/>
      <c r="AB373" s="43" t="s">
        <v>5866</v>
      </c>
      <c r="AC373" s="46"/>
      <c r="AD373" s="53"/>
      <c r="AE373" s="45"/>
      <c r="AF373" s="43"/>
      <c r="AG373" s="43"/>
      <c r="AH373" s="43"/>
      <c r="AI373" s="53"/>
      <c r="AJ373" s="45"/>
      <c r="AK373" s="43"/>
      <c r="AL373" s="43"/>
      <c r="AM373" s="43"/>
      <c r="AN373" s="42"/>
      <c r="AO373" s="44"/>
      <c r="AP373" s="44"/>
      <c r="AQ373" s="44"/>
      <c r="AR373" s="44"/>
      <c r="AS373" s="42"/>
      <c r="AT373" s="45" t="s">
        <v>5866</v>
      </c>
      <c r="AU373" s="43"/>
      <c r="AV373" s="43" t="s">
        <v>5866</v>
      </c>
      <c r="AW373" s="43"/>
      <c r="AX373" s="43"/>
      <c r="AY373" s="43"/>
      <c r="AZ373" s="53"/>
      <c r="BA373" s="45"/>
      <c r="BB373" s="43"/>
      <c r="BC373" s="43"/>
      <c r="BD373" s="43"/>
      <c r="BE373" s="43"/>
      <c r="BF373" s="43"/>
      <c r="BG373" s="53"/>
      <c r="BH373" s="45"/>
      <c r="BI373" s="43"/>
      <c r="BJ373" s="43"/>
      <c r="BK373" s="43"/>
      <c r="BL373" s="43"/>
      <c r="BM373" s="43"/>
      <c r="BN373" s="53"/>
      <c r="BO373" s="56" t="s">
        <v>14612</v>
      </c>
      <c r="BR373" s="25"/>
    </row>
    <row r="374" spans="1:70">
      <c r="A374" s="25" t="s">
        <v>14136</v>
      </c>
      <c r="B374" s="39"/>
      <c r="C374" s="40"/>
      <c r="D374" s="58"/>
      <c r="E374" s="57" t="s">
        <v>14617</v>
      </c>
      <c r="F374" s="39"/>
      <c r="G374" s="39"/>
      <c r="H374" s="39"/>
      <c r="I374" s="38"/>
      <c r="J374" s="50"/>
      <c r="K374" s="49"/>
      <c r="L374" s="49"/>
      <c r="M374" s="49"/>
      <c r="N374" s="49"/>
      <c r="O374" s="48"/>
      <c r="P374" s="50"/>
      <c r="Q374" s="49"/>
      <c r="R374" s="49"/>
      <c r="S374" s="49"/>
      <c r="T374" s="48"/>
      <c r="U374" s="50"/>
      <c r="V374" s="49"/>
      <c r="W374" s="49"/>
      <c r="X374" s="49"/>
      <c r="Y374" s="48"/>
      <c r="Z374" s="45" t="s">
        <v>5866</v>
      </c>
      <c r="AA374" s="43"/>
      <c r="AB374" s="43" t="s">
        <v>5866</v>
      </c>
      <c r="AC374" s="43"/>
      <c r="AD374" s="53"/>
      <c r="AE374" s="45"/>
      <c r="AF374" s="43"/>
      <c r="AG374" s="43"/>
      <c r="AH374" s="43"/>
      <c r="AI374" s="53"/>
      <c r="AJ374" s="45"/>
      <c r="AK374" s="43"/>
      <c r="AL374" s="43"/>
      <c r="AM374" s="43"/>
      <c r="AN374" s="42"/>
      <c r="AO374" s="44"/>
      <c r="AP374" s="44"/>
      <c r="AQ374" s="44"/>
      <c r="AR374" s="44"/>
      <c r="AS374" s="42"/>
      <c r="AT374" s="45" t="s">
        <v>5866</v>
      </c>
      <c r="AU374" s="43"/>
      <c r="AV374" s="43" t="s">
        <v>5866</v>
      </c>
      <c r="AW374" s="43"/>
      <c r="AX374" s="43"/>
      <c r="AY374" s="43"/>
      <c r="AZ374" s="53"/>
      <c r="BA374" s="45"/>
      <c r="BB374" s="43"/>
      <c r="BC374" s="43"/>
      <c r="BD374" s="43"/>
      <c r="BE374" s="43"/>
      <c r="BF374" s="43"/>
      <c r="BG374" s="53"/>
      <c r="BH374" s="45"/>
      <c r="BI374" s="43"/>
      <c r="BJ374" s="43"/>
      <c r="BK374" s="43"/>
      <c r="BL374" s="43"/>
      <c r="BM374" s="43"/>
      <c r="BN374" s="53"/>
      <c r="BO374" s="56" t="s">
        <v>14618</v>
      </c>
      <c r="BR374" s="25"/>
    </row>
    <row r="375" spans="1:70">
      <c r="A375" s="25" t="s">
        <v>14136</v>
      </c>
      <c r="B375" s="39"/>
      <c r="C375" s="40"/>
      <c r="D375" s="58"/>
      <c r="E375" s="57" t="s">
        <v>14619</v>
      </c>
      <c r="F375" s="39"/>
      <c r="G375" s="39"/>
      <c r="H375" s="39"/>
      <c r="I375" s="38"/>
      <c r="J375" s="50"/>
      <c r="K375" s="49"/>
      <c r="L375" s="49"/>
      <c r="M375" s="49"/>
      <c r="N375" s="49"/>
      <c r="O375" s="48"/>
      <c r="P375" s="50"/>
      <c r="Q375" s="49"/>
      <c r="R375" s="49"/>
      <c r="S375" s="49"/>
      <c r="T375" s="48"/>
      <c r="U375" s="50"/>
      <c r="V375" s="49"/>
      <c r="W375" s="49"/>
      <c r="X375" s="49"/>
      <c r="Y375" s="48"/>
      <c r="Z375" s="45" t="s">
        <v>5866</v>
      </c>
      <c r="AA375" s="43"/>
      <c r="AB375" s="43" t="s">
        <v>5866</v>
      </c>
      <c r="AC375" s="46"/>
      <c r="AD375" s="53"/>
      <c r="AE375" s="45"/>
      <c r="AF375" s="43"/>
      <c r="AG375" s="43"/>
      <c r="AH375" s="43"/>
      <c r="AI375" s="53"/>
      <c r="AJ375" s="45"/>
      <c r="AK375" s="43"/>
      <c r="AL375" s="43"/>
      <c r="AM375" s="43"/>
      <c r="AN375" s="42"/>
      <c r="AO375" s="44"/>
      <c r="AP375" s="44"/>
      <c r="AQ375" s="44"/>
      <c r="AR375" s="44"/>
      <c r="AS375" s="42"/>
      <c r="AT375" s="45" t="s">
        <v>5866</v>
      </c>
      <c r="AU375" s="43"/>
      <c r="AV375" s="43" t="s">
        <v>5866</v>
      </c>
      <c r="AW375" s="43"/>
      <c r="AX375" s="43"/>
      <c r="AY375" s="43"/>
      <c r="AZ375" s="53"/>
      <c r="BA375" s="45"/>
      <c r="BB375" s="43"/>
      <c r="BC375" s="43"/>
      <c r="BD375" s="43"/>
      <c r="BE375" s="43"/>
      <c r="BF375" s="43"/>
      <c r="BG375" s="53"/>
      <c r="BH375" s="45"/>
      <c r="BI375" s="43"/>
      <c r="BJ375" s="43"/>
      <c r="BK375" s="43"/>
      <c r="BL375" s="43"/>
      <c r="BM375" s="43"/>
      <c r="BN375" s="53"/>
      <c r="BO375" s="56" t="s">
        <v>14620</v>
      </c>
      <c r="BR375" s="25"/>
    </row>
    <row r="376" spans="1:70">
      <c r="A376" s="25" t="s">
        <v>14136</v>
      </c>
      <c r="B376" s="39"/>
      <c r="C376" s="40"/>
      <c r="D376" s="58"/>
      <c r="E376" s="57" t="s">
        <v>14495</v>
      </c>
      <c r="F376" s="39"/>
      <c r="G376" s="39"/>
      <c r="H376" s="39"/>
      <c r="I376" s="38"/>
      <c r="J376" s="50"/>
      <c r="K376" s="49"/>
      <c r="L376" s="49"/>
      <c r="M376" s="49"/>
      <c r="N376" s="49"/>
      <c r="O376" s="48"/>
      <c r="P376" s="50"/>
      <c r="Q376" s="49"/>
      <c r="R376" s="49"/>
      <c r="S376" s="49"/>
      <c r="T376" s="48"/>
      <c r="U376" s="50"/>
      <c r="V376" s="49"/>
      <c r="W376" s="49"/>
      <c r="X376" s="49"/>
      <c r="Y376" s="48"/>
      <c r="Z376" s="45" t="s">
        <v>5866</v>
      </c>
      <c r="AA376" s="43"/>
      <c r="AB376" s="43" t="s">
        <v>5866</v>
      </c>
      <c r="AC376" s="43"/>
      <c r="AD376" s="53"/>
      <c r="AE376" s="45"/>
      <c r="AF376" s="43"/>
      <c r="AG376" s="43"/>
      <c r="AH376" s="43"/>
      <c r="AI376" s="53"/>
      <c r="AJ376" s="45"/>
      <c r="AK376" s="43"/>
      <c r="AL376" s="43"/>
      <c r="AM376" s="43"/>
      <c r="AN376" s="42"/>
      <c r="AO376" s="44"/>
      <c r="AP376" s="44"/>
      <c r="AQ376" s="44"/>
      <c r="AR376" s="44"/>
      <c r="AS376" s="42"/>
      <c r="AT376" s="45" t="s">
        <v>5866</v>
      </c>
      <c r="AU376" s="43"/>
      <c r="AV376" s="43" t="s">
        <v>5866</v>
      </c>
      <c r="AW376" s="43"/>
      <c r="AX376" s="43"/>
      <c r="AY376" s="43"/>
      <c r="AZ376" s="53"/>
      <c r="BA376" s="45"/>
      <c r="BB376" s="43"/>
      <c r="BC376" s="43"/>
      <c r="BD376" s="43"/>
      <c r="BE376" s="43"/>
      <c r="BF376" s="43"/>
      <c r="BG376" s="53"/>
      <c r="BH376" s="45"/>
      <c r="BI376" s="43"/>
      <c r="BJ376" s="43"/>
      <c r="BK376" s="43"/>
      <c r="BL376" s="43"/>
      <c r="BM376" s="43"/>
      <c r="BN376" s="53"/>
      <c r="BO376" s="56" t="s">
        <v>14496</v>
      </c>
      <c r="BP376" s="26" t="s">
        <v>14480</v>
      </c>
      <c r="BR376" s="25"/>
    </row>
    <row r="377" spans="1:70">
      <c r="A377" s="25" t="s">
        <v>14136</v>
      </c>
      <c r="B377" s="39"/>
      <c r="C377" s="40"/>
      <c r="D377" s="58"/>
      <c r="E377" s="57" t="s">
        <v>14497</v>
      </c>
      <c r="F377" s="39"/>
      <c r="G377" s="39"/>
      <c r="H377" s="39"/>
      <c r="I377" s="38"/>
      <c r="J377" s="50"/>
      <c r="K377" s="49"/>
      <c r="L377" s="49"/>
      <c r="M377" s="49"/>
      <c r="N377" s="49"/>
      <c r="O377" s="48"/>
      <c r="P377" s="50"/>
      <c r="Q377" s="49"/>
      <c r="R377" s="49"/>
      <c r="S377" s="49"/>
      <c r="T377" s="48"/>
      <c r="U377" s="50"/>
      <c r="V377" s="49"/>
      <c r="W377" s="49"/>
      <c r="X377" s="49"/>
      <c r="Y377" s="48"/>
      <c r="Z377" s="45" t="s">
        <v>5866</v>
      </c>
      <c r="AA377" s="43"/>
      <c r="AB377" s="43" t="s">
        <v>5866</v>
      </c>
      <c r="AC377" s="46"/>
      <c r="AD377" s="53"/>
      <c r="AE377" s="45"/>
      <c r="AF377" s="43"/>
      <c r="AG377" s="43"/>
      <c r="AH377" s="43"/>
      <c r="AI377" s="53"/>
      <c r="AJ377" s="45"/>
      <c r="AK377" s="43"/>
      <c r="AL377" s="43"/>
      <c r="AM377" s="43"/>
      <c r="AN377" s="42"/>
      <c r="AO377" s="44"/>
      <c r="AP377" s="44"/>
      <c r="AQ377" s="44"/>
      <c r="AR377" s="44"/>
      <c r="AS377" s="42"/>
      <c r="AT377" s="45" t="s">
        <v>5866</v>
      </c>
      <c r="AU377" s="43"/>
      <c r="AV377" s="43" t="s">
        <v>5866</v>
      </c>
      <c r="AW377" s="43"/>
      <c r="AX377" s="43"/>
      <c r="AY377" s="43"/>
      <c r="AZ377" s="53"/>
      <c r="BA377" s="45"/>
      <c r="BB377" s="43"/>
      <c r="BC377" s="43"/>
      <c r="BD377" s="43"/>
      <c r="BE377" s="43"/>
      <c r="BF377" s="43"/>
      <c r="BG377" s="53"/>
      <c r="BH377" s="45"/>
      <c r="BI377" s="43"/>
      <c r="BJ377" s="43"/>
      <c r="BK377" s="43"/>
      <c r="BL377" s="43"/>
      <c r="BM377" s="43"/>
      <c r="BN377" s="53"/>
      <c r="BO377" s="56" t="s">
        <v>14498</v>
      </c>
      <c r="BR377" s="25"/>
    </row>
    <row r="378" spans="1:70">
      <c r="A378" s="25" t="s">
        <v>14136</v>
      </c>
      <c r="B378" s="39"/>
      <c r="C378" s="40"/>
      <c r="D378" s="58"/>
      <c r="E378" s="57" t="s">
        <v>14625</v>
      </c>
      <c r="F378" s="39"/>
      <c r="G378" s="39"/>
      <c r="H378" s="39"/>
      <c r="I378" s="38"/>
      <c r="J378" s="50"/>
      <c r="K378" s="49"/>
      <c r="L378" s="49"/>
      <c r="M378" s="49"/>
      <c r="N378" s="49"/>
      <c r="O378" s="48"/>
      <c r="P378" s="50"/>
      <c r="Q378" s="49"/>
      <c r="R378" s="49"/>
      <c r="S378" s="49"/>
      <c r="T378" s="48"/>
      <c r="U378" s="50"/>
      <c r="V378" s="49"/>
      <c r="W378" s="49"/>
      <c r="X378" s="49"/>
      <c r="Y378" s="48"/>
      <c r="Z378" s="45" t="s">
        <v>5866</v>
      </c>
      <c r="AA378" s="43"/>
      <c r="AB378" s="43" t="s">
        <v>5866</v>
      </c>
      <c r="AC378" s="43"/>
      <c r="AD378" s="53"/>
      <c r="AE378" s="45"/>
      <c r="AF378" s="43"/>
      <c r="AG378" s="43"/>
      <c r="AH378" s="43"/>
      <c r="AI378" s="53"/>
      <c r="AJ378" s="45"/>
      <c r="AK378" s="43"/>
      <c r="AL378" s="43"/>
      <c r="AM378" s="43"/>
      <c r="AN378" s="42"/>
      <c r="AO378" s="44"/>
      <c r="AP378" s="44"/>
      <c r="AQ378" s="44"/>
      <c r="AR378" s="44"/>
      <c r="AS378" s="42"/>
      <c r="AT378" s="45" t="s">
        <v>5866</v>
      </c>
      <c r="AU378" s="43"/>
      <c r="AV378" s="43" t="s">
        <v>5866</v>
      </c>
      <c r="AW378" s="43"/>
      <c r="AX378" s="43"/>
      <c r="AY378" s="43"/>
      <c r="AZ378" s="53"/>
      <c r="BA378" s="45"/>
      <c r="BB378" s="43"/>
      <c r="BC378" s="43"/>
      <c r="BD378" s="43"/>
      <c r="BE378" s="43"/>
      <c r="BF378" s="43"/>
      <c r="BG378" s="53"/>
      <c r="BH378" s="45"/>
      <c r="BI378" s="43"/>
      <c r="BJ378" s="43"/>
      <c r="BK378" s="43"/>
      <c r="BL378" s="43"/>
      <c r="BM378" s="43"/>
      <c r="BN378" s="53"/>
      <c r="BO378" s="56" t="s">
        <v>14626</v>
      </c>
      <c r="BP378" s="26" t="s">
        <v>14480</v>
      </c>
      <c r="BR378" s="25"/>
    </row>
    <row r="379" spans="1:70">
      <c r="A379" s="25" t="s">
        <v>14136</v>
      </c>
      <c r="B379" s="39"/>
      <c r="C379" s="40"/>
      <c r="D379" s="58"/>
      <c r="E379" s="57" t="s">
        <v>14501</v>
      </c>
      <c r="F379" s="39"/>
      <c r="G379" s="39"/>
      <c r="H379" s="39"/>
      <c r="I379" s="38"/>
      <c r="J379" s="50"/>
      <c r="K379" s="49"/>
      <c r="L379" s="49"/>
      <c r="M379" s="49"/>
      <c r="N379" s="49"/>
      <c r="O379" s="48"/>
      <c r="P379" s="50"/>
      <c r="Q379" s="49"/>
      <c r="R379" s="49"/>
      <c r="S379" s="49"/>
      <c r="T379" s="48"/>
      <c r="U379" s="50"/>
      <c r="V379" s="49"/>
      <c r="W379" s="49"/>
      <c r="X379" s="49"/>
      <c r="Y379" s="48"/>
      <c r="Z379" s="45" t="s">
        <v>5866</v>
      </c>
      <c r="AA379" s="43"/>
      <c r="AB379" s="43" t="s">
        <v>5866</v>
      </c>
      <c r="AC379" s="46"/>
      <c r="AD379" s="53"/>
      <c r="AE379" s="45"/>
      <c r="AF379" s="43"/>
      <c r="AG379" s="43"/>
      <c r="AH379" s="43"/>
      <c r="AI379" s="53"/>
      <c r="AJ379" s="45"/>
      <c r="AK379" s="43"/>
      <c r="AL379" s="43"/>
      <c r="AM379" s="43"/>
      <c r="AN379" s="42"/>
      <c r="AO379" s="44"/>
      <c r="AP379" s="44"/>
      <c r="AQ379" s="44"/>
      <c r="AR379" s="44"/>
      <c r="AS379" s="42"/>
      <c r="AT379" s="45" t="s">
        <v>5866</v>
      </c>
      <c r="AU379" s="43"/>
      <c r="AV379" s="43" t="s">
        <v>5866</v>
      </c>
      <c r="AW379" s="43"/>
      <c r="AX379" s="43"/>
      <c r="AY379" s="43"/>
      <c r="AZ379" s="53"/>
      <c r="BA379" s="45"/>
      <c r="BB379" s="43"/>
      <c r="BC379" s="43"/>
      <c r="BD379" s="43"/>
      <c r="BE379" s="43"/>
      <c r="BF379" s="43"/>
      <c r="BG379" s="53"/>
      <c r="BH379" s="45"/>
      <c r="BI379" s="43"/>
      <c r="BJ379" s="43"/>
      <c r="BK379" s="43"/>
      <c r="BL379" s="43"/>
      <c r="BM379" s="43"/>
      <c r="BN379" s="53"/>
      <c r="BO379" s="56" t="s">
        <v>14627</v>
      </c>
      <c r="BR379" s="25"/>
    </row>
    <row r="380" spans="1:70">
      <c r="A380" s="25" t="s">
        <v>14136</v>
      </c>
      <c r="B380" s="39"/>
      <c r="C380" s="40"/>
      <c r="D380" s="58"/>
      <c r="E380" s="57" t="s">
        <v>14628</v>
      </c>
      <c r="F380" s="39"/>
      <c r="G380" s="39"/>
      <c r="H380" s="39"/>
      <c r="I380" s="38"/>
      <c r="J380" s="50"/>
      <c r="K380" s="49"/>
      <c r="L380" s="49"/>
      <c r="M380" s="49"/>
      <c r="N380" s="49"/>
      <c r="O380" s="48"/>
      <c r="P380" s="50"/>
      <c r="Q380" s="49"/>
      <c r="R380" s="49"/>
      <c r="S380" s="49"/>
      <c r="T380" s="48"/>
      <c r="U380" s="50"/>
      <c r="V380" s="49"/>
      <c r="W380" s="49"/>
      <c r="X380" s="49"/>
      <c r="Y380" s="48"/>
      <c r="Z380" s="45" t="s">
        <v>5866</v>
      </c>
      <c r="AA380" s="43"/>
      <c r="AB380" s="43" t="s">
        <v>5866</v>
      </c>
      <c r="AC380" s="43"/>
      <c r="AD380" s="53"/>
      <c r="AE380" s="45"/>
      <c r="AF380" s="43"/>
      <c r="AG380" s="43"/>
      <c r="AH380" s="43"/>
      <c r="AI380" s="53"/>
      <c r="AJ380" s="45"/>
      <c r="AK380" s="43"/>
      <c r="AL380" s="43"/>
      <c r="AM380" s="43"/>
      <c r="AN380" s="42"/>
      <c r="AO380" s="44"/>
      <c r="AP380" s="44"/>
      <c r="AQ380" s="44"/>
      <c r="AR380" s="44"/>
      <c r="AS380" s="42"/>
      <c r="AT380" s="45" t="s">
        <v>5866</v>
      </c>
      <c r="AU380" s="43"/>
      <c r="AV380" s="43" t="s">
        <v>5866</v>
      </c>
      <c r="AW380" s="43"/>
      <c r="AX380" s="43"/>
      <c r="AY380" s="43"/>
      <c r="AZ380" s="53"/>
      <c r="BA380" s="45"/>
      <c r="BB380" s="43"/>
      <c r="BC380" s="43"/>
      <c r="BD380" s="43"/>
      <c r="BE380" s="43"/>
      <c r="BF380" s="43"/>
      <c r="BG380" s="53"/>
      <c r="BH380" s="45"/>
      <c r="BI380" s="43"/>
      <c r="BJ380" s="43"/>
      <c r="BK380" s="43"/>
      <c r="BL380" s="43"/>
      <c r="BM380" s="43"/>
      <c r="BN380" s="53"/>
      <c r="BO380" s="56" t="s">
        <v>14629</v>
      </c>
      <c r="BP380" s="26" t="s">
        <v>14480</v>
      </c>
      <c r="BR380" s="25"/>
    </row>
    <row r="381" spans="1:70">
      <c r="A381" s="25" t="s">
        <v>14136</v>
      </c>
      <c r="B381" s="39"/>
      <c r="C381" s="40"/>
      <c r="D381" s="58"/>
      <c r="E381" s="57" t="s">
        <v>14630</v>
      </c>
      <c r="F381" s="39"/>
      <c r="G381" s="39"/>
      <c r="H381" s="39"/>
      <c r="I381" s="38"/>
      <c r="J381" s="50"/>
      <c r="K381" s="49"/>
      <c r="L381" s="49"/>
      <c r="M381" s="49"/>
      <c r="N381" s="49"/>
      <c r="O381" s="48"/>
      <c r="P381" s="50"/>
      <c r="Q381" s="49"/>
      <c r="R381" s="49"/>
      <c r="S381" s="49"/>
      <c r="T381" s="48"/>
      <c r="U381" s="50"/>
      <c r="V381" s="49"/>
      <c r="W381" s="49"/>
      <c r="X381" s="49"/>
      <c r="Y381" s="48"/>
      <c r="Z381" s="45" t="s">
        <v>5866</v>
      </c>
      <c r="AA381" s="43"/>
      <c r="AB381" s="43" t="s">
        <v>5866</v>
      </c>
      <c r="AC381" s="46"/>
      <c r="AD381" s="53"/>
      <c r="AE381" s="45"/>
      <c r="AF381" s="43"/>
      <c r="AG381" s="43"/>
      <c r="AH381" s="43"/>
      <c r="AI381" s="53"/>
      <c r="AJ381" s="45"/>
      <c r="AK381" s="43"/>
      <c r="AL381" s="43"/>
      <c r="AM381" s="43"/>
      <c r="AN381" s="42"/>
      <c r="AO381" s="44"/>
      <c r="AP381" s="44"/>
      <c r="AQ381" s="44"/>
      <c r="AR381" s="44"/>
      <c r="AS381" s="42"/>
      <c r="AT381" s="45" t="s">
        <v>5866</v>
      </c>
      <c r="AU381" s="43"/>
      <c r="AV381" s="43" t="s">
        <v>5866</v>
      </c>
      <c r="AW381" s="43"/>
      <c r="AX381" s="43"/>
      <c r="AY381" s="43"/>
      <c r="AZ381" s="53"/>
      <c r="BA381" s="45"/>
      <c r="BB381" s="43"/>
      <c r="BC381" s="43"/>
      <c r="BD381" s="43"/>
      <c r="BE381" s="43"/>
      <c r="BF381" s="43"/>
      <c r="BG381" s="53"/>
      <c r="BH381" s="45"/>
      <c r="BI381" s="43"/>
      <c r="BJ381" s="43"/>
      <c r="BK381" s="43"/>
      <c r="BL381" s="43"/>
      <c r="BM381" s="43"/>
      <c r="BN381" s="53"/>
      <c r="BO381" s="56" t="s">
        <v>14631</v>
      </c>
      <c r="BR381" s="25"/>
    </row>
    <row r="382" spans="1:70">
      <c r="A382" s="25" t="s">
        <v>14136</v>
      </c>
      <c r="B382" s="39"/>
      <c r="C382" s="40"/>
      <c r="D382" s="58"/>
      <c r="E382" s="57" t="s">
        <v>14640</v>
      </c>
      <c r="F382" s="39"/>
      <c r="G382" s="39"/>
      <c r="H382" s="39"/>
      <c r="I382" s="38"/>
      <c r="J382" s="50"/>
      <c r="K382" s="49"/>
      <c r="L382" s="49"/>
      <c r="M382" s="49"/>
      <c r="N382" s="49"/>
      <c r="O382" s="48"/>
      <c r="P382" s="50"/>
      <c r="Q382" s="49"/>
      <c r="R382" s="49"/>
      <c r="S382" s="49"/>
      <c r="T382" s="48"/>
      <c r="U382" s="50"/>
      <c r="V382" s="49"/>
      <c r="W382" s="49"/>
      <c r="X382" s="49"/>
      <c r="Y382" s="48"/>
      <c r="Z382" s="45" t="s">
        <v>5866</v>
      </c>
      <c r="AA382" s="43"/>
      <c r="AB382" s="43" t="s">
        <v>5866</v>
      </c>
      <c r="AC382" s="43"/>
      <c r="AD382" s="53"/>
      <c r="AE382" s="45"/>
      <c r="AF382" s="43"/>
      <c r="AG382" s="43"/>
      <c r="AH382" s="43"/>
      <c r="AI382" s="53"/>
      <c r="AJ382" s="45"/>
      <c r="AK382" s="43"/>
      <c r="AL382" s="43"/>
      <c r="AM382" s="43"/>
      <c r="AN382" s="42"/>
      <c r="AO382" s="44"/>
      <c r="AP382" s="44"/>
      <c r="AQ382" s="44"/>
      <c r="AR382" s="44"/>
      <c r="AS382" s="42"/>
      <c r="AT382" s="45" t="s">
        <v>5866</v>
      </c>
      <c r="AU382" s="43"/>
      <c r="AV382" s="43" t="s">
        <v>5866</v>
      </c>
      <c r="AW382" s="43"/>
      <c r="AX382" s="43"/>
      <c r="AY382" s="43"/>
      <c r="AZ382" s="53"/>
      <c r="BA382" s="45"/>
      <c r="BB382" s="43"/>
      <c r="BC382" s="43"/>
      <c r="BD382" s="43"/>
      <c r="BE382" s="43"/>
      <c r="BF382" s="43"/>
      <c r="BG382" s="53"/>
      <c r="BH382" s="45"/>
      <c r="BI382" s="43"/>
      <c r="BJ382" s="43"/>
      <c r="BK382" s="43"/>
      <c r="BL382" s="43"/>
      <c r="BM382" s="43"/>
      <c r="BN382" s="53"/>
      <c r="BO382" s="56" t="s">
        <v>14641</v>
      </c>
      <c r="BP382" s="26" t="s">
        <v>14480</v>
      </c>
      <c r="BR382" s="25"/>
    </row>
    <row r="383" spans="1:70">
      <c r="A383" s="25" t="s">
        <v>14136</v>
      </c>
      <c r="B383" s="39"/>
      <c r="C383" s="40"/>
      <c r="D383" s="58"/>
      <c r="E383" s="57" t="s">
        <v>14642</v>
      </c>
      <c r="F383" s="39"/>
      <c r="G383" s="39"/>
      <c r="H383" s="39"/>
      <c r="I383" s="38"/>
      <c r="J383" s="50"/>
      <c r="K383" s="49"/>
      <c r="L383" s="49"/>
      <c r="M383" s="49"/>
      <c r="N383" s="49"/>
      <c r="O383" s="48"/>
      <c r="P383" s="50"/>
      <c r="Q383" s="49"/>
      <c r="R383" s="49"/>
      <c r="S383" s="49"/>
      <c r="T383" s="48"/>
      <c r="U383" s="50"/>
      <c r="V383" s="49"/>
      <c r="W383" s="49"/>
      <c r="X383" s="49"/>
      <c r="Y383" s="48"/>
      <c r="Z383" s="45" t="s">
        <v>5866</v>
      </c>
      <c r="AA383" s="43"/>
      <c r="AB383" s="43" t="s">
        <v>5866</v>
      </c>
      <c r="AC383" s="46"/>
      <c r="AD383" s="53"/>
      <c r="AE383" s="45"/>
      <c r="AF383" s="43"/>
      <c r="AG383" s="43"/>
      <c r="AH383" s="43"/>
      <c r="AI383" s="53"/>
      <c r="AJ383" s="45"/>
      <c r="AK383" s="43"/>
      <c r="AL383" s="43"/>
      <c r="AM383" s="43"/>
      <c r="AN383" s="42"/>
      <c r="AO383" s="44"/>
      <c r="AP383" s="44"/>
      <c r="AQ383" s="44"/>
      <c r="AR383" s="44"/>
      <c r="AS383" s="42"/>
      <c r="AT383" s="45" t="s">
        <v>5866</v>
      </c>
      <c r="AU383" s="43"/>
      <c r="AV383" s="43" t="s">
        <v>5866</v>
      </c>
      <c r="AW383" s="43"/>
      <c r="AX383" s="43"/>
      <c r="AY383" s="43"/>
      <c r="AZ383" s="53"/>
      <c r="BA383" s="45"/>
      <c r="BB383" s="43"/>
      <c r="BC383" s="43"/>
      <c r="BD383" s="43"/>
      <c r="BE383" s="43"/>
      <c r="BF383" s="43"/>
      <c r="BG383" s="53"/>
      <c r="BH383" s="45"/>
      <c r="BI383" s="43"/>
      <c r="BJ383" s="43"/>
      <c r="BK383" s="43"/>
      <c r="BL383" s="43"/>
      <c r="BM383" s="43"/>
      <c r="BN383" s="53"/>
      <c r="BO383" s="56" t="s">
        <v>14679</v>
      </c>
      <c r="BR383" s="25"/>
    </row>
    <row r="384" spans="1:70">
      <c r="A384" s="25" t="s">
        <v>14136</v>
      </c>
      <c r="B384" s="39"/>
      <c r="C384" s="40"/>
      <c r="D384" s="58"/>
      <c r="E384" s="57" t="s">
        <v>14621</v>
      </c>
      <c r="F384" s="39"/>
      <c r="G384" s="39"/>
      <c r="H384" s="39"/>
      <c r="I384" s="38"/>
      <c r="J384" s="50"/>
      <c r="K384" s="49"/>
      <c r="L384" s="49"/>
      <c r="M384" s="49"/>
      <c r="N384" s="49"/>
      <c r="O384" s="48"/>
      <c r="P384" s="50"/>
      <c r="Q384" s="49"/>
      <c r="R384" s="49"/>
      <c r="S384" s="49"/>
      <c r="T384" s="48"/>
      <c r="U384" s="50"/>
      <c r="V384" s="49"/>
      <c r="W384" s="49"/>
      <c r="X384" s="49"/>
      <c r="Y384" s="48"/>
      <c r="Z384" s="45" t="s">
        <v>5866</v>
      </c>
      <c r="AA384" s="43"/>
      <c r="AB384" s="43" t="s">
        <v>5866</v>
      </c>
      <c r="AC384" s="43"/>
      <c r="AD384" s="53"/>
      <c r="AE384" s="45"/>
      <c r="AF384" s="43"/>
      <c r="AG384" s="43"/>
      <c r="AH384" s="43"/>
      <c r="AI384" s="53"/>
      <c r="AJ384" s="45"/>
      <c r="AK384" s="43"/>
      <c r="AL384" s="43"/>
      <c r="AM384" s="43"/>
      <c r="AN384" s="42"/>
      <c r="AO384" s="44"/>
      <c r="AP384" s="44"/>
      <c r="AQ384" s="44"/>
      <c r="AR384" s="44"/>
      <c r="AS384" s="42"/>
      <c r="AT384" s="45" t="s">
        <v>5866</v>
      </c>
      <c r="AU384" s="43"/>
      <c r="AV384" s="43" t="s">
        <v>5866</v>
      </c>
      <c r="AW384" s="43"/>
      <c r="AX384" s="43"/>
      <c r="AY384" s="43"/>
      <c r="AZ384" s="53"/>
      <c r="BA384" s="45"/>
      <c r="BB384" s="43"/>
      <c r="BC384" s="43"/>
      <c r="BD384" s="43"/>
      <c r="BE384" s="43"/>
      <c r="BF384" s="43"/>
      <c r="BG384" s="53"/>
      <c r="BH384" s="45"/>
      <c r="BI384" s="43"/>
      <c r="BJ384" s="43"/>
      <c r="BK384" s="43"/>
      <c r="BL384" s="43"/>
      <c r="BM384" s="43"/>
      <c r="BN384" s="53"/>
      <c r="BO384" s="56" t="s">
        <v>14622</v>
      </c>
      <c r="BP384" s="26" t="s">
        <v>14480</v>
      </c>
      <c r="BR384" s="25"/>
    </row>
    <row r="385" spans="1:70">
      <c r="A385" s="25" t="s">
        <v>14136</v>
      </c>
      <c r="B385" s="39"/>
      <c r="C385" s="40"/>
      <c r="D385" s="58"/>
      <c r="E385" s="57" t="s">
        <v>14623</v>
      </c>
      <c r="F385" s="39"/>
      <c r="G385" s="39"/>
      <c r="H385" s="39"/>
      <c r="I385" s="38"/>
      <c r="J385" s="50"/>
      <c r="K385" s="49"/>
      <c r="L385" s="49"/>
      <c r="M385" s="49"/>
      <c r="N385" s="49"/>
      <c r="O385" s="48"/>
      <c r="P385" s="50"/>
      <c r="Q385" s="49"/>
      <c r="R385" s="49"/>
      <c r="S385" s="49"/>
      <c r="T385" s="48"/>
      <c r="U385" s="50"/>
      <c r="V385" s="49"/>
      <c r="W385" s="49"/>
      <c r="X385" s="49"/>
      <c r="Y385" s="48"/>
      <c r="Z385" s="45" t="s">
        <v>5866</v>
      </c>
      <c r="AA385" s="43"/>
      <c r="AB385" s="43" t="s">
        <v>5866</v>
      </c>
      <c r="AC385" s="46"/>
      <c r="AD385" s="53"/>
      <c r="AE385" s="45"/>
      <c r="AF385" s="43"/>
      <c r="AG385" s="43"/>
      <c r="AH385" s="43"/>
      <c r="AI385" s="53"/>
      <c r="AJ385" s="45"/>
      <c r="AK385" s="43"/>
      <c r="AL385" s="43"/>
      <c r="AM385" s="43"/>
      <c r="AN385" s="42"/>
      <c r="AO385" s="44"/>
      <c r="AP385" s="44"/>
      <c r="AQ385" s="44"/>
      <c r="AR385" s="44"/>
      <c r="AS385" s="42"/>
      <c r="AT385" s="45" t="s">
        <v>5866</v>
      </c>
      <c r="AU385" s="43"/>
      <c r="AV385" s="43" t="s">
        <v>5866</v>
      </c>
      <c r="AW385" s="43"/>
      <c r="AX385" s="43"/>
      <c r="AY385" s="43"/>
      <c r="AZ385" s="53"/>
      <c r="BA385" s="45"/>
      <c r="BB385" s="43"/>
      <c r="BC385" s="43"/>
      <c r="BD385" s="43"/>
      <c r="BE385" s="43"/>
      <c r="BF385" s="43"/>
      <c r="BG385" s="53"/>
      <c r="BH385" s="45"/>
      <c r="BI385" s="43"/>
      <c r="BJ385" s="43"/>
      <c r="BK385" s="43"/>
      <c r="BL385" s="43"/>
      <c r="BM385" s="43"/>
      <c r="BN385" s="53"/>
      <c r="BO385" s="56" t="s">
        <v>14624</v>
      </c>
      <c r="BR385" s="25"/>
    </row>
    <row r="386" spans="1:70">
      <c r="A386" s="25" t="s">
        <v>14136</v>
      </c>
      <c r="B386" s="39"/>
      <c r="C386" s="40"/>
      <c r="D386" s="58"/>
      <c r="E386" s="57" t="s">
        <v>14644</v>
      </c>
      <c r="F386" s="39"/>
      <c r="G386" s="39"/>
      <c r="H386" s="39"/>
      <c r="I386" s="38"/>
      <c r="J386" s="50"/>
      <c r="K386" s="49"/>
      <c r="L386" s="49"/>
      <c r="M386" s="49"/>
      <c r="N386" s="49"/>
      <c r="O386" s="48"/>
      <c r="P386" s="50"/>
      <c r="Q386" s="49"/>
      <c r="R386" s="49"/>
      <c r="S386" s="49"/>
      <c r="T386" s="48"/>
      <c r="U386" s="50"/>
      <c r="V386" s="49"/>
      <c r="W386" s="49"/>
      <c r="X386" s="49"/>
      <c r="Y386" s="48"/>
      <c r="Z386" s="45" t="s">
        <v>5866</v>
      </c>
      <c r="AA386" s="43"/>
      <c r="AB386" s="43" t="s">
        <v>5866</v>
      </c>
      <c r="AC386" s="43"/>
      <c r="AD386" s="53"/>
      <c r="AE386" s="45"/>
      <c r="AF386" s="43"/>
      <c r="AG386" s="43"/>
      <c r="AH386" s="43"/>
      <c r="AI386" s="53"/>
      <c r="AJ386" s="45"/>
      <c r="AK386" s="43"/>
      <c r="AL386" s="43"/>
      <c r="AM386" s="43"/>
      <c r="AN386" s="42"/>
      <c r="AO386" s="44"/>
      <c r="AP386" s="44"/>
      <c r="AQ386" s="44"/>
      <c r="AR386" s="44"/>
      <c r="AS386" s="42"/>
      <c r="AT386" s="45" t="s">
        <v>5866</v>
      </c>
      <c r="AU386" s="43"/>
      <c r="AV386" s="43" t="s">
        <v>5866</v>
      </c>
      <c r="AW386" s="43"/>
      <c r="AX386" s="43"/>
      <c r="AY386" s="43"/>
      <c r="AZ386" s="53"/>
      <c r="BA386" s="45"/>
      <c r="BB386" s="43"/>
      <c r="BC386" s="43"/>
      <c r="BD386" s="43"/>
      <c r="BE386" s="43"/>
      <c r="BF386" s="43"/>
      <c r="BG386" s="53"/>
      <c r="BH386" s="45"/>
      <c r="BI386" s="43"/>
      <c r="BJ386" s="43"/>
      <c r="BK386" s="43"/>
      <c r="BL386" s="43"/>
      <c r="BM386" s="43"/>
      <c r="BN386" s="53"/>
      <c r="BO386" s="56" t="s">
        <v>14645</v>
      </c>
      <c r="BP386" s="26" t="s">
        <v>14480</v>
      </c>
      <c r="BR386" s="25"/>
    </row>
    <row r="387" spans="1:70" ht="26.4">
      <c r="A387" s="25" t="s">
        <v>14136</v>
      </c>
      <c r="B387" s="39"/>
      <c r="C387" s="40"/>
      <c r="D387" s="58"/>
      <c r="E387" s="57" t="s">
        <v>14646</v>
      </c>
      <c r="F387" s="39"/>
      <c r="G387" s="39"/>
      <c r="H387" s="39"/>
      <c r="I387" s="38"/>
      <c r="J387" s="50"/>
      <c r="K387" s="49"/>
      <c r="L387" s="49"/>
      <c r="M387" s="49"/>
      <c r="N387" s="49"/>
      <c r="O387" s="48"/>
      <c r="P387" s="50"/>
      <c r="Q387" s="49"/>
      <c r="R387" s="49"/>
      <c r="S387" s="49"/>
      <c r="T387" s="48"/>
      <c r="U387" s="50"/>
      <c r="V387" s="49"/>
      <c r="W387" s="49"/>
      <c r="X387" s="49"/>
      <c r="Y387" s="48"/>
      <c r="Z387" s="45" t="s">
        <v>5866</v>
      </c>
      <c r="AA387" s="43"/>
      <c r="AB387" s="43" t="s">
        <v>5866</v>
      </c>
      <c r="AC387" s="46"/>
      <c r="AD387" s="53"/>
      <c r="AE387" s="45"/>
      <c r="AF387" s="43"/>
      <c r="AG387" s="43"/>
      <c r="AH387" s="43"/>
      <c r="AI387" s="53"/>
      <c r="AJ387" s="45"/>
      <c r="AK387" s="43"/>
      <c r="AL387" s="43"/>
      <c r="AM387" s="43"/>
      <c r="AN387" s="42"/>
      <c r="AO387" s="44"/>
      <c r="AP387" s="44"/>
      <c r="AQ387" s="44"/>
      <c r="AR387" s="44"/>
      <c r="AS387" s="42"/>
      <c r="AT387" s="45" t="s">
        <v>5866</v>
      </c>
      <c r="AU387" s="43"/>
      <c r="AV387" s="43" t="s">
        <v>5866</v>
      </c>
      <c r="AW387" s="43"/>
      <c r="AX387" s="43"/>
      <c r="AY387" s="43"/>
      <c r="AZ387" s="53"/>
      <c r="BA387" s="45"/>
      <c r="BB387" s="43"/>
      <c r="BC387" s="43"/>
      <c r="BD387" s="43"/>
      <c r="BE387" s="43"/>
      <c r="BF387" s="43"/>
      <c r="BG387" s="53"/>
      <c r="BH387" s="45"/>
      <c r="BI387" s="43"/>
      <c r="BJ387" s="43"/>
      <c r="BK387" s="43"/>
      <c r="BL387" s="43"/>
      <c r="BM387" s="43"/>
      <c r="BN387" s="53"/>
      <c r="BO387" s="56" t="s">
        <v>14647</v>
      </c>
      <c r="BR387" s="25"/>
    </row>
    <row r="388" spans="1:70">
      <c r="A388" s="25" t="s">
        <v>14136</v>
      </c>
      <c r="B388" s="39"/>
      <c r="C388" s="40"/>
      <c r="D388" s="58"/>
      <c r="E388" s="57" t="s">
        <v>14507</v>
      </c>
      <c r="F388" s="39"/>
      <c r="G388" s="39"/>
      <c r="H388" s="39"/>
      <c r="I388" s="38"/>
      <c r="J388" s="50"/>
      <c r="K388" s="49"/>
      <c r="L388" s="49"/>
      <c r="M388" s="49"/>
      <c r="N388" s="49"/>
      <c r="O388" s="48"/>
      <c r="P388" s="50"/>
      <c r="Q388" s="49"/>
      <c r="R388" s="49"/>
      <c r="S388" s="49"/>
      <c r="T388" s="48"/>
      <c r="U388" s="50"/>
      <c r="V388" s="49"/>
      <c r="W388" s="49"/>
      <c r="X388" s="49"/>
      <c r="Y388" s="48"/>
      <c r="Z388" s="45" t="s">
        <v>5866</v>
      </c>
      <c r="AA388" s="43"/>
      <c r="AB388" s="43" t="s">
        <v>5866</v>
      </c>
      <c r="AC388" s="43"/>
      <c r="AD388" s="53"/>
      <c r="AE388" s="45"/>
      <c r="AF388" s="43"/>
      <c r="AG388" s="43"/>
      <c r="AH388" s="43"/>
      <c r="AI388" s="53"/>
      <c r="AJ388" s="45"/>
      <c r="AK388" s="43"/>
      <c r="AL388" s="43"/>
      <c r="AM388" s="43"/>
      <c r="AN388" s="42"/>
      <c r="AO388" s="44"/>
      <c r="AP388" s="44"/>
      <c r="AQ388" s="44"/>
      <c r="AR388" s="44"/>
      <c r="AS388" s="42"/>
      <c r="AT388" s="45" t="s">
        <v>5866</v>
      </c>
      <c r="AU388" s="43"/>
      <c r="AV388" s="43" t="s">
        <v>5866</v>
      </c>
      <c r="AW388" s="43"/>
      <c r="AX388" s="43"/>
      <c r="AY388" s="43"/>
      <c r="AZ388" s="53"/>
      <c r="BA388" s="45"/>
      <c r="BB388" s="43"/>
      <c r="BC388" s="43"/>
      <c r="BD388" s="43"/>
      <c r="BE388" s="43"/>
      <c r="BF388" s="43"/>
      <c r="BG388" s="53"/>
      <c r="BH388" s="45"/>
      <c r="BI388" s="43"/>
      <c r="BJ388" s="43"/>
      <c r="BK388" s="43"/>
      <c r="BL388" s="43"/>
      <c r="BM388" s="43"/>
      <c r="BN388" s="53"/>
      <c r="BO388" s="56" t="s">
        <v>14508</v>
      </c>
      <c r="BP388" s="26" t="s">
        <v>14480</v>
      </c>
      <c r="BR388" s="25"/>
    </row>
    <row r="389" spans="1:70">
      <c r="A389" s="25" t="s">
        <v>14136</v>
      </c>
      <c r="B389" s="39"/>
      <c r="C389" s="40"/>
      <c r="D389" s="58"/>
      <c r="E389" s="57" t="s">
        <v>14509</v>
      </c>
      <c r="F389" s="39"/>
      <c r="G389" s="39"/>
      <c r="H389" s="39"/>
      <c r="I389" s="38"/>
      <c r="J389" s="50"/>
      <c r="K389" s="49"/>
      <c r="L389" s="49"/>
      <c r="M389" s="49"/>
      <c r="N389" s="49"/>
      <c r="O389" s="48"/>
      <c r="P389" s="50"/>
      <c r="Q389" s="49"/>
      <c r="R389" s="49"/>
      <c r="S389" s="49"/>
      <c r="T389" s="48"/>
      <c r="U389" s="50"/>
      <c r="V389" s="49"/>
      <c r="W389" s="49"/>
      <c r="X389" s="49"/>
      <c r="Y389" s="48"/>
      <c r="Z389" s="45" t="s">
        <v>5866</v>
      </c>
      <c r="AA389" s="43"/>
      <c r="AB389" s="43" t="s">
        <v>5866</v>
      </c>
      <c r="AC389" s="46"/>
      <c r="AD389" s="53"/>
      <c r="AE389" s="45"/>
      <c r="AF389" s="43"/>
      <c r="AG389" s="43"/>
      <c r="AH389" s="43"/>
      <c r="AI389" s="53"/>
      <c r="AJ389" s="45"/>
      <c r="AK389" s="43"/>
      <c r="AL389" s="43"/>
      <c r="AM389" s="43"/>
      <c r="AN389" s="42"/>
      <c r="AO389" s="44"/>
      <c r="AP389" s="44"/>
      <c r="AQ389" s="44"/>
      <c r="AR389" s="44"/>
      <c r="AS389" s="42"/>
      <c r="AT389" s="45" t="s">
        <v>5866</v>
      </c>
      <c r="AU389" s="43"/>
      <c r="AV389" s="43" t="s">
        <v>5866</v>
      </c>
      <c r="AW389" s="43"/>
      <c r="AX389" s="43"/>
      <c r="AY389" s="43"/>
      <c r="AZ389" s="53"/>
      <c r="BA389" s="45"/>
      <c r="BB389" s="43"/>
      <c r="BC389" s="43"/>
      <c r="BD389" s="43"/>
      <c r="BE389" s="43"/>
      <c r="BF389" s="43"/>
      <c r="BG389" s="53"/>
      <c r="BH389" s="45"/>
      <c r="BI389" s="43"/>
      <c r="BJ389" s="43"/>
      <c r="BK389" s="43"/>
      <c r="BL389" s="43"/>
      <c r="BM389" s="43"/>
      <c r="BN389" s="53"/>
      <c r="BO389" s="56" t="s">
        <v>14510</v>
      </c>
      <c r="BR389" s="25"/>
    </row>
    <row r="390" spans="1:70">
      <c r="A390" s="25" t="s">
        <v>14136</v>
      </c>
      <c r="B390" s="39"/>
      <c r="C390" s="40"/>
      <c r="D390" s="58"/>
      <c r="E390" s="57" t="s">
        <v>14511</v>
      </c>
      <c r="F390" s="39"/>
      <c r="G390" s="39"/>
      <c r="H390" s="39"/>
      <c r="I390" s="38"/>
      <c r="J390" s="50"/>
      <c r="K390" s="49"/>
      <c r="L390" s="49"/>
      <c r="M390" s="49"/>
      <c r="N390" s="49"/>
      <c r="O390" s="48"/>
      <c r="P390" s="50"/>
      <c r="Q390" s="49"/>
      <c r="R390" s="49"/>
      <c r="S390" s="49"/>
      <c r="T390" s="48"/>
      <c r="U390" s="50"/>
      <c r="V390" s="49"/>
      <c r="W390" s="49"/>
      <c r="X390" s="49"/>
      <c r="Y390" s="48"/>
      <c r="Z390" s="45" t="s">
        <v>5866</v>
      </c>
      <c r="AA390" s="43"/>
      <c r="AB390" s="43" t="s">
        <v>5866</v>
      </c>
      <c r="AC390" s="43"/>
      <c r="AD390" s="53"/>
      <c r="AE390" s="45"/>
      <c r="AF390" s="43"/>
      <c r="AG390" s="43"/>
      <c r="AH390" s="43"/>
      <c r="AI390" s="53"/>
      <c r="AJ390" s="45"/>
      <c r="AK390" s="43"/>
      <c r="AL390" s="43"/>
      <c r="AM390" s="43"/>
      <c r="AN390" s="42"/>
      <c r="AO390" s="44"/>
      <c r="AP390" s="44"/>
      <c r="AQ390" s="44"/>
      <c r="AR390" s="44"/>
      <c r="AS390" s="42"/>
      <c r="AT390" s="45" t="s">
        <v>5866</v>
      </c>
      <c r="AU390" s="43"/>
      <c r="AV390" s="43" t="s">
        <v>5866</v>
      </c>
      <c r="AW390" s="43"/>
      <c r="AX390" s="43"/>
      <c r="AY390" s="43"/>
      <c r="AZ390" s="53"/>
      <c r="BA390" s="45"/>
      <c r="BB390" s="43"/>
      <c r="BC390" s="43"/>
      <c r="BD390" s="43"/>
      <c r="BE390" s="43"/>
      <c r="BF390" s="43"/>
      <c r="BG390" s="53"/>
      <c r="BH390" s="45"/>
      <c r="BI390" s="43"/>
      <c r="BJ390" s="43"/>
      <c r="BK390" s="43"/>
      <c r="BL390" s="43"/>
      <c r="BM390" s="43"/>
      <c r="BN390" s="53"/>
      <c r="BO390" s="56" t="s">
        <v>14512</v>
      </c>
      <c r="BP390" s="26" t="s">
        <v>14480</v>
      </c>
      <c r="BR390" s="25"/>
    </row>
    <row r="391" spans="1:70">
      <c r="A391" s="25" t="s">
        <v>14136</v>
      </c>
      <c r="B391" s="39"/>
      <c r="C391" s="40"/>
      <c r="D391" s="58"/>
      <c r="E391" s="57" t="s">
        <v>14513</v>
      </c>
      <c r="F391" s="39"/>
      <c r="G391" s="39"/>
      <c r="H391" s="39"/>
      <c r="I391" s="38"/>
      <c r="J391" s="50"/>
      <c r="K391" s="49"/>
      <c r="L391" s="49"/>
      <c r="M391" s="49"/>
      <c r="N391" s="49"/>
      <c r="O391" s="48"/>
      <c r="P391" s="50"/>
      <c r="Q391" s="49"/>
      <c r="R391" s="49"/>
      <c r="S391" s="49"/>
      <c r="T391" s="48"/>
      <c r="U391" s="50"/>
      <c r="V391" s="49"/>
      <c r="W391" s="49"/>
      <c r="X391" s="49"/>
      <c r="Y391" s="48"/>
      <c r="Z391" s="45" t="s">
        <v>5866</v>
      </c>
      <c r="AA391" s="43"/>
      <c r="AB391" s="43" t="s">
        <v>5866</v>
      </c>
      <c r="AC391" s="46"/>
      <c r="AD391" s="53"/>
      <c r="AE391" s="45"/>
      <c r="AF391" s="43"/>
      <c r="AG391" s="43"/>
      <c r="AH391" s="43"/>
      <c r="AI391" s="53"/>
      <c r="AJ391" s="45"/>
      <c r="AK391" s="43"/>
      <c r="AL391" s="43"/>
      <c r="AM391" s="43"/>
      <c r="AN391" s="42"/>
      <c r="AO391" s="44"/>
      <c r="AP391" s="44"/>
      <c r="AQ391" s="44"/>
      <c r="AR391" s="44"/>
      <c r="AS391" s="42"/>
      <c r="AT391" s="45" t="s">
        <v>5866</v>
      </c>
      <c r="AU391" s="43"/>
      <c r="AV391" s="43" t="s">
        <v>5866</v>
      </c>
      <c r="AW391" s="43"/>
      <c r="AX391" s="43"/>
      <c r="AY391" s="43"/>
      <c r="AZ391" s="53"/>
      <c r="BA391" s="45"/>
      <c r="BB391" s="43"/>
      <c r="BC391" s="43"/>
      <c r="BD391" s="43"/>
      <c r="BE391" s="43"/>
      <c r="BF391" s="43"/>
      <c r="BG391" s="53"/>
      <c r="BH391" s="45"/>
      <c r="BI391" s="43"/>
      <c r="BJ391" s="43"/>
      <c r="BK391" s="43"/>
      <c r="BL391" s="43"/>
      <c r="BM391" s="43"/>
      <c r="BN391" s="53"/>
      <c r="BO391" s="56" t="s">
        <v>14514</v>
      </c>
      <c r="BR391" s="25"/>
    </row>
    <row r="392" spans="1:70">
      <c r="A392" s="25" t="s">
        <v>14136</v>
      </c>
      <c r="B392" s="39"/>
      <c r="C392" s="40"/>
      <c r="D392" s="58"/>
      <c r="E392" s="57" t="s">
        <v>14680</v>
      </c>
      <c r="F392" s="39"/>
      <c r="G392" s="39"/>
      <c r="H392" s="39"/>
      <c r="I392" s="38"/>
      <c r="J392" s="50"/>
      <c r="K392" s="49"/>
      <c r="L392" s="49"/>
      <c r="M392" s="49"/>
      <c r="N392" s="49"/>
      <c r="O392" s="48"/>
      <c r="P392" s="50"/>
      <c r="Q392" s="49"/>
      <c r="R392" s="49"/>
      <c r="S392" s="49"/>
      <c r="T392" s="48"/>
      <c r="U392" s="50"/>
      <c r="V392" s="49"/>
      <c r="W392" s="49"/>
      <c r="X392" s="49"/>
      <c r="Y392" s="48"/>
      <c r="Z392" s="45" t="s">
        <v>5866</v>
      </c>
      <c r="AA392" s="43"/>
      <c r="AB392" s="43" t="s">
        <v>5866</v>
      </c>
      <c r="AC392" s="46"/>
      <c r="AD392" s="53"/>
      <c r="AE392" s="45"/>
      <c r="AF392" s="43"/>
      <c r="AG392" s="43"/>
      <c r="AH392" s="43"/>
      <c r="AI392" s="53"/>
      <c r="AJ392" s="45"/>
      <c r="AK392" s="43"/>
      <c r="AL392" s="43"/>
      <c r="AM392" s="43"/>
      <c r="AN392" s="42"/>
      <c r="AO392" s="44"/>
      <c r="AP392" s="44"/>
      <c r="AQ392" s="44"/>
      <c r="AR392" s="44"/>
      <c r="AS392" s="42"/>
      <c r="AT392" s="45" t="s">
        <v>5866</v>
      </c>
      <c r="AU392" s="43"/>
      <c r="AV392" s="43" t="s">
        <v>5866</v>
      </c>
      <c r="AW392" s="43"/>
      <c r="AX392" s="43"/>
      <c r="AY392" s="43"/>
      <c r="AZ392" s="53"/>
      <c r="BA392" s="45"/>
      <c r="BB392" s="43"/>
      <c r="BC392" s="43"/>
      <c r="BD392" s="43"/>
      <c r="BE392" s="43"/>
      <c r="BF392" s="43"/>
      <c r="BG392" s="53"/>
      <c r="BH392" s="45"/>
      <c r="BI392" s="43"/>
      <c r="BJ392" s="43"/>
      <c r="BK392" s="43"/>
      <c r="BL392" s="43"/>
      <c r="BM392" s="43"/>
      <c r="BN392" s="53"/>
      <c r="BO392" s="56" t="s">
        <v>14681</v>
      </c>
      <c r="BP392" s="26" t="s">
        <v>14480</v>
      </c>
      <c r="BR392" s="25"/>
    </row>
    <row r="393" spans="1:70">
      <c r="A393" s="25" t="s">
        <v>14136</v>
      </c>
      <c r="B393" s="39"/>
      <c r="C393" s="40"/>
      <c r="D393" s="58"/>
      <c r="E393" s="57" t="s">
        <v>14682</v>
      </c>
      <c r="F393" s="39"/>
      <c r="G393" s="39"/>
      <c r="H393" s="39"/>
      <c r="I393" s="38"/>
      <c r="J393" s="50"/>
      <c r="K393" s="49"/>
      <c r="L393" s="49"/>
      <c r="M393" s="49"/>
      <c r="N393" s="49"/>
      <c r="O393" s="48"/>
      <c r="P393" s="50"/>
      <c r="Q393" s="49"/>
      <c r="R393" s="49"/>
      <c r="S393" s="49"/>
      <c r="T393" s="48"/>
      <c r="U393" s="50"/>
      <c r="V393" s="49"/>
      <c r="W393" s="49"/>
      <c r="X393" s="49"/>
      <c r="Y393" s="48"/>
      <c r="Z393" s="45" t="s">
        <v>5866</v>
      </c>
      <c r="AA393" s="43"/>
      <c r="AB393" s="43" t="s">
        <v>5866</v>
      </c>
      <c r="AC393" s="46"/>
      <c r="AD393" s="53"/>
      <c r="AE393" s="45"/>
      <c r="AF393" s="43"/>
      <c r="AG393" s="43"/>
      <c r="AH393" s="43"/>
      <c r="AI393" s="53"/>
      <c r="AJ393" s="45"/>
      <c r="AK393" s="43"/>
      <c r="AL393" s="43"/>
      <c r="AM393" s="43"/>
      <c r="AN393" s="42"/>
      <c r="AO393" s="44"/>
      <c r="AP393" s="44"/>
      <c r="AQ393" s="44"/>
      <c r="AR393" s="44"/>
      <c r="AS393" s="42"/>
      <c r="AT393" s="45" t="s">
        <v>5866</v>
      </c>
      <c r="AU393" s="43"/>
      <c r="AV393" s="43" t="s">
        <v>5866</v>
      </c>
      <c r="AW393" s="43"/>
      <c r="AX393" s="43"/>
      <c r="AY393" s="43"/>
      <c r="AZ393" s="53"/>
      <c r="BA393" s="45"/>
      <c r="BB393" s="43"/>
      <c r="BC393" s="43"/>
      <c r="BD393" s="43"/>
      <c r="BE393" s="43"/>
      <c r="BF393" s="43"/>
      <c r="BG393" s="53"/>
      <c r="BH393" s="45"/>
      <c r="BI393" s="43"/>
      <c r="BJ393" s="43"/>
      <c r="BK393" s="43"/>
      <c r="BL393" s="43"/>
      <c r="BM393" s="43"/>
      <c r="BN393" s="53"/>
      <c r="BO393" s="56" t="s">
        <v>14683</v>
      </c>
      <c r="BR393" s="25"/>
    </row>
    <row r="394" spans="1:70" ht="26.4">
      <c r="A394" s="25" t="s">
        <v>14136</v>
      </c>
      <c r="B394" s="39"/>
      <c r="C394" s="40"/>
      <c r="D394" s="58"/>
      <c r="E394" s="57" t="s">
        <v>14684</v>
      </c>
      <c r="F394" s="39"/>
      <c r="G394" s="39"/>
      <c r="H394" s="39"/>
      <c r="I394" s="38"/>
      <c r="J394" s="50"/>
      <c r="K394" s="49"/>
      <c r="L394" s="49"/>
      <c r="M394" s="49"/>
      <c r="N394" s="49"/>
      <c r="O394" s="48"/>
      <c r="P394" s="50"/>
      <c r="Q394" s="49"/>
      <c r="R394" s="49"/>
      <c r="S394" s="49"/>
      <c r="T394" s="48"/>
      <c r="U394" s="50"/>
      <c r="V394" s="49"/>
      <c r="W394" s="49"/>
      <c r="X394" s="49"/>
      <c r="Y394" s="48"/>
      <c r="Z394" s="45" t="s">
        <v>5866</v>
      </c>
      <c r="AA394" s="43"/>
      <c r="AB394" s="43" t="s">
        <v>5866</v>
      </c>
      <c r="AC394" s="46"/>
      <c r="AD394" s="53"/>
      <c r="AE394" s="45"/>
      <c r="AF394" s="43"/>
      <c r="AG394" s="43"/>
      <c r="AH394" s="43"/>
      <c r="AI394" s="53"/>
      <c r="AJ394" s="45"/>
      <c r="AK394" s="43"/>
      <c r="AL394" s="43"/>
      <c r="AM394" s="43"/>
      <c r="AN394" s="42"/>
      <c r="AO394" s="44"/>
      <c r="AP394" s="44"/>
      <c r="AQ394" s="44"/>
      <c r="AR394" s="44"/>
      <c r="AS394" s="42"/>
      <c r="AT394" s="45" t="s">
        <v>5866</v>
      </c>
      <c r="AU394" s="43"/>
      <c r="AV394" s="43" t="s">
        <v>5866</v>
      </c>
      <c r="AW394" s="43"/>
      <c r="AX394" s="43"/>
      <c r="AY394" s="43"/>
      <c r="AZ394" s="53"/>
      <c r="BA394" s="45"/>
      <c r="BB394" s="43"/>
      <c r="BC394" s="43"/>
      <c r="BD394" s="43"/>
      <c r="BE394" s="43"/>
      <c r="BF394" s="43"/>
      <c r="BG394" s="53"/>
      <c r="BH394" s="45"/>
      <c r="BI394" s="43"/>
      <c r="BJ394" s="43"/>
      <c r="BK394" s="43"/>
      <c r="BL394" s="43"/>
      <c r="BM394" s="43"/>
      <c r="BN394" s="53"/>
      <c r="BO394" s="56" t="s">
        <v>14685</v>
      </c>
      <c r="BP394" s="26" t="s">
        <v>14480</v>
      </c>
      <c r="BR394" s="25"/>
    </row>
    <row r="395" spans="1:70" ht="26.4">
      <c r="A395" s="25" t="s">
        <v>14136</v>
      </c>
      <c r="B395" s="39"/>
      <c r="C395" s="40"/>
      <c r="D395" s="58"/>
      <c r="E395" s="57" t="s">
        <v>14686</v>
      </c>
      <c r="F395" s="39"/>
      <c r="G395" s="39"/>
      <c r="H395" s="39"/>
      <c r="I395" s="38"/>
      <c r="J395" s="50"/>
      <c r="K395" s="49"/>
      <c r="L395" s="49"/>
      <c r="M395" s="49"/>
      <c r="N395" s="49"/>
      <c r="O395" s="48"/>
      <c r="P395" s="50"/>
      <c r="Q395" s="49"/>
      <c r="R395" s="49"/>
      <c r="S395" s="49"/>
      <c r="T395" s="48"/>
      <c r="U395" s="50"/>
      <c r="V395" s="49"/>
      <c r="W395" s="49"/>
      <c r="X395" s="49"/>
      <c r="Y395" s="48"/>
      <c r="Z395" s="45" t="s">
        <v>5866</v>
      </c>
      <c r="AA395" s="43"/>
      <c r="AB395" s="43" t="s">
        <v>5866</v>
      </c>
      <c r="AC395" s="46"/>
      <c r="AD395" s="53"/>
      <c r="AE395" s="45"/>
      <c r="AF395" s="43"/>
      <c r="AG395" s="43"/>
      <c r="AH395" s="43"/>
      <c r="AI395" s="53"/>
      <c r="AJ395" s="45"/>
      <c r="AK395" s="43"/>
      <c r="AL395" s="43"/>
      <c r="AM395" s="43"/>
      <c r="AN395" s="42"/>
      <c r="AO395" s="44"/>
      <c r="AP395" s="44"/>
      <c r="AQ395" s="44"/>
      <c r="AR395" s="44"/>
      <c r="AS395" s="42"/>
      <c r="AT395" s="45" t="s">
        <v>5866</v>
      </c>
      <c r="AU395" s="43"/>
      <c r="AV395" s="43" t="s">
        <v>5866</v>
      </c>
      <c r="AW395" s="43"/>
      <c r="AX395" s="43"/>
      <c r="AY395" s="43"/>
      <c r="AZ395" s="53"/>
      <c r="BA395" s="45"/>
      <c r="BB395" s="43"/>
      <c r="BC395" s="43"/>
      <c r="BD395" s="43"/>
      <c r="BE395" s="43"/>
      <c r="BF395" s="43"/>
      <c r="BG395" s="53"/>
      <c r="BH395" s="45"/>
      <c r="BI395" s="43"/>
      <c r="BJ395" s="43"/>
      <c r="BK395" s="43"/>
      <c r="BL395" s="43"/>
      <c r="BM395" s="43"/>
      <c r="BN395" s="53"/>
      <c r="BO395" s="56" t="s">
        <v>14687</v>
      </c>
      <c r="BR395" s="25"/>
    </row>
    <row r="396" spans="1:70" ht="26.4">
      <c r="A396" s="25" t="s">
        <v>14136</v>
      </c>
      <c r="B396" s="39"/>
      <c r="C396" s="40"/>
      <c r="D396" s="58"/>
      <c r="E396" s="57" t="s">
        <v>14688</v>
      </c>
      <c r="F396" s="39"/>
      <c r="G396" s="39"/>
      <c r="H396" s="39"/>
      <c r="I396" s="38"/>
      <c r="J396" s="50"/>
      <c r="K396" s="49"/>
      <c r="L396" s="49"/>
      <c r="M396" s="49"/>
      <c r="N396" s="49"/>
      <c r="O396" s="48"/>
      <c r="P396" s="50"/>
      <c r="Q396" s="49"/>
      <c r="R396" s="49"/>
      <c r="S396" s="49"/>
      <c r="T396" s="48"/>
      <c r="U396" s="50"/>
      <c r="V396" s="49"/>
      <c r="W396" s="49"/>
      <c r="X396" s="49"/>
      <c r="Y396" s="48"/>
      <c r="Z396" s="45" t="s">
        <v>5866</v>
      </c>
      <c r="AA396" s="43"/>
      <c r="AB396" s="43" t="s">
        <v>5866</v>
      </c>
      <c r="AC396" s="46"/>
      <c r="AD396" s="53"/>
      <c r="AE396" s="45"/>
      <c r="AF396" s="43"/>
      <c r="AG396" s="43"/>
      <c r="AH396" s="43"/>
      <c r="AI396" s="53"/>
      <c r="AJ396" s="45"/>
      <c r="AK396" s="43"/>
      <c r="AL396" s="43"/>
      <c r="AM396" s="43"/>
      <c r="AN396" s="42"/>
      <c r="AO396" s="44"/>
      <c r="AP396" s="44"/>
      <c r="AQ396" s="44"/>
      <c r="AR396" s="44"/>
      <c r="AS396" s="42"/>
      <c r="AT396" s="45" t="s">
        <v>5866</v>
      </c>
      <c r="AU396" s="43"/>
      <c r="AV396" s="43" t="s">
        <v>5866</v>
      </c>
      <c r="AW396" s="43"/>
      <c r="AX396" s="43"/>
      <c r="AY396" s="43"/>
      <c r="AZ396" s="53"/>
      <c r="BA396" s="45"/>
      <c r="BB396" s="43"/>
      <c r="BC396" s="43"/>
      <c r="BD396" s="43"/>
      <c r="BE396" s="43"/>
      <c r="BF396" s="43"/>
      <c r="BG396" s="53"/>
      <c r="BH396" s="45"/>
      <c r="BI396" s="43"/>
      <c r="BJ396" s="43"/>
      <c r="BK396" s="43"/>
      <c r="BL396" s="43"/>
      <c r="BM396" s="43"/>
      <c r="BN396" s="53"/>
      <c r="BO396" s="56" t="s">
        <v>14689</v>
      </c>
      <c r="BP396" s="26" t="s">
        <v>14480</v>
      </c>
      <c r="BR396" s="25"/>
    </row>
    <row r="397" spans="1:70" ht="26.4">
      <c r="A397" s="25" t="s">
        <v>14136</v>
      </c>
      <c r="B397" s="39"/>
      <c r="C397" s="40"/>
      <c r="D397" s="58"/>
      <c r="E397" s="57" t="s">
        <v>14690</v>
      </c>
      <c r="F397" s="39"/>
      <c r="G397" s="39"/>
      <c r="H397" s="39"/>
      <c r="I397" s="38"/>
      <c r="J397" s="50"/>
      <c r="K397" s="49"/>
      <c r="L397" s="49"/>
      <c r="M397" s="49"/>
      <c r="N397" s="49"/>
      <c r="O397" s="48"/>
      <c r="P397" s="50"/>
      <c r="Q397" s="49"/>
      <c r="R397" s="49"/>
      <c r="S397" s="49"/>
      <c r="T397" s="48"/>
      <c r="U397" s="50"/>
      <c r="V397" s="49"/>
      <c r="W397" s="49"/>
      <c r="X397" s="49"/>
      <c r="Y397" s="48"/>
      <c r="Z397" s="45" t="s">
        <v>5866</v>
      </c>
      <c r="AA397" s="43"/>
      <c r="AB397" s="43" t="s">
        <v>5866</v>
      </c>
      <c r="AC397" s="46"/>
      <c r="AD397" s="53"/>
      <c r="AE397" s="45"/>
      <c r="AF397" s="43"/>
      <c r="AG397" s="43"/>
      <c r="AH397" s="43"/>
      <c r="AI397" s="53"/>
      <c r="AJ397" s="45"/>
      <c r="AK397" s="43"/>
      <c r="AL397" s="43"/>
      <c r="AM397" s="43"/>
      <c r="AN397" s="42"/>
      <c r="AO397" s="44"/>
      <c r="AP397" s="44"/>
      <c r="AQ397" s="44"/>
      <c r="AR397" s="44"/>
      <c r="AS397" s="42"/>
      <c r="AT397" s="45" t="s">
        <v>5866</v>
      </c>
      <c r="AU397" s="43"/>
      <c r="AV397" s="43" t="s">
        <v>5866</v>
      </c>
      <c r="AW397" s="43"/>
      <c r="AX397" s="43"/>
      <c r="AY397" s="43"/>
      <c r="AZ397" s="53"/>
      <c r="BA397" s="45"/>
      <c r="BB397" s="43"/>
      <c r="BC397" s="43"/>
      <c r="BD397" s="43"/>
      <c r="BE397" s="43"/>
      <c r="BF397" s="43"/>
      <c r="BG397" s="53"/>
      <c r="BH397" s="45"/>
      <c r="BI397" s="43"/>
      <c r="BJ397" s="43"/>
      <c r="BK397" s="43"/>
      <c r="BL397" s="43"/>
      <c r="BM397" s="43"/>
      <c r="BN397" s="53"/>
      <c r="BO397" s="56" t="s">
        <v>14691</v>
      </c>
      <c r="BR397" s="25"/>
    </row>
    <row r="398" spans="1:70" ht="26.4">
      <c r="A398" s="25" t="s">
        <v>14136</v>
      </c>
      <c r="B398" s="39"/>
      <c r="C398" s="40"/>
      <c r="D398" s="58"/>
      <c r="E398" s="57" t="s">
        <v>14692</v>
      </c>
      <c r="F398" s="39"/>
      <c r="G398" s="39"/>
      <c r="H398" s="39"/>
      <c r="I398" s="38"/>
      <c r="J398" s="50"/>
      <c r="K398" s="49"/>
      <c r="L398" s="49"/>
      <c r="M398" s="49"/>
      <c r="N398" s="49"/>
      <c r="O398" s="48"/>
      <c r="P398" s="50"/>
      <c r="Q398" s="49"/>
      <c r="R398" s="49"/>
      <c r="S398" s="49"/>
      <c r="T398" s="48"/>
      <c r="U398" s="50"/>
      <c r="V398" s="49"/>
      <c r="W398" s="49"/>
      <c r="X398" s="49"/>
      <c r="Y398" s="48"/>
      <c r="Z398" s="45" t="s">
        <v>5866</v>
      </c>
      <c r="AA398" s="43"/>
      <c r="AB398" s="43" t="s">
        <v>5866</v>
      </c>
      <c r="AC398" s="46"/>
      <c r="AD398" s="53"/>
      <c r="AE398" s="45"/>
      <c r="AF398" s="43"/>
      <c r="AG398" s="43"/>
      <c r="AH398" s="43"/>
      <c r="AI398" s="53"/>
      <c r="AJ398" s="45"/>
      <c r="AK398" s="43"/>
      <c r="AL398" s="43"/>
      <c r="AM398" s="43"/>
      <c r="AN398" s="42"/>
      <c r="AO398" s="44"/>
      <c r="AP398" s="44"/>
      <c r="AQ398" s="44"/>
      <c r="AR398" s="44"/>
      <c r="AS398" s="42"/>
      <c r="AT398" s="45" t="s">
        <v>5866</v>
      </c>
      <c r="AU398" s="43"/>
      <c r="AV398" s="43" t="s">
        <v>5866</v>
      </c>
      <c r="AW398" s="43"/>
      <c r="AX398" s="43"/>
      <c r="AY398" s="43"/>
      <c r="AZ398" s="53"/>
      <c r="BA398" s="45"/>
      <c r="BB398" s="43"/>
      <c r="BC398" s="43"/>
      <c r="BD398" s="43"/>
      <c r="BE398" s="43"/>
      <c r="BF398" s="43"/>
      <c r="BG398" s="53"/>
      <c r="BH398" s="45"/>
      <c r="BI398" s="43"/>
      <c r="BJ398" s="43"/>
      <c r="BK398" s="43"/>
      <c r="BL398" s="43"/>
      <c r="BM398" s="43"/>
      <c r="BN398" s="53"/>
      <c r="BO398" s="56" t="s">
        <v>14693</v>
      </c>
      <c r="BP398" s="26" t="s">
        <v>14480</v>
      </c>
      <c r="BR398" s="25"/>
    </row>
    <row r="399" spans="1:70" ht="26.4">
      <c r="A399" s="25" t="s">
        <v>14136</v>
      </c>
      <c r="B399" s="39"/>
      <c r="C399" s="40"/>
      <c r="D399" s="58"/>
      <c r="E399" s="57" t="s">
        <v>14694</v>
      </c>
      <c r="F399" s="39"/>
      <c r="G399" s="39"/>
      <c r="H399" s="39"/>
      <c r="I399" s="38"/>
      <c r="J399" s="50"/>
      <c r="K399" s="49"/>
      <c r="L399" s="49"/>
      <c r="M399" s="49"/>
      <c r="N399" s="49"/>
      <c r="O399" s="48"/>
      <c r="P399" s="50"/>
      <c r="Q399" s="49"/>
      <c r="R399" s="49"/>
      <c r="S399" s="49"/>
      <c r="T399" s="48"/>
      <c r="U399" s="50"/>
      <c r="V399" s="49"/>
      <c r="W399" s="49"/>
      <c r="X399" s="49"/>
      <c r="Y399" s="48"/>
      <c r="Z399" s="45" t="s">
        <v>5866</v>
      </c>
      <c r="AA399" s="43"/>
      <c r="AB399" s="43" t="s">
        <v>5866</v>
      </c>
      <c r="AC399" s="46"/>
      <c r="AD399" s="53"/>
      <c r="AE399" s="45"/>
      <c r="AF399" s="43"/>
      <c r="AG399" s="43"/>
      <c r="AH399" s="43"/>
      <c r="AI399" s="53"/>
      <c r="AJ399" s="45"/>
      <c r="AK399" s="43"/>
      <c r="AL399" s="43"/>
      <c r="AM399" s="43"/>
      <c r="AN399" s="42"/>
      <c r="AO399" s="44"/>
      <c r="AP399" s="44"/>
      <c r="AQ399" s="44"/>
      <c r="AR399" s="44"/>
      <c r="AS399" s="42"/>
      <c r="AT399" s="45" t="s">
        <v>5866</v>
      </c>
      <c r="AU399" s="43"/>
      <c r="AV399" s="43" t="s">
        <v>5866</v>
      </c>
      <c r="AW399" s="43"/>
      <c r="AX399" s="43"/>
      <c r="AY399" s="43"/>
      <c r="AZ399" s="53"/>
      <c r="BA399" s="45"/>
      <c r="BB399" s="43"/>
      <c r="BC399" s="43"/>
      <c r="BD399" s="43"/>
      <c r="BE399" s="43"/>
      <c r="BF399" s="43"/>
      <c r="BG399" s="53"/>
      <c r="BH399" s="45"/>
      <c r="BI399" s="43"/>
      <c r="BJ399" s="43"/>
      <c r="BK399" s="43"/>
      <c r="BL399" s="43"/>
      <c r="BM399" s="43"/>
      <c r="BN399" s="53"/>
      <c r="BO399" s="56" t="s">
        <v>14695</v>
      </c>
      <c r="BR399" s="25"/>
    </row>
    <row r="400" spans="1:70" ht="26.4">
      <c r="A400" s="25" t="s">
        <v>14136</v>
      </c>
      <c r="B400" s="39"/>
      <c r="C400" s="40"/>
      <c r="D400" s="58"/>
      <c r="E400" s="57" t="s">
        <v>14696</v>
      </c>
      <c r="F400" s="39"/>
      <c r="G400" s="39"/>
      <c r="H400" s="39"/>
      <c r="I400" s="38"/>
      <c r="J400" s="50"/>
      <c r="K400" s="49"/>
      <c r="L400" s="49"/>
      <c r="M400" s="49"/>
      <c r="N400" s="49"/>
      <c r="O400" s="48"/>
      <c r="P400" s="50"/>
      <c r="Q400" s="49"/>
      <c r="R400" s="49"/>
      <c r="S400" s="49"/>
      <c r="T400" s="48"/>
      <c r="U400" s="50"/>
      <c r="V400" s="49"/>
      <c r="W400" s="49"/>
      <c r="X400" s="49"/>
      <c r="Y400" s="48"/>
      <c r="Z400" s="45" t="s">
        <v>5866</v>
      </c>
      <c r="AA400" s="43"/>
      <c r="AB400" s="43" t="s">
        <v>5866</v>
      </c>
      <c r="AC400" s="46"/>
      <c r="AD400" s="53"/>
      <c r="AE400" s="45"/>
      <c r="AF400" s="43"/>
      <c r="AG400" s="43"/>
      <c r="AH400" s="43"/>
      <c r="AI400" s="53"/>
      <c r="AJ400" s="45"/>
      <c r="AK400" s="43"/>
      <c r="AL400" s="43"/>
      <c r="AM400" s="43"/>
      <c r="AN400" s="42"/>
      <c r="AO400" s="44"/>
      <c r="AP400" s="44"/>
      <c r="AQ400" s="44"/>
      <c r="AR400" s="44"/>
      <c r="AS400" s="42"/>
      <c r="AT400" s="45" t="s">
        <v>5866</v>
      </c>
      <c r="AU400" s="43"/>
      <c r="AV400" s="43" t="s">
        <v>5866</v>
      </c>
      <c r="AW400" s="43"/>
      <c r="AX400" s="43"/>
      <c r="AY400" s="43"/>
      <c r="AZ400" s="53"/>
      <c r="BA400" s="45"/>
      <c r="BB400" s="43"/>
      <c r="BC400" s="43"/>
      <c r="BD400" s="43"/>
      <c r="BE400" s="43"/>
      <c r="BF400" s="43"/>
      <c r="BG400" s="53"/>
      <c r="BH400" s="45"/>
      <c r="BI400" s="43"/>
      <c r="BJ400" s="43"/>
      <c r="BK400" s="43"/>
      <c r="BL400" s="43"/>
      <c r="BM400" s="43"/>
      <c r="BN400" s="53"/>
      <c r="BO400" s="56" t="s">
        <v>14697</v>
      </c>
      <c r="BP400" s="26" t="s">
        <v>14480</v>
      </c>
      <c r="BR400" s="25"/>
    </row>
    <row r="401" spans="1:70" ht="26.4">
      <c r="A401" s="25" t="s">
        <v>14136</v>
      </c>
      <c r="B401" s="39"/>
      <c r="C401" s="40"/>
      <c r="D401" s="58"/>
      <c r="E401" s="57" t="s">
        <v>14698</v>
      </c>
      <c r="F401" s="39"/>
      <c r="G401" s="39"/>
      <c r="H401" s="39"/>
      <c r="I401" s="38"/>
      <c r="J401" s="50"/>
      <c r="K401" s="49"/>
      <c r="L401" s="49"/>
      <c r="M401" s="49"/>
      <c r="N401" s="49"/>
      <c r="O401" s="48"/>
      <c r="P401" s="50"/>
      <c r="Q401" s="49"/>
      <c r="R401" s="49"/>
      <c r="S401" s="49"/>
      <c r="T401" s="48"/>
      <c r="U401" s="50"/>
      <c r="V401" s="49"/>
      <c r="W401" s="49"/>
      <c r="X401" s="49"/>
      <c r="Y401" s="48"/>
      <c r="Z401" s="45" t="s">
        <v>5866</v>
      </c>
      <c r="AA401" s="43"/>
      <c r="AB401" s="43" t="s">
        <v>5866</v>
      </c>
      <c r="AC401" s="46"/>
      <c r="AD401" s="53"/>
      <c r="AE401" s="45"/>
      <c r="AF401" s="43"/>
      <c r="AG401" s="43"/>
      <c r="AH401" s="43"/>
      <c r="AI401" s="53"/>
      <c r="AJ401" s="45"/>
      <c r="AK401" s="43"/>
      <c r="AL401" s="43"/>
      <c r="AM401" s="43"/>
      <c r="AN401" s="42"/>
      <c r="AO401" s="44"/>
      <c r="AP401" s="44"/>
      <c r="AQ401" s="44"/>
      <c r="AR401" s="44"/>
      <c r="AS401" s="42"/>
      <c r="AT401" s="45" t="s">
        <v>5866</v>
      </c>
      <c r="AU401" s="43"/>
      <c r="AV401" s="43" t="s">
        <v>5866</v>
      </c>
      <c r="AW401" s="43"/>
      <c r="AX401" s="43"/>
      <c r="AY401" s="43"/>
      <c r="AZ401" s="53"/>
      <c r="BA401" s="45"/>
      <c r="BB401" s="43"/>
      <c r="BC401" s="43"/>
      <c r="BD401" s="43"/>
      <c r="BE401" s="43"/>
      <c r="BF401" s="43"/>
      <c r="BG401" s="53"/>
      <c r="BH401" s="45"/>
      <c r="BI401" s="43"/>
      <c r="BJ401" s="43"/>
      <c r="BK401" s="43"/>
      <c r="BL401" s="43"/>
      <c r="BM401" s="43"/>
      <c r="BN401" s="53"/>
      <c r="BO401" s="56" t="s">
        <v>14699</v>
      </c>
      <c r="BR401" s="25"/>
    </row>
    <row r="402" spans="1:70">
      <c r="A402" s="25" t="s">
        <v>14136</v>
      </c>
      <c r="B402" s="39"/>
      <c r="C402" s="40"/>
      <c r="D402" s="58"/>
      <c r="E402" s="57" t="s">
        <v>14700</v>
      </c>
      <c r="F402" s="39"/>
      <c r="G402" s="39"/>
      <c r="H402" s="39"/>
      <c r="I402" s="38"/>
      <c r="J402" s="50"/>
      <c r="K402" s="49"/>
      <c r="L402" s="49"/>
      <c r="M402" s="49"/>
      <c r="N402" s="49"/>
      <c r="O402" s="48"/>
      <c r="P402" s="50"/>
      <c r="Q402" s="49"/>
      <c r="R402" s="49"/>
      <c r="S402" s="49"/>
      <c r="T402" s="48"/>
      <c r="U402" s="50"/>
      <c r="V402" s="49"/>
      <c r="W402" s="49"/>
      <c r="X402" s="49"/>
      <c r="Y402" s="48"/>
      <c r="Z402" s="45" t="s">
        <v>5866</v>
      </c>
      <c r="AA402" s="43"/>
      <c r="AB402" s="43" t="s">
        <v>5866</v>
      </c>
      <c r="AC402" s="46"/>
      <c r="AD402" s="53"/>
      <c r="AE402" s="45"/>
      <c r="AF402" s="43"/>
      <c r="AG402" s="43"/>
      <c r="AH402" s="43"/>
      <c r="AI402" s="53"/>
      <c r="AJ402" s="45"/>
      <c r="AK402" s="43"/>
      <c r="AL402" s="43"/>
      <c r="AM402" s="43"/>
      <c r="AN402" s="42"/>
      <c r="AO402" s="44"/>
      <c r="AP402" s="44"/>
      <c r="AQ402" s="44"/>
      <c r="AR402" s="44"/>
      <c r="AS402" s="42"/>
      <c r="AT402" s="45" t="s">
        <v>5866</v>
      </c>
      <c r="AU402" s="43"/>
      <c r="AV402" s="43" t="s">
        <v>5866</v>
      </c>
      <c r="AW402" s="43"/>
      <c r="AX402" s="43"/>
      <c r="AY402" s="43"/>
      <c r="AZ402" s="53"/>
      <c r="BA402" s="45"/>
      <c r="BB402" s="43"/>
      <c r="BC402" s="43"/>
      <c r="BD402" s="43"/>
      <c r="BE402" s="43"/>
      <c r="BF402" s="43"/>
      <c r="BG402" s="53"/>
      <c r="BH402" s="45"/>
      <c r="BI402" s="43"/>
      <c r="BJ402" s="43"/>
      <c r="BK402" s="43"/>
      <c r="BL402" s="43"/>
      <c r="BM402" s="43"/>
      <c r="BN402" s="53"/>
      <c r="BO402" s="56" t="s">
        <v>14701</v>
      </c>
      <c r="BP402" s="26" t="s">
        <v>14480</v>
      </c>
      <c r="BR402" s="25"/>
    </row>
    <row r="403" spans="1:70" ht="26.4">
      <c r="A403" s="25" t="s">
        <v>14136</v>
      </c>
      <c r="B403" s="39"/>
      <c r="C403" s="40"/>
      <c r="D403" s="58"/>
      <c r="E403" s="57" t="s">
        <v>14702</v>
      </c>
      <c r="F403" s="39"/>
      <c r="G403" s="39"/>
      <c r="H403" s="39"/>
      <c r="I403" s="38"/>
      <c r="J403" s="50"/>
      <c r="K403" s="49"/>
      <c r="L403" s="49"/>
      <c r="M403" s="49"/>
      <c r="N403" s="49"/>
      <c r="O403" s="48"/>
      <c r="P403" s="50"/>
      <c r="Q403" s="49"/>
      <c r="R403" s="49"/>
      <c r="S403" s="49"/>
      <c r="T403" s="48"/>
      <c r="U403" s="50"/>
      <c r="V403" s="49"/>
      <c r="W403" s="49"/>
      <c r="X403" s="49"/>
      <c r="Y403" s="48"/>
      <c r="Z403" s="45" t="s">
        <v>5866</v>
      </c>
      <c r="AA403" s="43"/>
      <c r="AB403" s="43" t="s">
        <v>5866</v>
      </c>
      <c r="AC403" s="46"/>
      <c r="AD403" s="53"/>
      <c r="AE403" s="45"/>
      <c r="AF403" s="43"/>
      <c r="AG403" s="43"/>
      <c r="AH403" s="43"/>
      <c r="AI403" s="53"/>
      <c r="AJ403" s="45"/>
      <c r="AK403" s="43"/>
      <c r="AL403" s="43"/>
      <c r="AM403" s="43"/>
      <c r="AN403" s="42"/>
      <c r="AO403" s="44"/>
      <c r="AP403" s="44"/>
      <c r="AQ403" s="44"/>
      <c r="AR403" s="44"/>
      <c r="AS403" s="42"/>
      <c r="AT403" s="45" t="s">
        <v>5866</v>
      </c>
      <c r="AU403" s="43"/>
      <c r="AV403" s="43" t="s">
        <v>5866</v>
      </c>
      <c r="AW403" s="43"/>
      <c r="AX403" s="43"/>
      <c r="AY403" s="43"/>
      <c r="AZ403" s="53"/>
      <c r="BA403" s="45"/>
      <c r="BB403" s="43"/>
      <c r="BC403" s="43"/>
      <c r="BD403" s="43"/>
      <c r="BE403" s="43"/>
      <c r="BF403" s="43"/>
      <c r="BG403" s="53"/>
      <c r="BH403" s="45"/>
      <c r="BI403" s="43"/>
      <c r="BJ403" s="43"/>
      <c r="BK403" s="43"/>
      <c r="BL403" s="43"/>
      <c r="BM403" s="43"/>
      <c r="BN403" s="53"/>
      <c r="BO403" s="56" t="s">
        <v>14703</v>
      </c>
      <c r="BR403" s="25"/>
    </row>
    <row r="404" spans="1:70">
      <c r="A404" s="25" t="s">
        <v>14136</v>
      </c>
      <c r="B404" s="39"/>
      <c r="C404" s="40"/>
      <c r="D404" s="58"/>
      <c r="E404" s="57" t="s">
        <v>14704</v>
      </c>
      <c r="F404" s="39"/>
      <c r="G404" s="39"/>
      <c r="H404" s="39"/>
      <c r="I404" s="38"/>
      <c r="J404" s="50"/>
      <c r="K404" s="49"/>
      <c r="L404" s="49"/>
      <c r="M404" s="49"/>
      <c r="N404" s="49"/>
      <c r="O404" s="48"/>
      <c r="P404" s="50"/>
      <c r="Q404" s="49"/>
      <c r="R404" s="49"/>
      <c r="S404" s="49"/>
      <c r="T404" s="48"/>
      <c r="U404" s="50"/>
      <c r="V404" s="49"/>
      <c r="W404" s="49"/>
      <c r="X404" s="49"/>
      <c r="Y404" s="48"/>
      <c r="Z404" s="45" t="s">
        <v>5866</v>
      </c>
      <c r="AA404" s="43"/>
      <c r="AB404" s="43" t="s">
        <v>5866</v>
      </c>
      <c r="AC404" s="46"/>
      <c r="AD404" s="53"/>
      <c r="AE404" s="45"/>
      <c r="AF404" s="43"/>
      <c r="AG404" s="43"/>
      <c r="AH404" s="43"/>
      <c r="AI404" s="53"/>
      <c r="AJ404" s="45"/>
      <c r="AK404" s="43"/>
      <c r="AL404" s="43"/>
      <c r="AM404" s="43"/>
      <c r="AN404" s="42"/>
      <c r="AO404" s="44"/>
      <c r="AP404" s="44"/>
      <c r="AQ404" s="44"/>
      <c r="AR404" s="44"/>
      <c r="AS404" s="42"/>
      <c r="AT404" s="45" t="s">
        <v>5866</v>
      </c>
      <c r="AU404" s="43"/>
      <c r="AV404" s="43" t="s">
        <v>5866</v>
      </c>
      <c r="AW404" s="43"/>
      <c r="AX404" s="43"/>
      <c r="AY404" s="43"/>
      <c r="AZ404" s="53"/>
      <c r="BA404" s="45"/>
      <c r="BB404" s="43"/>
      <c r="BC404" s="43"/>
      <c r="BD404" s="43"/>
      <c r="BE404" s="43"/>
      <c r="BF404" s="43"/>
      <c r="BG404" s="53"/>
      <c r="BH404" s="45"/>
      <c r="BI404" s="43"/>
      <c r="BJ404" s="43"/>
      <c r="BK404" s="43"/>
      <c r="BL404" s="43"/>
      <c r="BM404" s="43"/>
      <c r="BN404" s="53"/>
      <c r="BO404" s="56" t="s">
        <v>14705</v>
      </c>
      <c r="BP404" s="26" t="s">
        <v>14480</v>
      </c>
      <c r="BR404" s="25"/>
    </row>
    <row r="405" spans="1:70">
      <c r="A405" s="25" t="s">
        <v>14136</v>
      </c>
      <c r="B405" s="39"/>
      <c r="C405" s="40"/>
      <c r="D405" s="58"/>
      <c r="E405" s="57" t="s">
        <v>14706</v>
      </c>
      <c r="F405" s="39"/>
      <c r="G405" s="39"/>
      <c r="H405" s="39"/>
      <c r="I405" s="38"/>
      <c r="J405" s="50"/>
      <c r="K405" s="49"/>
      <c r="L405" s="49"/>
      <c r="M405" s="49"/>
      <c r="N405" s="49"/>
      <c r="O405" s="48"/>
      <c r="P405" s="50"/>
      <c r="Q405" s="49"/>
      <c r="R405" s="49"/>
      <c r="S405" s="49"/>
      <c r="T405" s="48"/>
      <c r="U405" s="50"/>
      <c r="V405" s="49"/>
      <c r="W405" s="49"/>
      <c r="X405" s="49"/>
      <c r="Y405" s="48"/>
      <c r="Z405" s="45" t="s">
        <v>5866</v>
      </c>
      <c r="AA405" s="43"/>
      <c r="AB405" s="43" t="s">
        <v>5866</v>
      </c>
      <c r="AC405" s="46"/>
      <c r="AD405" s="53"/>
      <c r="AE405" s="45"/>
      <c r="AF405" s="43"/>
      <c r="AG405" s="43"/>
      <c r="AH405" s="43"/>
      <c r="AI405" s="53"/>
      <c r="AJ405" s="45"/>
      <c r="AK405" s="43"/>
      <c r="AL405" s="43"/>
      <c r="AM405" s="43"/>
      <c r="AN405" s="42"/>
      <c r="AO405" s="44"/>
      <c r="AP405" s="44"/>
      <c r="AQ405" s="44"/>
      <c r="AR405" s="44"/>
      <c r="AS405" s="42"/>
      <c r="AT405" s="45" t="s">
        <v>5866</v>
      </c>
      <c r="AU405" s="43"/>
      <c r="AV405" s="43" t="s">
        <v>5866</v>
      </c>
      <c r="AW405" s="43"/>
      <c r="AX405" s="43"/>
      <c r="AY405" s="43"/>
      <c r="AZ405" s="53"/>
      <c r="BA405" s="45"/>
      <c r="BB405" s="43"/>
      <c r="BC405" s="43"/>
      <c r="BD405" s="43"/>
      <c r="BE405" s="43"/>
      <c r="BF405" s="43"/>
      <c r="BG405" s="53"/>
      <c r="BH405" s="45"/>
      <c r="BI405" s="43"/>
      <c r="BJ405" s="43"/>
      <c r="BK405" s="43"/>
      <c r="BL405" s="43"/>
      <c r="BM405" s="43"/>
      <c r="BN405" s="53"/>
      <c r="BO405" s="56" t="s">
        <v>14707</v>
      </c>
      <c r="BR405" s="25"/>
    </row>
    <row r="406" spans="1:70">
      <c r="A406" s="25" t="s">
        <v>14136</v>
      </c>
      <c r="B406" s="39"/>
      <c r="C406" s="40" t="s">
        <v>14708</v>
      </c>
      <c r="D406" s="39"/>
      <c r="E406" s="39"/>
      <c r="F406" s="39"/>
      <c r="G406" s="39"/>
      <c r="H406" s="39"/>
      <c r="I406" s="38"/>
      <c r="J406" s="50"/>
      <c r="K406" s="49"/>
      <c r="L406" s="49"/>
      <c r="M406" s="49"/>
      <c r="N406" s="49"/>
      <c r="O406" s="48"/>
      <c r="P406" s="50"/>
      <c r="Q406" s="49"/>
      <c r="R406" s="49"/>
      <c r="S406" s="49"/>
      <c r="T406" s="48"/>
      <c r="U406" s="50"/>
      <c r="V406" s="49"/>
      <c r="W406" s="49"/>
      <c r="X406" s="49"/>
      <c r="Y406" s="48"/>
      <c r="Z406" s="45" t="s">
        <v>10621</v>
      </c>
      <c r="AA406" s="43"/>
      <c r="AB406" s="43" t="s">
        <v>10621</v>
      </c>
      <c r="AC406" s="43"/>
      <c r="AD406" s="42" t="s">
        <v>14516</v>
      </c>
      <c r="AE406" s="45"/>
      <c r="AF406" s="43"/>
      <c r="AG406" s="43"/>
      <c r="AH406" s="43"/>
      <c r="AI406" s="53"/>
      <c r="AJ406" s="45"/>
      <c r="AK406" s="43"/>
      <c r="AL406" s="43"/>
      <c r="AM406" s="43"/>
      <c r="AN406" s="42"/>
      <c r="AO406" s="44"/>
      <c r="AP406" s="44"/>
      <c r="AQ406" s="44"/>
      <c r="AR406" s="44"/>
      <c r="AS406" s="42"/>
      <c r="AT406" s="45" t="s">
        <v>14152</v>
      </c>
      <c r="AU406" s="43"/>
      <c r="AV406" s="43" t="s">
        <v>14152</v>
      </c>
      <c r="AW406" s="43"/>
      <c r="AX406" s="43"/>
      <c r="AY406" s="43"/>
      <c r="AZ406" s="42" t="s">
        <v>14516</v>
      </c>
      <c r="BA406" s="45"/>
      <c r="BB406" s="43"/>
      <c r="BC406" s="43"/>
      <c r="BD406" s="43"/>
      <c r="BE406" s="43"/>
      <c r="BF406" s="43"/>
      <c r="BG406" s="53"/>
      <c r="BH406" s="45"/>
      <c r="BI406" s="43"/>
      <c r="BJ406" s="43"/>
      <c r="BK406" s="43"/>
      <c r="BL406" s="43"/>
      <c r="BM406" s="43"/>
      <c r="BN406" s="53"/>
      <c r="BO406" s="26" t="s">
        <v>14709</v>
      </c>
      <c r="BR406" s="25" t="s">
        <v>14879</v>
      </c>
    </row>
    <row r="407" spans="1:70">
      <c r="A407" s="25" t="s">
        <v>14136</v>
      </c>
      <c r="B407" s="39"/>
      <c r="C407" s="40"/>
      <c r="D407" s="39" t="s">
        <v>14487</v>
      </c>
      <c r="E407" s="39"/>
      <c r="F407" s="39"/>
      <c r="G407" s="39"/>
      <c r="H407" s="39"/>
      <c r="I407" s="38"/>
      <c r="J407" s="50"/>
      <c r="K407" s="49"/>
      <c r="L407" s="49"/>
      <c r="M407" s="49"/>
      <c r="N407" s="49"/>
      <c r="O407" s="48"/>
      <c r="P407" s="50"/>
      <c r="Q407" s="49"/>
      <c r="R407" s="49"/>
      <c r="S407" s="49"/>
      <c r="T407" s="48"/>
      <c r="U407" s="50"/>
      <c r="V407" s="49"/>
      <c r="W407" s="49"/>
      <c r="X407" s="49"/>
      <c r="Y407" s="48"/>
      <c r="Z407" s="45" t="s">
        <v>14152</v>
      </c>
      <c r="AA407" s="43"/>
      <c r="AB407" s="43" t="s">
        <v>14152</v>
      </c>
      <c r="AC407" s="46"/>
      <c r="AD407" s="53"/>
      <c r="AE407" s="45"/>
      <c r="AF407" s="43"/>
      <c r="AG407" s="43"/>
      <c r="AH407" s="43"/>
      <c r="AI407" s="53"/>
      <c r="AJ407" s="45"/>
      <c r="AK407" s="43"/>
      <c r="AL407" s="43"/>
      <c r="AM407" s="43"/>
      <c r="AN407" s="42"/>
      <c r="AO407" s="44"/>
      <c r="AP407" s="44"/>
      <c r="AQ407" s="44"/>
      <c r="AR407" s="44"/>
      <c r="AS407" s="42"/>
      <c r="AT407" s="45" t="s">
        <v>14152</v>
      </c>
      <c r="AU407" s="43"/>
      <c r="AV407" s="43" t="s">
        <v>14152</v>
      </c>
      <c r="AW407" s="43"/>
      <c r="AX407" s="43"/>
      <c r="AY407" s="43"/>
      <c r="AZ407" s="53"/>
      <c r="BA407" s="45"/>
      <c r="BB407" s="43"/>
      <c r="BC407" s="43"/>
      <c r="BD407" s="43"/>
      <c r="BE407" s="43"/>
      <c r="BF407" s="43"/>
      <c r="BG407" s="53"/>
      <c r="BH407" s="45"/>
      <c r="BI407" s="43"/>
      <c r="BJ407" s="43"/>
      <c r="BK407" s="43"/>
      <c r="BL407" s="43"/>
      <c r="BM407" s="43"/>
      <c r="BN407" s="53"/>
      <c r="BO407" s="26" t="s">
        <v>14488</v>
      </c>
      <c r="BR407" s="25"/>
    </row>
    <row r="408" spans="1:70">
      <c r="A408" s="25" t="s">
        <v>14136</v>
      </c>
      <c r="B408" s="39"/>
      <c r="C408" s="40"/>
      <c r="D408" s="39" t="s">
        <v>14518</v>
      </c>
      <c r="E408" s="39"/>
      <c r="F408" s="39"/>
      <c r="G408" s="39"/>
      <c r="H408" s="39"/>
      <c r="I408" s="38"/>
      <c r="J408" s="50"/>
      <c r="K408" s="49"/>
      <c r="L408" s="49"/>
      <c r="M408" s="49"/>
      <c r="N408" s="49"/>
      <c r="O408" s="48"/>
      <c r="P408" s="50"/>
      <c r="Q408" s="49"/>
      <c r="R408" s="49"/>
      <c r="S408" s="49"/>
      <c r="T408" s="48"/>
      <c r="U408" s="50"/>
      <c r="V408" s="49"/>
      <c r="W408" s="49"/>
      <c r="X408" s="49"/>
      <c r="Y408" s="48"/>
      <c r="Z408" s="45" t="s">
        <v>10621</v>
      </c>
      <c r="AA408" s="43"/>
      <c r="AB408" s="43" t="s">
        <v>10621</v>
      </c>
      <c r="AC408" s="43"/>
      <c r="AD408" s="53"/>
      <c r="AE408" s="45"/>
      <c r="AF408" s="43"/>
      <c r="AG408" s="43"/>
      <c r="AH408" s="43"/>
      <c r="AI408" s="53"/>
      <c r="AJ408" s="45"/>
      <c r="AK408" s="43"/>
      <c r="AL408" s="43"/>
      <c r="AM408" s="43"/>
      <c r="AN408" s="42"/>
      <c r="AO408" s="44"/>
      <c r="AP408" s="44"/>
      <c r="AQ408" s="44"/>
      <c r="AR408" s="44"/>
      <c r="AS408" s="42"/>
      <c r="AT408" s="45" t="s">
        <v>10621</v>
      </c>
      <c r="AU408" s="43"/>
      <c r="AV408" s="43" t="s">
        <v>10621</v>
      </c>
      <c r="AW408" s="43"/>
      <c r="AX408" s="43"/>
      <c r="AY408" s="43"/>
      <c r="AZ408" s="53"/>
      <c r="BA408" s="45"/>
      <c r="BB408" s="43"/>
      <c r="BC408" s="43"/>
      <c r="BD408" s="43"/>
      <c r="BE408" s="43"/>
      <c r="BF408" s="43"/>
      <c r="BG408" s="53"/>
      <c r="BH408" s="45"/>
      <c r="BI408" s="43"/>
      <c r="BJ408" s="43"/>
      <c r="BK408" s="43"/>
      <c r="BL408" s="43"/>
      <c r="BM408" s="43"/>
      <c r="BN408" s="53"/>
      <c r="BO408" s="26" t="s">
        <v>14519</v>
      </c>
      <c r="BR408" s="25"/>
    </row>
    <row r="409" spans="1:70">
      <c r="A409" s="25" t="s">
        <v>14136</v>
      </c>
      <c r="B409" s="39"/>
      <c r="C409" s="40"/>
      <c r="D409" s="39"/>
      <c r="E409" s="39" t="s">
        <v>14520</v>
      </c>
      <c r="F409" s="39"/>
      <c r="G409" s="39"/>
      <c r="H409" s="39"/>
      <c r="I409" s="38"/>
      <c r="J409" s="50"/>
      <c r="K409" s="49"/>
      <c r="L409" s="49"/>
      <c r="M409" s="49"/>
      <c r="N409" s="49"/>
      <c r="O409" s="48"/>
      <c r="P409" s="50"/>
      <c r="Q409" s="49"/>
      <c r="R409" s="49"/>
      <c r="S409" s="49"/>
      <c r="T409" s="48"/>
      <c r="U409" s="50"/>
      <c r="V409" s="49"/>
      <c r="W409" s="49"/>
      <c r="X409" s="49"/>
      <c r="Y409" s="48"/>
      <c r="Z409" s="45" t="s">
        <v>10621</v>
      </c>
      <c r="AA409" s="43"/>
      <c r="AB409" s="43" t="s">
        <v>10621</v>
      </c>
      <c r="AC409" s="43"/>
      <c r="AD409" s="53"/>
      <c r="AE409" s="45"/>
      <c r="AF409" s="43"/>
      <c r="AG409" s="43"/>
      <c r="AH409" s="43"/>
      <c r="AI409" s="53"/>
      <c r="AJ409" s="45"/>
      <c r="AK409" s="43"/>
      <c r="AL409" s="43"/>
      <c r="AM409" s="43"/>
      <c r="AN409" s="42"/>
      <c r="AO409" s="44"/>
      <c r="AP409" s="44"/>
      <c r="AQ409" s="44"/>
      <c r="AR409" s="44"/>
      <c r="AS409" s="42"/>
      <c r="AT409" s="45" t="s">
        <v>10621</v>
      </c>
      <c r="AU409" s="43"/>
      <c r="AV409" s="43" t="s">
        <v>10621</v>
      </c>
      <c r="AW409" s="43"/>
      <c r="AX409" s="43"/>
      <c r="AY409" s="43"/>
      <c r="AZ409" s="53"/>
      <c r="BA409" s="45"/>
      <c r="BB409" s="43"/>
      <c r="BC409" s="43"/>
      <c r="BD409" s="43"/>
      <c r="BE409" s="43"/>
      <c r="BF409" s="43"/>
      <c r="BG409" s="53"/>
      <c r="BH409" s="45"/>
      <c r="BI409" s="43"/>
      <c r="BJ409" s="43"/>
      <c r="BK409" s="43"/>
      <c r="BL409" s="43"/>
      <c r="BM409" s="43"/>
      <c r="BN409" s="53"/>
      <c r="BO409" s="26" t="s">
        <v>14521</v>
      </c>
      <c r="BR409" s="25"/>
    </row>
    <row r="410" spans="1:70">
      <c r="A410" s="25" t="s">
        <v>14136</v>
      </c>
      <c r="B410" s="39"/>
      <c r="C410" s="40"/>
      <c r="D410" s="39"/>
      <c r="E410" s="39"/>
      <c r="F410" s="25" t="s">
        <v>10370</v>
      </c>
      <c r="G410" s="39"/>
      <c r="H410" s="39"/>
      <c r="I410" s="38"/>
      <c r="J410" s="50"/>
      <c r="K410" s="49"/>
      <c r="L410" s="49"/>
      <c r="M410" s="49"/>
      <c r="N410" s="49"/>
      <c r="O410" s="48"/>
      <c r="P410" s="50"/>
      <c r="Q410" s="49"/>
      <c r="R410" s="49"/>
      <c r="S410" s="49"/>
      <c r="T410" s="48"/>
      <c r="U410" s="50"/>
      <c r="V410" s="49"/>
      <c r="W410" s="49"/>
      <c r="X410" s="49"/>
      <c r="Y410" s="48"/>
      <c r="Z410" s="45" t="s">
        <v>10621</v>
      </c>
      <c r="AA410" s="43"/>
      <c r="AB410" s="43" t="s">
        <v>10621</v>
      </c>
      <c r="AC410" s="43"/>
      <c r="AD410" s="53"/>
      <c r="AE410" s="45"/>
      <c r="AF410" s="43"/>
      <c r="AG410" s="43"/>
      <c r="AH410" s="43"/>
      <c r="AI410" s="53"/>
      <c r="AJ410" s="45"/>
      <c r="AK410" s="43"/>
      <c r="AL410" s="43"/>
      <c r="AM410" s="43"/>
      <c r="AN410" s="42"/>
      <c r="AO410" s="44"/>
      <c r="AP410" s="44"/>
      <c r="AQ410" s="44"/>
      <c r="AR410" s="44"/>
      <c r="AS410" s="42"/>
      <c r="AT410" s="45" t="s">
        <v>10621</v>
      </c>
      <c r="AU410" s="43"/>
      <c r="AV410" s="43" t="s">
        <v>10621</v>
      </c>
      <c r="AW410" s="43"/>
      <c r="AX410" s="43"/>
      <c r="AY410" s="43"/>
      <c r="AZ410" s="53"/>
      <c r="BA410" s="45"/>
      <c r="BB410" s="43"/>
      <c r="BC410" s="43"/>
      <c r="BD410" s="43"/>
      <c r="BE410" s="43"/>
      <c r="BF410" s="43"/>
      <c r="BG410" s="53"/>
      <c r="BH410" s="45"/>
      <c r="BI410" s="43"/>
      <c r="BJ410" s="43"/>
      <c r="BK410" s="43"/>
      <c r="BL410" s="43"/>
      <c r="BM410" s="43"/>
      <c r="BN410" s="53"/>
      <c r="BO410" s="26" t="s">
        <v>14522</v>
      </c>
      <c r="BR410" s="25"/>
    </row>
    <row r="411" spans="1:70">
      <c r="A411" s="25" t="s">
        <v>14136</v>
      </c>
      <c r="B411" s="39"/>
      <c r="C411" s="40"/>
      <c r="D411" s="39"/>
      <c r="E411" s="39"/>
      <c r="F411" s="39" t="s">
        <v>14524</v>
      </c>
      <c r="G411" s="39"/>
      <c r="H411" s="39"/>
      <c r="I411" s="38"/>
      <c r="J411" s="50"/>
      <c r="K411" s="49"/>
      <c r="L411" s="49"/>
      <c r="M411" s="49"/>
      <c r="N411" s="49"/>
      <c r="O411" s="48"/>
      <c r="P411" s="50"/>
      <c r="Q411" s="49"/>
      <c r="R411" s="49"/>
      <c r="S411" s="49"/>
      <c r="T411" s="48"/>
      <c r="U411" s="50"/>
      <c r="V411" s="49"/>
      <c r="W411" s="49"/>
      <c r="X411" s="49"/>
      <c r="Y411" s="48"/>
      <c r="Z411" s="45" t="s">
        <v>10621</v>
      </c>
      <c r="AA411" s="43"/>
      <c r="AB411" s="43" t="s">
        <v>10621</v>
      </c>
      <c r="AC411" s="43"/>
      <c r="AD411" s="53"/>
      <c r="AE411" s="45"/>
      <c r="AF411" s="43"/>
      <c r="AG411" s="43"/>
      <c r="AH411" s="43"/>
      <c r="AI411" s="53"/>
      <c r="AJ411" s="45"/>
      <c r="AK411" s="43"/>
      <c r="AL411" s="43"/>
      <c r="AM411" s="43"/>
      <c r="AN411" s="42"/>
      <c r="AO411" s="44"/>
      <c r="AP411" s="44"/>
      <c r="AQ411" s="44"/>
      <c r="AR411" s="44"/>
      <c r="AS411" s="42"/>
      <c r="AT411" s="45" t="s">
        <v>10621</v>
      </c>
      <c r="AU411" s="43"/>
      <c r="AV411" s="43" t="s">
        <v>10621</v>
      </c>
      <c r="AW411" s="43"/>
      <c r="AX411" s="43"/>
      <c r="AY411" s="43"/>
      <c r="AZ411" s="53"/>
      <c r="BA411" s="45"/>
      <c r="BB411" s="43"/>
      <c r="BC411" s="43"/>
      <c r="BD411" s="43"/>
      <c r="BE411" s="43"/>
      <c r="BF411" s="43"/>
      <c r="BG411" s="53"/>
      <c r="BH411" s="45"/>
      <c r="BI411" s="43"/>
      <c r="BJ411" s="43"/>
      <c r="BK411" s="43"/>
      <c r="BL411" s="43"/>
      <c r="BM411" s="43"/>
      <c r="BN411" s="53"/>
      <c r="BO411" s="26" t="s">
        <v>14525</v>
      </c>
      <c r="BR411" s="25"/>
    </row>
    <row r="412" spans="1:70">
      <c r="A412" s="25" t="s">
        <v>14136</v>
      </c>
      <c r="B412" s="39"/>
      <c r="C412" s="40"/>
      <c r="D412" s="39"/>
      <c r="E412" s="39"/>
      <c r="F412" s="39"/>
      <c r="G412" s="39" t="s">
        <v>14526</v>
      </c>
      <c r="H412" s="39"/>
      <c r="I412" s="38"/>
      <c r="J412" s="50"/>
      <c r="K412" s="49"/>
      <c r="L412" s="49"/>
      <c r="M412" s="49"/>
      <c r="N412" s="49"/>
      <c r="O412" s="48"/>
      <c r="P412" s="50"/>
      <c r="Q412" s="49"/>
      <c r="R412" s="49"/>
      <c r="S412" s="49"/>
      <c r="T412" s="48"/>
      <c r="U412" s="50"/>
      <c r="V412" s="49"/>
      <c r="W412" s="49"/>
      <c r="X412" s="49"/>
      <c r="Y412" s="48"/>
      <c r="Z412" s="45" t="s">
        <v>10621</v>
      </c>
      <c r="AA412" s="43"/>
      <c r="AB412" s="43" t="s">
        <v>10621</v>
      </c>
      <c r="AC412" s="43"/>
      <c r="AD412" s="42" t="s">
        <v>14527</v>
      </c>
      <c r="AE412" s="45"/>
      <c r="AF412" s="43"/>
      <c r="AG412" s="43"/>
      <c r="AH412" s="43"/>
      <c r="AI412" s="53"/>
      <c r="AJ412" s="45"/>
      <c r="AK412" s="43"/>
      <c r="AL412" s="43"/>
      <c r="AM412" s="43"/>
      <c r="AN412" s="42"/>
      <c r="AO412" s="44"/>
      <c r="AP412" s="44"/>
      <c r="AQ412" s="44"/>
      <c r="AR412" s="44"/>
      <c r="AS412" s="42"/>
      <c r="AT412" s="45" t="s">
        <v>10621</v>
      </c>
      <c r="AU412" s="43"/>
      <c r="AV412" s="43" t="s">
        <v>10621</v>
      </c>
      <c r="AW412" s="43"/>
      <c r="AX412" s="43"/>
      <c r="AY412" s="43"/>
      <c r="AZ412" s="42" t="s">
        <v>14527</v>
      </c>
      <c r="BA412" s="45"/>
      <c r="BB412" s="43"/>
      <c r="BC412" s="43"/>
      <c r="BD412" s="43"/>
      <c r="BE412" s="43"/>
      <c r="BF412" s="43"/>
      <c r="BG412" s="53"/>
      <c r="BH412" s="45"/>
      <c r="BI412" s="43"/>
      <c r="BJ412" s="43"/>
      <c r="BK412" s="43"/>
      <c r="BL412" s="43"/>
      <c r="BM412" s="43"/>
      <c r="BN412" s="53"/>
      <c r="BO412" s="26" t="s">
        <v>14528</v>
      </c>
      <c r="BR412" s="25"/>
    </row>
    <row r="413" spans="1:70">
      <c r="A413" s="25" t="s">
        <v>14136</v>
      </c>
      <c r="B413" s="39"/>
      <c r="C413" s="40"/>
      <c r="D413" s="39"/>
      <c r="E413" s="39"/>
      <c r="F413" s="39"/>
      <c r="G413" s="39" t="s">
        <v>14710</v>
      </c>
      <c r="H413" s="39"/>
      <c r="I413" s="38"/>
      <c r="J413" s="50"/>
      <c r="K413" s="49"/>
      <c r="L413" s="49"/>
      <c r="M413" s="49"/>
      <c r="N413" s="49"/>
      <c r="O413" s="48"/>
      <c r="P413" s="50"/>
      <c r="Q413" s="49"/>
      <c r="R413" s="49"/>
      <c r="S413" s="49"/>
      <c r="T413" s="48"/>
      <c r="U413" s="50"/>
      <c r="V413" s="49"/>
      <c r="W413" s="49"/>
      <c r="X413" s="49"/>
      <c r="Y413" s="48"/>
      <c r="Z413" s="45" t="s">
        <v>10621</v>
      </c>
      <c r="AA413" s="43"/>
      <c r="AB413" s="43" t="s">
        <v>10621</v>
      </c>
      <c r="AC413" s="46"/>
      <c r="AD413" s="53"/>
      <c r="AE413" s="45"/>
      <c r="AF413" s="43"/>
      <c r="AG413" s="43"/>
      <c r="AH413" s="43"/>
      <c r="AI413" s="53"/>
      <c r="AJ413" s="45"/>
      <c r="AK413" s="43"/>
      <c r="AL413" s="43"/>
      <c r="AM413" s="43"/>
      <c r="AN413" s="42"/>
      <c r="AO413" s="44"/>
      <c r="AP413" s="44"/>
      <c r="AQ413" s="44"/>
      <c r="AR413" s="44"/>
      <c r="AS413" s="42"/>
      <c r="AT413" s="45" t="s">
        <v>10621</v>
      </c>
      <c r="AU413" s="43"/>
      <c r="AV413" s="43" t="s">
        <v>10621</v>
      </c>
      <c r="AW413" s="43"/>
      <c r="AX413" s="43"/>
      <c r="AY413" s="43"/>
      <c r="AZ413" s="53"/>
      <c r="BA413" s="45"/>
      <c r="BB413" s="43"/>
      <c r="BC413" s="43"/>
      <c r="BD413" s="43"/>
      <c r="BE413" s="43"/>
      <c r="BF413" s="43"/>
      <c r="BG413" s="53"/>
      <c r="BH413" s="45"/>
      <c r="BI413" s="43"/>
      <c r="BJ413" s="43"/>
      <c r="BK413" s="43"/>
      <c r="BL413" s="43"/>
      <c r="BM413" s="43"/>
      <c r="BN413" s="53"/>
      <c r="BO413" s="26" t="s">
        <v>14711</v>
      </c>
      <c r="BR413" s="25"/>
    </row>
    <row r="414" spans="1:70">
      <c r="A414" s="25" t="s">
        <v>14136</v>
      </c>
      <c r="B414" s="39"/>
      <c r="C414" s="40"/>
      <c r="D414" s="39"/>
      <c r="E414" s="39"/>
      <c r="F414" s="39"/>
      <c r="G414" s="39" t="s">
        <v>14712</v>
      </c>
      <c r="H414" s="39"/>
      <c r="I414" s="38"/>
      <c r="J414" s="50"/>
      <c r="K414" s="49"/>
      <c r="L414" s="49"/>
      <c r="M414" s="49"/>
      <c r="N414" s="49"/>
      <c r="O414" s="48"/>
      <c r="P414" s="50"/>
      <c r="Q414" s="49"/>
      <c r="R414" s="49"/>
      <c r="S414" s="49"/>
      <c r="T414" s="48"/>
      <c r="U414" s="50"/>
      <c r="V414" s="49"/>
      <c r="W414" s="49"/>
      <c r="X414" s="49"/>
      <c r="Y414" s="48"/>
      <c r="Z414" s="45" t="s">
        <v>14152</v>
      </c>
      <c r="AA414" s="43"/>
      <c r="AB414" s="43" t="s">
        <v>14152</v>
      </c>
      <c r="AC414" s="46"/>
      <c r="AD414" s="53"/>
      <c r="AE414" s="45"/>
      <c r="AF414" s="43"/>
      <c r="AG414" s="43"/>
      <c r="AH414" s="43"/>
      <c r="AI414" s="53"/>
      <c r="AJ414" s="45"/>
      <c r="AK414" s="43"/>
      <c r="AL414" s="43"/>
      <c r="AM414" s="43"/>
      <c r="AN414" s="42"/>
      <c r="AO414" s="44"/>
      <c r="AP414" s="44"/>
      <c r="AQ414" s="44"/>
      <c r="AR414" s="44"/>
      <c r="AS414" s="42"/>
      <c r="AT414" s="45" t="s">
        <v>14152</v>
      </c>
      <c r="AU414" s="43"/>
      <c r="AV414" s="43" t="s">
        <v>14152</v>
      </c>
      <c r="AW414" s="43"/>
      <c r="AX414" s="43"/>
      <c r="AY414" s="43"/>
      <c r="AZ414" s="53"/>
      <c r="BA414" s="45"/>
      <c r="BB414" s="43"/>
      <c r="BC414" s="43"/>
      <c r="BD414" s="43"/>
      <c r="BE414" s="43"/>
      <c r="BF414" s="43"/>
      <c r="BG414" s="53"/>
      <c r="BH414" s="45"/>
      <c r="BI414" s="43"/>
      <c r="BJ414" s="43"/>
      <c r="BK414" s="43"/>
      <c r="BL414" s="43"/>
      <c r="BM414" s="43"/>
      <c r="BN414" s="53"/>
      <c r="BO414" s="26" t="s">
        <v>14713</v>
      </c>
      <c r="BR414" s="25"/>
    </row>
    <row r="415" spans="1:70">
      <c r="A415" s="25" t="s">
        <v>14136</v>
      </c>
      <c r="B415" s="39"/>
      <c r="C415" s="40"/>
      <c r="D415" s="39" t="s">
        <v>14555</v>
      </c>
      <c r="E415" s="39"/>
      <c r="F415" s="39"/>
      <c r="G415" s="39"/>
      <c r="H415" s="39"/>
      <c r="I415" s="38"/>
      <c r="J415" s="50"/>
      <c r="K415" s="49"/>
      <c r="L415" s="49"/>
      <c r="M415" s="49"/>
      <c r="N415" s="49"/>
      <c r="O415" s="48"/>
      <c r="P415" s="50"/>
      <c r="Q415" s="49"/>
      <c r="R415" s="49"/>
      <c r="S415" s="49"/>
      <c r="T415" s="48"/>
      <c r="U415" s="50"/>
      <c r="V415" s="49"/>
      <c r="W415" s="49"/>
      <c r="X415" s="49"/>
      <c r="Y415" s="48"/>
      <c r="Z415" s="45" t="s">
        <v>10621</v>
      </c>
      <c r="AA415" s="43"/>
      <c r="AB415" s="43" t="s">
        <v>10621</v>
      </c>
      <c r="AC415" s="43"/>
      <c r="AD415" s="53"/>
      <c r="AE415" s="45"/>
      <c r="AF415" s="43"/>
      <c r="AG415" s="43"/>
      <c r="AH415" s="43"/>
      <c r="AI415" s="53"/>
      <c r="AJ415" s="45"/>
      <c r="AK415" s="43"/>
      <c r="AL415" s="43"/>
      <c r="AM415" s="43"/>
      <c r="AN415" s="42"/>
      <c r="AO415" s="44"/>
      <c r="AP415" s="44"/>
      <c r="AQ415" s="44"/>
      <c r="AR415" s="44"/>
      <c r="AS415" s="42"/>
      <c r="AT415" s="45" t="s">
        <v>10621</v>
      </c>
      <c r="AU415" s="43"/>
      <c r="AV415" s="43" t="s">
        <v>10621</v>
      </c>
      <c r="AW415" s="43"/>
      <c r="AX415" s="43"/>
      <c r="AY415" s="43"/>
      <c r="AZ415" s="53"/>
      <c r="BA415" s="45"/>
      <c r="BB415" s="43"/>
      <c r="BC415" s="43"/>
      <c r="BD415" s="43"/>
      <c r="BE415" s="43"/>
      <c r="BF415" s="43"/>
      <c r="BG415" s="53"/>
      <c r="BH415" s="45"/>
      <c r="BI415" s="43"/>
      <c r="BJ415" s="43"/>
      <c r="BK415" s="43"/>
      <c r="BL415" s="43"/>
      <c r="BM415" s="43"/>
      <c r="BN415" s="53"/>
      <c r="BO415" s="26" t="s">
        <v>14556</v>
      </c>
      <c r="BR415" s="25"/>
    </row>
    <row r="416" spans="1:70">
      <c r="A416" s="25" t="s">
        <v>14136</v>
      </c>
      <c r="B416" s="39"/>
      <c r="C416" s="40"/>
      <c r="D416" s="39"/>
      <c r="E416" s="39" t="s">
        <v>14557</v>
      </c>
      <c r="F416" s="39"/>
      <c r="G416" s="39"/>
      <c r="H416" s="39"/>
      <c r="I416" s="38"/>
      <c r="J416" s="50"/>
      <c r="K416" s="49"/>
      <c r="L416" s="49"/>
      <c r="M416" s="49"/>
      <c r="N416" s="49"/>
      <c r="O416" s="48"/>
      <c r="P416" s="50"/>
      <c r="Q416" s="49"/>
      <c r="R416" s="49"/>
      <c r="S416" s="49"/>
      <c r="T416" s="48"/>
      <c r="U416" s="50"/>
      <c r="V416" s="49"/>
      <c r="W416" s="49"/>
      <c r="X416" s="49"/>
      <c r="Y416" s="48"/>
      <c r="Z416" s="45" t="s">
        <v>10621</v>
      </c>
      <c r="AA416" s="43"/>
      <c r="AB416" s="43" t="s">
        <v>10621</v>
      </c>
      <c r="AC416" s="43"/>
      <c r="AD416" s="53"/>
      <c r="AE416" s="45"/>
      <c r="AF416" s="43"/>
      <c r="AG416" s="43"/>
      <c r="AH416" s="43"/>
      <c r="AI416" s="53"/>
      <c r="AJ416" s="45"/>
      <c r="AK416" s="43"/>
      <c r="AL416" s="43"/>
      <c r="AM416" s="43"/>
      <c r="AN416" s="42"/>
      <c r="AO416" s="44"/>
      <c r="AP416" s="44"/>
      <c r="AQ416" s="44"/>
      <c r="AR416" s="44"/>
      <c r="AS416" s="42"/>
      <c r="AT416" s="45" t="s">
        <v>10621</v>
      </c>
      <c r="AU416" s="43"/>
      <c r="AV416" s="43" t="s">
        <v>10621</v>
      </c>
      <c r="AW416" s="43"/>
      <c r="AX416" s="43"/>
      <c r="AY416" s="43"/>
      <c r="AZ416" s="53"/>
      <c r="BA416" s="45"/>
      <c r="BB416" s="43"/>
      <c r="BC416" s="43"/>
      <c r="BD416" s="43"/>
      <c r="BE416" s="43"/>
      <c r="BF416" s="43"/>
      <c r="BG416" s="53"/>
      <c r="BH416" s="45"/>
      <c r="BI416" s="43"/>
      <c r="BJ416" s="43"/>
      <c r="BK416" s="43"/>
      <c r="BL416" s="43"/>
      <c r="BM416" s="43"/>
      <c r="BN416" s="53"/>
      <c r="BO416" s="26" t="s">
        <v>14558</v>
      </c>
      <c r="BR416" s="25"/>
    </row>
    <row r="417" spans="1:70">
      <c r="A417" s="25" t="s">
        <v>14136</v>
      </c>
      <c r="B417" s="39"/>
      <c r="C417" s="40"/>
      <c r="D417" s="39"/>
      <c r="E417" s="39"/>
      <c r="F417" s="39" t="s">
        <v>14285</v>
      </c>
      <c r="G417" s="39"/>
      <c r="H417" s="39"/>
      <c r="I417" s="38"/>
      <c r="J417" s="50"/>
      <c r="K417" s="49"/>
      <c r="L417" s="49"/>
      <c r="M417" s="49"/>
      <c r="N417" s="49"/>
      <c r="O417" s="48"/>
      <c r="P417" s="50"/>
      <c r="Q417" s="49"/>
      <c r="R417" s="49"/>
      <c r="S417" s="49"/>
      <c r="T417" s="48"/>
      <c r="U417" s="50"/>
      <c r="V417" s="49"/>
      <c r="W417" s="49"/>
      <c r="X417" s="49"/>
      <c r="Y417" s="48"/>
      <c r="Z417" s="45" t="s">
        <v>10621</v>
      </c>
      <c r="AA417" s="43"/>
      <c r="AB417" s="43" t="s">
        <v>10621</v>
      </c>
      <c r="AC417" s="43"/>
      <c r="AD417" s="53"/>
      <c r="AE417" s="45"/>
      <c r="AF417" s="43"/>
      <c r="AG417" s="43"/>
      <c r="AH417" s="43"/>
      <c r="AI417" s="53"/>
      <c r="AJ417" s="45"/>
      <c r="AK417" s="43"/>
      <c r="AL417" s="43"/>
      <c r="AM417" s="43"/>
      <c r="AN417" s="42"/>
      <c r="AO417" s="44"/>
      <c r="AP417" s="44"/>
      <c r="AQ417" s="44"/>
      <c r="AR417" s="44"/>
      <c r="AS417" s="42"/>
      <c r="AT417" s="45" t="s">
        <v>10621</v>
      </c>
      <c r="AU417" s="43"/>
      <c r="AV417" s="43" t="s">
        <v>10621</v>
      </c>
      <c r="AW417" s="43"/>
      <c r="AX417" s="43"/>
      <c r="AY417" s="43"/>
      <c r="AZ417" s="53"/>
      <c r="BA417" s="45"/>
      <c r="BB417" s="43"/>
      <c r="BC417" s="43"/>
      <c r="BD417" s="43"/>
      <c r="BE417" s="43"/>
      <c r="BF417" s="43"/>
      <c r="BG417" s="53"/>
      <c r="BH417" s="45"/>
      <c r="BI417" s="43"/>
      <c r="BJ417" s="43"/>
      <c r="BK417" s="43"/>
      <c r="BL417" s="43"/>
      <c r="BM417" s="43"/>
      <c r="BN417" s="53"/>
      <c r="BO417" s="26" t="s">
        <v>14560</v>
      </c>
      <c r="BR417" s="25"/>
    </row>
    <row r="418" spans="1:70">
      <c r="A418" s="25" t="s">
        <v>14136</v>
      </c>
      <c r="B418" s="39"/>
      <c r="C418" s="40"/>
      <c r="D418" s="39"/>
      <c r="E418" s="39"/>
      <c r="F418" s="39" t="s">
        <v>10370</v>
      </c>
      <c r="G418" s="39"/>
      <c r="H418" s="39"/>
      <c r="I418" s="38"/>
      <c r="J418" s="50"/>
      <c r="K418" s="49"/>
      <c r="L418" s="49"/>
      <c r="M418" s="49"/>
      <c r="N418" s="49"/>
      <c r="O418" s="48"/>
      <c r="P418" s="50"/>
      <c r="Q418" s="49"/>
      <c r="R418" s="49"/>
      <c r="S418" s="49"/>
      <c r="T418" s="48"/>
      <c r="U418" s="50"/>
      <c r="V418" s="49"/>
      <c r="W418" s="49"/>
      <c r="X418" s="49"/>
      <c r="Y418" s="48"/>
      <c r="Z418" s="45" t="s">
        <v>10621</v>
      </c>
      <c r="AA418" s="43"/>
      <c r="AB418" s="43" t="s">
        <v>10621</v>
      </c>
      <c r="AC418" s="43"/>
      <c r="AD418" s="53"/>
      <c r="AE418" s="45"/>
      <c r="AF418" s="43"/>
      <c r="AG418" s="43"/>
      <c r="AH418" s="43"/>
      <c r="AI418" s="53"/>
      <c r="AJ418" s="45"/>
      <c r="AK418" s="43"/>
      <c r="AL418" s="43"/>
      <c r="AM418" s="43"/>
      <c r="AN418" s="42"/>
      <c r="AO418" s="44"/>
      <c r="AP418" s="44"/>
      <c r="AQ418" s="44"/>
      <c r="AR418" s="44"/>
      <c r="AS418" s="42"/>
      <c r="AT418" s="45" t="s">
        <v>10621</v>
      </c>
      <c r="AU418" s="43"/>
      <c r="AV418" s="43" t="s">
        <v>10621</v>
      </c>
      <c r="AW418" s="43"/>
      <c r="AX418" s="43"/>
      <c r="AY418" s="43"/>
      <c r="AZ418" s="53"/>
      <c r="BA418" s="45"/>
      <c r="BB418" s="43"/>
      <c r="BC418" s="43"/>
      <c r="BD418" s="43"/>
      <c r="BE418" s="43"/>
      <c r="BF418" s="43"/>
      <c r="BG418" s="53"/>
      <c r="BH418" s="45"/>
      <c r="BI418" s="43"/>
      <c r="BJ418" s="43"/>
      <c r="BK418" s="43"/>
      <c r="BL418" s="43"/>
      <c r="BM418" s="43"/>
      <c r="BN418" s="53"/>
      <c r="BO418" s="26" t="s">
        <v>14562</v>
      </c>
      <c r="BR418" s="25"/>
    </row>
    <row r="419" spans="1:70">
      <c r="A419" s="25" t="s">
        <v>14136</v>
      </c>
      <c r="B419" s="39"/>
      <c r="C419" s="40"/>
      <c r="D419" s="39"/>
      <c r="E419" s="39"/>
      <c r="F419" s="39" t="s">
        <v>14563</v>
      </c>
      <c r="G419" s="39"/>
      <c r="H419" s="39"/>
      <c r="I419" s="38"/>
      <c r="J419" s="50"/>
      <c r="K419" s="49"/>
      <c r="L419" s="49"/>
      <c r="M419" s="49"/>
      <c r="N419" s="49"/>
      <c r="O419" s="48"/>
      <c r="P419" s="50"/>
      <c r="Q419" s="49"/>
      <c r="R419" s="49"/>
      <c r="S419" s="49"/>
      <c r="T419" s="48"/>
      <c r="U419" s="50"/>
      <c r="V419" s="49"/>
      <c r="W419" s="49"/>
      <c r="X419" s="49"/>
      <c r="Y419" s="48"/>
      <c r="Z419" s="45" t="s">
        <v>14152</v>
      </c>
      <c r="AA419" s="43"/>
      <c r="AB419" s="43" t="s">
        <v>14152</v>
      </c>
      <c r="AC419" s="46"/>
      <c r="AD419" s="42" t="s">
        <v>14564</v>
      </c>
      <c r="AE419" s="45"/>
      <c r="AF419" s="43"/>
      <c r="AG419" s="43"/>
      <c r="AH419" s="43"/>
      <c r="AI419" s="53"/>
      <c r="AJ419" s="45"/>
      <c r="AK419" s="43"/>
      <c r="AL419" s="43"/>
      <c r="AM419" s="43"/>
      <c r="AN419" s="42"/>
      <c r="AO419" s="44"/>
      <c r="AP419" s="44"/>
      <c r="AQ419" s="44"/>
      <c r="AR419" s="44"/>
      <c r="AS419" s="42"/>
      <c r="AT419" s="45" t="s">
        <v>14152</v>
      </c>
      <c r="AU419" s="43"/>
      <c r="AV419" s="43" t="s">
        <v>14152</v>
      </c>
      <c r="AW419" s="43"/>
      <c r="AX419" s="43"/>
      <c r="AY419" s="43"/>
      <c r="AZ419" s="42" t="s">
        <v>14564</v>
      </c>
      <c r="BA419" s="45"/>
      <c r="BB419" s="43"/>
      <c r="BC419" s="43"/>
      <c r="BD419" s="43"/>
      <c r="BE419" s="43"/>
      <c r="BF419" s="43"/>
      <c r="BG419" s="53"/>
      <c r="BH419" s="45"/>
      <c r="BI419" s="43"/>
      <c r="BJ419" s="43"/>
      <c r="BK419" s="43"/>
      <c r="BL419" s="43"/>
      <c r="BM419" s="43"/>
      <c r="BN419" s="53"/>
      <c r="BO419" s="26" t="s">
        <v>14565</v>
      </c>
      <c r="BR419" s="25"/>
    </row>
    <row r="420" spans="1:70">
      <c r="A420" s="25" t="s">
        <v>14136</v>
      </c>
      <c r="B420" s="39"/>
      <c r="C420" s="40"/>
      <c r="D420" s="39"/>
      <c r="E420" s="39"/>
      <c r="F420" s="39" t="s">
        <v>14567</v>
      </c>
      <c r="G420" s="39"/>
      <c r="H420" s="39"/>
      <c r="I420" s="38"/>
      <c r="J420" s="50"/>
      <c r="K420" s="49"/>
      <c r="L420" s="49"/>
      <c r="M420" s="49"/>
      <c r="N420" s="49"/>
      <c r="O420" s="48"/>
      <c r="P420" s="50"/>
      <c r="Q420" s="49"/>
      <c r="R420" s="49"/>
      <c r="S420" s="49"/>
      <c r="T420" s="48"/>
      <c r="U420" s="50"/>
      <c r="V420" s="49"/>
      <c r="W420" s="49"/>
      <c r="X420" s="49"/>
      <c r="Y420" s="48"/>
      <c r="Z420" s="45" t="s">
        <v>10621</v>
      </c>
      <c r="AA420" s="43"/>
      <c r="AB420" s="43" t="s">
        <v>10621</v>
      </c>
      <c r="AC420" s="43"/>
      <c r="AD420" s="53"/>
      <c r="AE420" s="45"/>
      <c r="AF420" s="43"/>
      <c r="AG420" s="43"/>
      <c r="AH420" s="43"/>
      <c r="AI420" s="53"/>
      <c r="AJ420" s="45"/>
      <c r="AK420" s="43"/>
      <c r="AL420" s="43"/>
      <c r="AM420" s="43"/>
      <c r="AN420" s="42"/>
      <c r="AO420" s="44"/>
      <c r="AP420" s="44"/>
      <c r="AQ420" s="44"/>
      <c r="AR420" s="44"/>
      <c r="AS420" s="42"/>
      <c r="AT420" s="45" t="s">
        <v>10621</v>
      </c>
      <c r="AU420" s="43"/>
      <c r="AV420" s="43" t="s">
        <v>10621</v>
      </c>
      <c r="AW420" s="43"/>
      <c r="AX420" s="43"/>
      <c r="AY420" s="43"/>
      <c r="AZ420" s="53"/>
      <c r="BA420" s="45"/>
      <c r="BB420" s="43"/>
      <c r="BC420" s="43"/>
      <c r="BD420" s="43"/>
      <c r="BE420" s="43"/>
      <c r="BF420" s="43"/>
      <c r="BG420" s="53"/>
      <c r="BH420" s="45"/>
      <c r="BI420" s="43"/>
      <c r="BJ420" s="43"/>
      <c r="BK420" s="43"/>
      <c r="BL420" s="43"/>
      <c r="BM420" s="43"/>
      <c r="BN420" s="53"/>
      <c r="BO420" s="26" t="s">
        <v>14568</v>
      </c>
      <c r="BR420" s="25"/>
    </row>
    <row r="421" spans="1:70">
      <c r="A421" s="25" t="s">
        <v>14136</v>
      </c>
      <c r="B421" s="39"/>
      <c r="C421" s="40"/>
      <c r="D421" s="39"/>
      <c r="E421" s="39"/>
      <c r="F421" s="39" t="s">
        <v>14569</v>
      </c>
      <c r="G421" s="39"/>
      <c r="H421" s="39"/>
      <c r="I421" s="38"/>
      <c r="J421" s="50"/>
      <c r="K421" s="49"/>
      <c r="L421" s="49"/>
      <c r="M421" s="49"/>
      <c r="N421" s="49"/>
      <c r="O421" s="48"/>
      <c r="P421" s="50"/>
      <c r="Q421" s="49"/>
      <c r="R421" s="49"/>
      <c r="S421" s="49"/>
      <c r="T421" s="48"/>
      <c r="U421" s="50"/>
      <c r="V421" s="49"/>
      <c r="W421" s="49"/>
      <c r="X421" s="49"/>
      <c r="Y421" s="48"/>
      <c r="Z421" s="45" t="s">
        <v>10621</v>
      </c>
      <c r="AA421" s="43"/>
      <c r="AB421" s="43" t="s">
        <v>10621</v>
      </c>
      <c r="AC421" s="43"/>
      <c r="AD421" s="53"/>
      <c r="AE421" s="45"/>
      <c r="AF421" s="43"/>
      <c r="AG421" s="43"/>
      <c r="AH421" s="43"/>
      <c r="AI421" s="53"/>
      <c r="AJ421" s="45"/>
      <c r="AK421" s="43"/>
      <c r="AL421" s="43"/>
      <c r="AM421" s="43"/>
      <c r="AN421" s="42"/>
      <c r="AO421" s="44"/>
      <c r="AP421" s="44"/>
      <c r="AQ421" s="44"/>
      <c r="AR421" s="44"/>
      <c r="AS421" s="42"/>
      <c r="AT421" s="45" t="s">
        <v>10621</v>
      </c>
      <c r="AU421" s="43"/>
      <c r="AV421" s="43" t="s">
        <v>10621</v>
      </c>
      <c r="AW421" s="43"/>
      <c r="AX421" s="43"/>
      <c r="AY421" s="43"/>
      <c r="AZ421" s="53"/>
      <c r="BA421" s="45"/>
      <c r="BB421" s="43"/>
      <c r="BC421" s="43"/>
      <c r="BD421" s="43"/>
      <c r="BE421" s="43"/>
      <c r="BF421" s="43"/>
      <c r="BG421" s="53"/>
      <c r="BH421" s="45"/>
      <c r="BI421" s="43"/>
      <c r="BJ421" s="43"/>
      <c r="BK421" s="43"/>
      <c r="BL421" s="43"/>
      <c r="BM421" s="43"/>
      <c r="BN421" s="53"/>
      <c r="BO421" s="26" t="s">
        <v>14570</v>
      </c>
      <c r="BR421" s="25"/>
    </row>
    <row r="422" spans="1:70">
      <c r="A422" s="25" t="s">
        <v>14136</v>
      </c>
      <c r="B422" s="39"/>
      <c r="C422" s="40"/>
      <c r="D422" s="39"/>
      <c r="E422" s="39"/>
      <c r="F422" s="39" t="s">
        <v>14571</v>
      </c>
      <c r="G422" s="39"/>
      <c r="H422" s="39"/>
      <c r="I422" s="38"/>
      <c r="J422" s="50"/>
      <c r="K422" s="49"/>
      <c r="L422" s="49"/>
      <c r="M422" s="49"/>
      <c r="N422" s="49"/>
      <c r="O422" s="48"/>
      <c r="P422" s="50"/>
      <c r="Q422" s="49"/>
      <c r="R422" s="49"/>
      <c r="S422" s="49"/>
      <c r="T422" s="48"/>
      <c r="U422" s="50"/>
      <c r="V422" s="49"/>
      <c r="W422" s="49"/>
      <c r="X422" s="49"/>
      <c r="Y422" s="48"/>
      <c r="Z422" s="45" t="s">
        <v>10621</v>
      </c>
      <c r="AA422" s="43"/>
      <c r="AB422" s="43" t="s">
        <v>10621</v>
      </c>
      <c r="AC422" s="43"/>
      <c r="AD422" s="42" t="s">
        <v>14572</v>
      </c>
      <c r="AE422" s="45"/>
      <c r="AF422" s="43"/>
      <c r="AG422" s="43"/>
      <c r="AH422" s="43"/>
      <c r="AI422" s="53"/>
      <c r="AJ422" s="45"/>
      <c r="AK422" s="43"/>
      <c r="AL422" s="43"/>
      <c r="AM422" s="43"/>
      <c r="AN422" s="42"/>
      <c r="AO422" s="44"/>
      <c r="AP422" s="44"/>
      <c r="AQ422" s="44"/>
      <c r="AR422" s="44"/>
      <c r="AS422" s="42"/>
      <c r="AT422" s="45" t="s">
        <v>10621</v>
      </c>
      <c r="AU422" s="43"/>
      <c r="AV422" s="43" t="s">
        <v>10621</v>
      </c>
      <c r="AW422" s="43"/>
      <c r="AX422" s="43"/>
      <c r="AY422" s="43"/>
      <c r="AZ422" s="42" t="s">
        <v>14572</v>
      </c>
      <c r="BA422" s="45"/>
      <c r="BB422" s="43"/>
      <c r="BC422" s="43"/>
      <c r="BD422" s="43"/>
      <c r="BE422" s="43"/>
      <c r="BF422" s="43"/>
      <c r="BG422" s="53"/>
      <c r="BH422" s="45"/>
      <c r="BI422" s="43"/>
      <c r="BJ422" s="43"/>
      <c r="BK422" s="43"/>
      <c r="BL422" s="43"/>
      <c r="BM422" s="43"/>
      <c r="BN422" s="53"/>
      <c r="BO422" s="26" t="s">
        <v>14574</v>
      </c>
      <c r="BR422" s="25"/>
    </row>
    <row r="423" spans="1:70">
      <c r="A423" s="25" t="s">
        <v>14136</v>
      </c>
      <c r="B423" s="39"/>
      <c r="C423" s="40"/>
      <c r="D423" s="39"/>
      <c r="E423" s="39"/>
      <c r="F423" s="39" t="s">
        <v>14526</v>
      </c>
      <c r="G423" s="39"/>
      <c r="H423" s="39"/>
      <c r="I423" s="38"/>
      <c r="J423" s="50"/>
      <c r="K423" s="49"/>
      <c r="L423" s="49"/>
      <c r="M423" s="49"/>
      <c r="N423" s="49"/>
      <c r="O423" s="48"/>
      <c r="P423" s="50"/>
      <c r="Q423" s="49"/>
      <c r="R423" s="49"/>
      <c r="S423" s="49"/>
      <c r="T423" s="48"/>
      <c r="U423" s="50"/>
      <c r="V423" s="49"/>
      <c r="W423" s="49"/>
      <c r="X423" s="49"/>
      <c r="Y423" s="48"/>
      <c r="Z423" s="45" t="s">
        <v>10621</v>
      </c>
      <c r="AA423" s="43"/>
      <c r="AB423" s="43" t="s">
        <v>10621</v>
      </c>
      <c r="AC423" s="43"/>
      <c r="AD423" s="42" t="s">
        <v>14527</v>
      </c>
      <c r="AE423" s="45"/>
      <c r="AF423" s="43"/>
      <c r="AG423" s="43"/>
      <c r="AH423" s="43"/>
      <c r="AI423" s="53"/>
      <c r="AJ423" s="45"/>
      <c r="AK423" s="43"/>
      <c r="AL423" s="43"/>
      <c r="AM423" s="43"/>
      <c r="AN423" s="42"/>
      <c r="AO423" s="44"/>
      <c r="AP423" s="44"/>
      <c r="AQ423" s="44"/>
      <c r="AR423" s="44"/>
      <c r="AS423" s="42"/>
      <c r="AT423" s="45" t="s">
        <v>10621</v>
      </c>
      <c r="AU423" s="43"/>
      <c r="AV423" s="43" t="s">
        <v>10621</v>
      </c>
      <c r="AW423" s="43"/>
      <c r="AX423" s="43"/>
      <c r="AY423" s="43"/>
      <c r="AZ423" s="42" t="s">
        <v>14527</v>
      </c>
      <c r="BA423" s="45"/>
      <c r="BB423" s="43"/>
      <c r="BC423" s="43"/>
      <c r="BD423" s="43"/>
      <c r="BE423" s="43"/>
      <c r="BF423" s="43"/>
      <c r="BG423" s="53"/>
      <c r="BH423" s="45"/>
      <c r="BI423" s="43"/>
      <c r="BJ423" s="43"/>
      <c r="BK423" s="43"/>
      <c r="BL423" s="43"/>
      <c r="BM423" s="43"/>
      <c r="BN423" s="53"/>
      <c r="BO423" s="26" t="s">
        <v>14528</v>
      </c>
      <c r="BR423" s="25"/>
    </row>
    <row r="424" spans="1:70">
      <c r="A424" s="25" t="s">
        <v>14136</v>
      </c>
      <c r="B424" s="39"/>
      <c r="C424" s="40"/>
      <c r="D424" s="39"/>
      <c r="E424" s="39"/>
      <c r="F424" s="39" t="s">
        <v>14575</v>
      </c>
      <c r="G424" s="39"/>
      <c r="H424" s="39"/>
      <c r="I424" s="38"/>
      <c r="J424" s="50"/>
      <c r="K424" s="49"/>
      <c r="L424" s="49"/>
      <c r="M424" s="49"/>
      <c r="N424" s="49"/>
      <c r="O424" s="48"/>
      <c r="P424" s="50"/>
      <c r="Q424" s="49"/>
      <c r="R424" s="49"/>
      <c r="S424" s="49"/>
      <c r="T424" s="48"/>
      <c r="U424" s="50"/>
      <c r="V424" s="49"/>
      <c r="W424" s="49"/>
      <c r="X424" s="49"/>
      <c r="Y424" s="48"/>
      <c r="Z424" s="45" t="s">
        <v>10621</v>
      </c>
      <c r="AA424" s="43"/>
      <c r="AB424" s="43" t="s">
        <v>10621</v>
      </c>
      <c r="AC424" s="43"/>
      <c r="AD424" s="53"/>
      <c r="AE424" s="45"/>
      <c r="AF424" s="43"/>
      <c r="AG424" s="43"/>
      <c r="AH424" s="43"/>
      <c r="AI424" s="53"/>
      <c r="AJ424" s="45"/>
      <c r="AK424" s="43"/>
      <c r="AL424" s="43"/>
      <c r="AM424" s="43"/>
      <c r="AN424" s="42"/>
      <c r="AO424" s="44"/>
      <c r="AP424" s="44"/>
      <c r="AQ424" s="44"/>
      <c r="AR424" s="44"/>
      <c r="AS424" s="42"/>
      <c r="AT424" s="45" t="s">
        <v>10621</v>
      </c>
      <c r="AU424" s="43"/>
      <c r="AV424" s="43" t="s">
        <v>10621</v>
      </c>
      <c r="AW424" s="43"/>
      <c r="AX424" s="43"/>
      <c r="AY424" s="43"/>
      <c r="AZ424" s="53"/>
      <c r="BA424" s="45"/>
      <c r="BB424" s="43"/>
      <c r="BC424" s="43"/>
      <c r="BD424" s="43"/>
      <c r="BE424" s="43"/>
      <c r="BF424" s="43"/>
      <c r="BG424" s="53"/>
      <c r="BH424" s="45"/>
      <c r="BI424" s="43"/>
      <c r="BJ424" s="43"/>
      <c r="BK424" s="43"/>
      <c r="BL424" s="43"/>
      <c r="BM424" s="43"/>
      <c r="BN424" s="53"/>
      <c r="BO424" s="26" t="s">
        <v>14576</v>
      </c>
      <c r="BR424" s="25"/>
    </row>
    <row r="425" spans="1:70">
      <c r="A425" s="25" t="s">
        <v>14136</v>
      </c>
      <c r="B425" s="39"/>
      <c r="C425" s="40"/>
      <c r="D425" s="39"/>
      <c r="E425" s="39"/>
      <c r="F425" s="39"/>
      <c r="G425" s="39" t="s">
        <v>14151</v>
      </c>
      <c r="H425" s="39"/>
      <c r="I425" s="38"/>
      <c r="J425" s="50"/>
      <c r="K425" s="49"/>
      <c r="L425" s="49"/>
      <c r="M425" s="49"/>
      <c r="N425" s="49"/>
      <c r="O425" s="48"/>
      <c r="P425" s="50"/>
      <c r="Q425" s="49"/>
      <c r="R425" s="49"/>
      <c r="S425" s="49"/>
      <c r="T425" s="48"/>
      <c r="U425" s="50"/>
      <c r="V425" s="49"/>
      <c r="W425" s="49"/>
      <c r="X425" s="49"/>
      <c r="Y425" s="48"/>
      <c r="Z425" s="45" t="s">
        <v>10621</v>
      </c>
      <c r="AA425" s="43"/>
      <c r="AB425" s="43" t="s">
        <v>10621</v>
      </c>
      <c r="AC425" s="43"/>
      <c r="AD425" s="53"/>
      <c r="AE425" s="45"/>
      <c r="AF425" s="43"/>
      <c r="AG425" s="43"/>
      <c r="AH425" s="43"/>
      <c r="AI425" s="53"/>
      <c r="AJ425" s="45"/>
      <c r="AK425" s="43"/>
      <c r="AL425" s="43"/>
      <c r="AM425" s="43"/>
      <c r="AN425" s="42"/>
      <c r="AO425" s="44"/>
      <c r="AP425" s="44"/>
      <c r="AQ425" s="44"/>
      <c r="AR425" s="44"/>
      <c r="AS425" s="42"/>
      <c r="AT425" s="45" t="s">
        <v>10621</v>
      </c>
      <c r="AU425" s="43"/>
      <c r="AV425" s="43" t="s">
        <v>10621</v>
      </c>
      <c r="AW425" s="43"/>
      <c r="AX425" s="43"/>
      <c r="AY425" s="43"/>
      <c r="AZ425" s="53"/>
      <c r="BA425" s="45"/>
      <c r="BB425" s="43"/>
      <c r="BC425" s="43"/>
      <c r="BD425" s="43"/>
      <c r="BE425" s="43"/>
      <c r="BF425" s="43"/>
      <c r="BG425" s="53"/>
      <c r="BH425" s="45"/>
      <c r="BI425" s="43"/>
      <c r="BJ425" s="43"/>
      <c r="BK425" s="43"/>
      <c r="BL425" s="43"/>
      <c r="BM425" s="43"/>
      <c r="BN425" s="53"/>
      <c r="BO425" s="26" t="s">
        <v>14154</v>
      </c>
      <c r="BR425" s="25"/>
    </row>
    <row r="426" spans="1:70">
      <c r="A426" s="25" t="s">
        <v>14136</v>
      </c>
      <c r="B426" s="39"/>
      <c r="C426" s="40"/>
      <c r="D426" s="39"/>
      <c r="E426" s="39"/>
      <c r="F426" s="39"/>
      <c r="G426" s="39"/>
      <c r="H426" s="39" t="s">
        <v>14156</v>
      </c>
      <c r="I426" s="38"/>
      <c r="J426" s="50"/>
      <c r="K426" s="49"/>
      <c r="L426" s="49"/>
      <c r="M426" s="49"/>
      <c r="N426" s="49"/>
      <c r="O426" s="48"/>
      <c r="P426" s="50"/>
      <c r="Q426" s="49"/>
      <c r="R426" s="49"/>
      <c r="S426" s="49"/>
      <c r="T426" s="48"/>
      <c r="U426" s="50"/>
      <c r="V426" s="49"/>
      <c r="W426" s="49"/>
      <c r="X426" s="49"/>
      <c r="Y426" s="48"/>
      <c r="Z426" s="45" t="s">
        <v>10621</v>
      </c>
      <c r="AA426" s="43"/>
      <c r="AB426" s="43" t="s">
        <v>10621</v>
      </c>
      <c r="AC426" s="43"/>
      <c r="AD426" s="53"/>
      <c r="AE426" s="45"/>
      <c r="AF426" s="43"/>
      <c r="AG426" s="43"/>
      <c r="AH426" s="43"/>
      <c r="AI426" s="53"/>
      <c r="AJ426" s="45"/>
      <c r="AK426" s="43"/>
      <c r="AL426" s="43"/>
      <c r="AM426" s="43"/>
      <c r="AN426" s="42"/>
      <c r="AO426" s="44"/>
      <c r="AP426" s="44"/>
      <c r="AQ426" s="44"/>
      <c r="AR426" s="44"/>
      <c r="AS426" s="42"/>
      <c r="AT426" s="45" t="s">
        <v>10621</v>
      </c>
      <c r="AU426" s="43"/>
      <c r="AV426" s="43" t="s">
        <v>10621</v>
      </c>
      <c r="AW426" s="43"/>
      <c r="AX426" s="43"/>
      <c r="AY426" s="43"/>
      <c r="AZ426" s="53"/>
      <c r="BA426" s="45"/>
      <c r="BB426" s="43"/>
      <c r="BC426" s="43"/>
      <c r="BD426" s="43"/>
      <c r="BE426" s="43"/>
      <c r="BF426" s="43"/>
      <c r="BG426" s="53"/>
      <c r="BH426" s="45"/>
      <c r="BI426" s="43"/>
      <c r="BJ426" s="43"/>
      <c r="BK426" s="43"/>
      <c r="BL426" s="43"/>
      <c r="BM426" s="43"/>
      <c r="BN426" s="53"/>
      <c r="BO426" s="26" t="s">
        <v>14157</v>
      </c>
      <c r="BR426" s="25"/>
    </row>
    <row r="427" spans="1:70">
      <c r="A427" s="25" t="s">
        <v>14136</v>
      </c>
      <c r="B427" s="39"/>
      <c r="C427" s="40"/>
      <c r="D427" s="39"/>
      <c r="E427" s="39"/>
      <c r="F427" s="39" t="s">
        <v>14578</v>
      </c>
      <c r="G427" s="39"/>
      <c r="H427" s="39"/>
      <c r="I427" s="38"/>
      <c r="J427" s="50"/>
      <c r="K427" s="49"/>
      <c r="L427" s="49"/>
      <c r="M427" s="49"/>
      <c r="N427" s="49"/>
      <c r="O427" s="48"/>
      <c r="P427" s="50"/>
      <c r="Q427" s="49"/>
      <c r="R427" s="49"/>
      <c r="S427" s="49"/>
      <c r="T427" s="48"/>
      <c r="U427" s="50"/>
      <c r="V427" s="49"/>
      <c r="W427" s="49"/>
      <c r="X427" s="49"/>
      <c r="Y427" s="48"/>
      <c r="Z427" s="45" t="s">
        <v>14152</v>
      </c>
      <c r="AA427" s="43"/>
      <c r="AB427" s="43" t="s">
        <v>14152</v>
      </c>
      <c r="AC427" s="46"/>
      <c r="AD427" s="53"/>
      <c r="AE427" s="45"/>
      <c r="AF427" s="43"/>
      <c r="AG427" s="43"/>
      <c r="AH427" s="43"/>
      <c r="AI427" s="53"/>
      <c r="AJ427" s="45"/>
      <c r="AK427" s="43"/>
      <c r="AL427" s="43"/>
      <c r="AM427" s="43"/>
      <c r="AN427" s="42"/>
      <c r="AO427" s="44"/>
      <c r="AP427" s="44"/>
      <c r="AQ427" s="44"/>
      <c r="AR427" s="44"/>
      <c r="AS427" s="42"/>
      <c r="AT427" s="45" t="s">
        <v>14152</v>
      </c>
      <c r="AU427" s="43"/>
      <c r="AV427" s="43" t="s">
        <v>14152</v>
      </c>
      <c r="AW427" s="43"/>
      <c r="AX427" s="43"/>
      <c r="AY427" s="43"/>
      <c r="AZ427" s="53"/>
      <c r="BA427" s="45"/>
      <c r="BB427" s="43"/>
      <c r="BC427" s="43"/>
      <c r="BD427" s="43"/>
      <c r="BE427" s="43"/>
      <c r="BF427" s="43"/>
      <c r="BG427" s="53"/>
      <c r="BH427" s="45"/>
      <c r="BI427" s="43"/>
      <c r="BJ427" s="43"/>
      <c r="BK427" s="43"/>
      <c r="BL427" s="43"/>
      <c r="BM427" s="43"/>
      <c r="BN427" s="53"/>
      <c r="BO427" s="26" t="s">
        <v>14579</v>
      </c>
      <c r="BR427" s="25"/>
    </row>
    <row r="428" spans="1:70">
      <c r="A428" s="25" t="s">
        <v>14136</v>
      </c>
      <c r="B428" s="39"/>
      <c r="C428" s="40"/>
      <c r="D428" s="39"/>
      <c r="E428" s="39"/>
      <c r="F428" s="39"/>
      <c r="G428" s="39" t="s">
        <v>14151</v>
      </c>
      <c r="H428" s="39"/>
      <c r="I428" s="38"/>
      <c r="J428" s="50"/>
      <c r="K428" s="49"/>
      <c r="L428" s="49"/>
      <c r="M428" s="49"/>
      <c r="N428" s="49"/>
      <c r="O428" s="48"/>
      <c r="P428" s="50"/>
      <c r="Q428" s="49"/>
      <c r="R428" s="49"/>
      <c r="S428" s="49"/>
      <c r="T428" s="48"/>
      <c r="U428" s="50"/>
      <c r="V428" s="49"/>
      <c r="W428" s="49"/>
      <c r="X428" s="49"/>
      <c r="Y428" s="48"/>
      <c r="Z428" s="45" t="s">
        <v>10621</v>
      </c>
      <c r="AA428" s="43"/>
      <c r="AB428" s="43" t="s">
        <v>10621</v>
      </c>
      <c r="AC428" s="46"/>
      <c r="AD428" s="53"/>
      <c r="AE428" s="45"/>
      <c r="AF428" s="43"/>
      <c r="AG428" s="43"/>
      <c r="AH428" s="43"/>
      <c r="AI428" s="53"/>
      <c r="AJ428" s="45"/>
      <c r="AK428" s="43"/>
      <c r="AL428" s="43"/>
      <c r="AM428" s="43"/>
      <c r="AN428" s="42"/>
      <c r="AO428" s="44"/>
      <c r="AP428" s="44"/>
      <c r="AQ428" s="44"/>
      <c r="AR428" s="44"/>
      <c r="AS428" s="42"/>
      <c r="AT428" s="45" t="s">
        <v>10621</v>
      </c>
      <c r="AU428" s="43"/>
      <c r="AV428" s="43" t="s">
        <v>10621</v>
      </c>
      <c r="AW428" s="43"/>
      <c r="AX428" s="43"/>
      <c r="AY428" s="43"/>
      <c r="AZ428" s="53"/>
      <c r="BA428" s="45"/>
      <c r="BB428" s="43"/>
      <c r="BC428" s="43"/>
      <c r="BD428" s="43"/>
      <c r="BE428" s="43"/>
      <c r="BF428" s="43"/>
      <c r="BG428" s="53"/>
      <c r="BH428" s="45"/>
      <c r="BI428" s="43"/>
      <c r="BJ428" s="43"/>
      <c r="BK428" s="43"/>
      <c r="BL428" s="43"/>
      <c r="BM428" s="43"/>
      <c r="BN428" s="53"/>
      <c r="BO428" s="26" t="s">
        <v>14154</v>
      </c>
      <c r="BR428" s="25"/>
    </row>
    <row r="429" spans="1:70">
      <c r="A429" s="25" t="s">
        <v>14136</v>
      </c>
      <c r="B429" s="39"/>
      <c r="C429" s="40"/>
      <c r="D429" s="39"/>
      <c r="E429" s="39"/>
      <c r="F429" s="39"/>
      <c r="G429" s="39"/>
      <c r="H429" s="39" t="s">
        <v>14156</v>
      </c>
      <c r="I429" s="38"/>
      <c r="J429" s="50"/>
      <c r="K429" s="49"/>
      <c r="L429" s="49"/>
      <c r="M429" s="49"/>
      <c r="N429" s="49"/>
      <c r="O429" s="48"/>
      <c r="P429" s="50"/>
      <c r="Q429" s="49"/>
      <c r="R429" s="49"/>
      <c r="S429" s="49"/>
      <c r="T429" s="48"/>
      <c r="U429" s="50"/>
      <c r="V429" s="49"/>
      <c r="W429" s="49"/>
      <c r="X429" s="49"/>
      <c r="Y429" s="48"/>
      <c r="Z429" s="45" t="s">
        <v>10621</v>
      </c>
      <c r="AA429" s="43"/>
      <c r="AB429" s="43" t="s">
        <v>10621</v>
      </c>
      <c r="AC429" s="46"/>
      <c r="AD429" s="53"/>
      <c r="AE429" s="45"/>
      <c r="AF429" s="43"/>
      <c r="AG429" s="43"/>
      <c r="AH429" s="43"/>
      <c r="AI429" s="53"/>
      <c r="AJ429" s="45"/>
      <c r="AK429" s="43"/>
      <c r="AL429" s="43"/>
      <c r="AM429" s="43"/>
      <c r="AN429" s="42"/>
      <c r="AO429" s="44"/>
      <c r="AP429" s="44"/>
      <c r="AQ429" s="44"/>
      <c r="AR429" s="44"/>
      <c r="AS429" s="42"/>
      <c r="AT429" s="45" t="s">
        <v>10621</v>
      </c>
      <c r="AU429" s="43"/>
      <c r="AV429" s="43" t="s">
        <v>10621</v>
      </c>
      <c r="AW429" s="43"/>
      <c r="AX429" s="43"/>
      <c r="AY429" s="43"/>
      <c r="AZ429" s="53"/>
      <c r="BA429" s="45"/>
      <c r="BB429" s="43"/>
      <c r="BC429" s="43"/>
      <c r="BD429" s="43"/>
      <c r="BE429" s="43"/>
      <c r="BF429" s="43"/>
      <c r="BG429" s="53"/>
      <c r="BH429" s="45"/>
      <c r="BI429" s="43"/>
      <c r="BJ429" s="43"/>
      <c r="BK429" s="43"/>
      <c r="BL429" s="43"/>
      <c r="BM429" s="43"/>
      <c r="BN429" s="53"/>
      <c r="BO429" s="26" t="s">
        <v>14157</v>
      </c>
      <c r="BR429" s="25"/>
    </row>
    <row r="430" spans="1:70">
      <c r="A430" s="25" t="s">
        <v>14136</v>
      </c>
      <c r="B430" s="39"/>
      <c r="C430" s="40"/>
      <c r="D430" s="39"/>
      <c r="E430" s="39"/>
      <c r="F430" s="39" t="s">
        <v>14580</v>
      </c>
      <c r="G430" s="39"/>
      <c r="H430" s="39"/>
      <c r="I430" s="38"/>
      <c r="J430" s="50"/>
      <c r="K430" s="49"/>
      <c r="L430" s="49"/>
      <c r="M430" s="49"/>
      <c r="N430" s="49"/>
      <c r="O430" s="48"/>
      <c r="P430" s="50"/>
      <c r="Q430" s="49"/>
      <c r="R430" s="49"/>
      <c r="S430" s="49"/>
      <c r="T430" s="48"/>
      <c r="U430" s="50"/>
      <c r="V430" s="49"/>
      <c r="W430" s="49"/>
      <c r="X430" s="49"/>
      <c r="Y430" s="48"/>
      <c r="Z430" s="45" t="s">
        <v>10621</v>
      </c>
      <c r="AA430" s="43"/>
      <c r="AB430" s="43" t="s">
        <v>10621</v>
      </c>
      <c r="AC430" s="43"/>
      <c r="AD430" s="53"/>
      <c r="AE430" s="45"/>
      <c r="AF430" s="43"/>
      <c r="AG430" s="43"/>
      <c r="AH430" s="43"/>
      <c r="AI430" s="53"/>
      <c r="AJ430" s="45"/>
      <c r="AK430" s="43"/>
      <c r="AL430" s="43"/>
      <c r="AM430" s="43"/>
      <c r="AN430" s="42"/>
      <c r="AO430" s="44"/>
      <c r="AP430" s="44"/>
      <c r="AQ430" s="44"/>
      <c r="AR430" s="44"/>
      <c r="AS430" s="42"/>
      <c r="AT430" s="45" t="s">
        <v>10621</v>
      </c>
      <c r="AU430" s="43"/>
      <c r="AV430" s="43" t="s">
        <v>10621</v>
      </c>
      <c r="AW430" s="43"/>
      <c r="AX430" s="43"/>
      <c r="AY430" s="43"/>
      <c r="AZ430" s="53"/>
      <c r="BA430" s="45"/>
      <c r="BB430" s="43"/>
      <c r="BC430" s="43"/>
      <c r="BD430" s="43"/>
      <c r="BE430" s="43"/>
      <c r="BF430" s="43"/>
      <c r="BG430" s="53"/>
      <c r="BH430" s="45"/>
      <c r="BI430" s="43"/>
      <c r="BJ430" s="43"/>
      <c r="BK430" s="43"/>
      <c r="BL430" s="43"/>
      <c r="BM430" s="43"/>
      <c r="BN430" s="53"/>
      <c r="BO430" s="26" t="s">
        <v>14656</v>
      </c>
      <c r="BR430" s="25"/>
    </row>
    <row r="431" spans="1:70">
      <c r="A431" s="25" t="s">
        <v>14136</v>
      </c>
      <c r="B431" s="39"/>
      <c r="C431" s="40"/>
      <c r="D431" s="39"/>
      <c r="E431" s="39"/>
      <c r="F431" s="39" t="s">
        <v>14583</v>
      </c>
      <c r="G431" s="39"/>
      <c r="H431" s="39"/>
      <c r="I431" s="38"/>
      <c r="J431" s="50"/>
      <c r="K431" s="49"/>
      <c r="L431" s="49"/>
      <c r="M431" s="49"/>
      <c r="N431" s="49"/>
      <c r="O431" s="48"/>
      <c r="P431" s="50"/>
      <c r="Q431" s="49"/>
      <c r="R431" s="49"/>
      <c r="S431" s="49"/>
      <c r="T431" s="48"/>
      <c r="U431" s="50"/>
      <c r="V431" s="49"/>
      <c r="W431" s="49"/>
      <c r="X431" s="49"/>
      <c r="Y431" s="48"/>
      <c r="Z431" s="45" t="s">
        <v>10621</v>
      </c>
      <c r="AA431" s="43"/>
      <c r="AB431" s="43" t="s">
        <v>10621</v>
      </c>
      <c r="AC431" s="43"/>
      <c r="AD431" s="53"/>
      <c r="AE431" s="45"/>
      <c r="AF431" s="43"/>
      <c r="AG431" s="43"/>
      <c r="AH431" s="43"/>
      <c r="AI431" s="53"/>
      <c r="AJ431" s="45"/>
      <c r="AK431" s="43"/>
      <c r="AL431" s="43"/>
      <c r="AM431" s="43"/>
      <c r="AN431" s="42"/>
      <c r="AO431" s="44"/>
      <c r="AP431" s="44"/>
      <c r="AQ431" s="44"/>
      <c r="AR431" s="44"/>
      <c r="AS431" s="42"/>
      <c r="AT431" s="45" t="s">
        <v>10621</v>
      </c>
      <c r="AU431" s="43"/>
      <c r="AV431" s="43" t="s">
        <v>10621</v>
      </c>
      <c r="AW431" s="43"/>
      <c r="AX431" s="43"/>
      <c r="AY431" s="43"/>
      <c r="AZ431" s="53"/>
      <c r="BA431" s="45"/>
      <c r="BB431" s="43"/>
      <c r="BC431" s="43"/>
      <c r="BD431" s="43"/>
      <c r="BE431" s="43"/>
      <c r="BF431" s="43"/>
      <c r="BG431" s="53"/>
      <c r="BH431" s="45"/>
      <c r="BI431" s="43"/>
      <c r="BJ431" s="43"/>
      <c r="BK431" s="43"/>
      <c r="BL431" s="43"/>
      <c r="BM431" s="43"/>
      <c r="BN431" s="53"/>
      <c r="BO431" s="26" t="s">
        <v>14584</v>
      </c>
      <c r="BR431" s="25"/>
    </row>
    <row r="432" spans="1:70">
      <c r="A432" s="25" t="s">
        <v>14136</v>
      </c>
      <c r="B432" s="39"/>
      <c r="C432" s="40"/>
      <c r="D432" s="39"/>
      <c r="E432" s="39"/>
      <c r="F432" s="39" t="s">
        <v>14714</v>
      </c>
      <c r="G432" s="39"/>
      <c r="H432" s="39"/>
      <c r="I432" s="38"/>
      <c r="J432" s="50"/>
      <c r="K432" s="49"/>
      <c r="L432" s="49"/>
      <c r="M432" s="49"/>
      <c r="N432" s="49"/>
      <c r="O432" s="48"/>
      <c r="P432" s="50"/>
      <c r="Q432" s="49"/>
      <c r="R432" s="49"/>
      <c r="S432" s="49"/>
      <c r="T432" s="48"/>
      <c r="U432" s="50"/>
      <c r="V432" s="49"/>
      <c r="W432" s="49"/>
      <c r="X432" s="49"/>
      <c r="Y432" s="48"/>
      <c r="Z432" s="45" t="s">
        <v>10621</v>
      </c>
      <c r="AA432" s="43"/>
      <c r="AB432" s="43" t="s">
        <v>10621</v>
      </c>
      <c r="AC432" s="43"/>
      <c r="AD432" s="53"/>
      <c r="AE432" s="45"/>
      <c r="AF432" s="43"/>
      <c r="AG432" s="43"/>
      <c r="AH432" s="43"/>
      <c r="AI432" s="53"/>
      <c r="AJ432" s="45"/>
      <c r="AK432" s="43"/>
      <c r="AL432" s="43"/>
      <c r="AM432" s="43"/>
      <c r="AN432" s="42"/>
      <c r="AO432" s="44"/>
      <c r="AP432" s="44"/>
      <c r="AQ432" s="44"/>
      <c r="AR432" s="44"/>
      <c r="AS432" s="42"/>
      <c r="AT432" s="45" t="s">
        <v>10621</v>
      </c>
      <c r="AU432" s="43"/>
      <c r="AV432" s="43" t="s">
        <v>10621</v>
      </c>
      <c r="AW432" s="43"/>
      <c r="AX432" s="43"/>
      <c r="AY432" s="43"/>
      <c r="AZ432" s="53"/>
      <c r="BA432" s="45"/>
      <c r="BB432" s="43"/>
      <c r="BC432" s="43"/>
      <c r="BD432" s="43"/>
      <c r="BE432" s="43"/>
      <c r="BF432" s="43"/>
      <c r="BG432" s="53"/>
      <c r="BH432" s="45"/>
      <c r="BI432" s="43"/>
      <c r="BJ432" s="43"/>
      <c r="BK432" s="43"/>
      <c r="BL432" s="43"/>
      <c r="BM432" s="43"/>
      <c r="BN432" s="53"/>
      <c r="BO432" s="26" t="s">
        <v>14715</v>
      </c>
      <c r="BR432" s="25"/>
    </row>
    <row r="433" spans="1:70">
      <c r="A433" s="25" t="s">
        <v>14136</v>
      </c>
      <c r="B433" s="39"/>
      <c r="C433" s="40"/>
      <c r="D433" s="39"/>
      <c r="E433" s="39"/>
      <c r="F433" s="39" t="s">
        <v>14716</v>
      </c>
      <c r="G433" s="39"/>
      <c r="H433" s="39"/>
      <c r="I433" s="38"/>
      <c r="J433" s="50"/>
      <c r="K433" s="49"/>
      <c r="L433" s="49"/>
      <c r="M433" s="49"/>
      <c r="N433" s="49"/>
      <c r="O433" s="48"/>
      <c r="P433" s="50"/>
      <c r="Q433" s="49"/>
      <c r="R433" s="49"/>
      <c r="S433" s="49"/>
      <c r="T433" s="48"/>
      <c r="U433" s="50"/>
      <c r="V433" s="49"/>
      <c r="W433" s="49"/>
      <c r="X433" s="49"/>
      <c r="Y433" s="48"/>
      <c r="Z433" s="45" t="s">
        <v>14152</v>
      </c>
      <c r="AA433" s="43"/>
      <c r="AB433" s="43" t="s">
        <v>14152</v>
      </c>
      <c r="AC433" s="46"/>
      <c r="AD433" s="53"/>
      <c r="AE433" s="45"/>
      <c r="AF433" s="43"/>
      <c r="AG433" s="43"/>
      <c r="AH433" s="43"/>
      <c r="AI433" s="53"/>
      <c r="AJ433" s="45"/>
      <c r="AK433" s="43"/>
      <c r="AL433" s="43"/>
      <c r="AM433" s="43"/>
      <c r="AN433" s="42"/>
      <c r="AO433" s="44"/>
      <c r="AP433" s="44"/>
      <c r="AQ433" s="44"/>
      <c r="AR433" s="44"/>
      <c r="AS433" s="42"/>
      <c r="AT433" s="45" t="s">
        <v>14152</v>
      </c>
      <c r="AU433" s="43"/>
      <c r="AV433" s="43" t="s">
        <v>14152</v>
      </c>
      <c r="AW433" s="43"/>
      <c r="AX433" s="43"/>
      <c r="AY433" s="43"/>
      <c r="AZ433" s="53"/>
      <c r="BA433" s="45"/>
      <c r="BB433" s="43"/>
      <c r="BC433" s="43"/>
      <c r="BD433" s="43"/>
      <c r="BE433" s="43"/>
      <c r="BF433" s="43"/>
      <c r="BG433" s="53"/>
      <c r="BH433" s="45"/>
      <c r="BI433" s="43"/>
      <c r="BJ433" s="43"/>
      <c r="BK433" s="43"/>
      <c r="BL433" s="43"/>
      <c r="BM433" s="43"/>
      <c r="BN433" s="53"/>
      <c r="BO433" s="56" t="s">
        <v>14717</v>
      </c>
      <c r="BR433" s="25"/>
    </row>
    <row r="434" spans="1:70">
      <c r="A434" s="25" t="s">
        <v>14136</v>
      </c>
      <c r="B434" s="39"/>
      <c r="C434" s="40"/>
      <c r="D434" s="39"/>
      <c r="E434" s="39"/>
      <c r="F434" s="39" t="s">
        <v>14718</v>
      </c>
      <c r="G434" s="39"/>
      <c r="H434" s="39"/>
      <c r="I434" s="38"/>
      <c r="J434" s="50"/>
      <c r="K434" s="49"/>
      <c r="L434" s="49"/>
      <c r="M434" s="49"/>
      <c r="N434" s="49"/>
      <c r="O434" s="48"/>
      <c r="P434" s="50"/>
      <c r="Q434" s="49"/>
      <c r="R434" s="49"/>
      <c r="S434" s="49"/>
      <c r="T434" s="48"/>
      <c r="U434" s="50"/>
      <c r="V434" s="49"/>
      <c r="W434" s="49"/>
      <c r="X434" s="49"/>
      <c r="Y434" s="48"/>
      <c r="Z434" s="45" t="s">
        <v>14152</v>
      </c>
      <c r="AA434" s="43"/>
      <c r="AB434" s="43" t="s">
        <v>14152</v>
      </c>
      <c r="AC434" s="46"/>
      <c r="AD434" s="53"/>
      <c r="AE434" s="45"/>
      <c r="AF434" s="43"/>
      <c r="AG434" s="43"/>
      <c r="AH434" s="43"/>
      <c r="AI434" s="53"/>
      <c r="AJ434" s="45"/>
      <c r="AK434" s="43"/>
      <c r="AL434" s="43"/>
      <c r="AM434" s="43"/>
      <c r="AN434" s="42"/>
      <c r="AO434" s="44"/>
      <c r="AP434" s="44"/>
      <c r="AQ434" s="44"/>
      <c r="AR434" s="44"/>
      <c r="AS434" s="42"/>
      <c r="AT434" s="45" t="s">
        <v>14152</v>
      </c>
      <c r="AU434" s="43"/>
      <c r="AV434" s="43" t="s">
        <v>14152</v>
      </c>
      <c r="AW434" s="43"/>
      <c r="AX434" s="43"/>
      <c r="AY434" s="43"/>
      <c r="AZ434" s="53"/>
      <c r="BA434" s="45"/>
      <c r="BB434" s="43"/>
      <c r="BC434" s="43"/>
      <c r="BD434" s="43"/>
      <c r="BE434" s="43"/>
      <c r="BF434" s="43"/>
      <c r="BG434" s="53"/>
      <c r="BH434" s="45"/>
      <c r="BI434" s="43"/>
      <c r="BJ434" s="43"/>
      <c r="BK434" s="43"/>
      <c r="BL434" s="43"/>
      <c r="BM434" s="43"/>
      <c r="BN434" s="53"/>
      <c r="BO434" s="56" t="s">
        <v>14719</v>
      </c>
      <c r="BR434" s="25"/>
    </row>
    <row r="435" spans="1:70">
      <c r="A435" s="25" t="s">
        <v>14136</v>
      </c>
      <c r="B435" s="39"/>
      <c r="C435" s="40"/>
      <c r="D435" s="39"/>
      <c r="E435" s="39"/>
      <c r="F435" s="39" t="s">
        <v>14720</v>
      </c>
      <c r="G435" s="39"/>
      <c r="H435" s="39"/>
      <c r="I435" s="38"/>
      <c r="J435" s="50"/>
      <c r="K435" s="49"/>
      <c r="L435" s="49"/>
      <c r="M435" s="49"/>
      <c r="N435" s="49"/>
      <c r="O435" s="48"/>
      <c r="P435" s="50"/>
      <c r="Q435" s="49"/>
      <c r="R435" s="49"/>
      <c r="S435" s="49"/>
      <c r="T435" s="48"/>
      <c r="U435" s="50"/>
      <c r="V435" s="49"/>
      <c r="W435" s="49"/>
      <c r="X435" s="49"/>
      <c r="Y435" s="48"/>
      <c r="Z435" s="45" t="s">
        <v>14152</v>
      </c>
      <c r="AA435" s="43"/>
      <c r="AB435" s="43" t="s">
        <v>14152</v>
      </c>
      <c r="AC435" s="46"/>
      <c r="AD435" s="53"/>
      <c r="AE435" s="45"/>
      <c r="AF435" s="43"/>
      <c r="AG435" s="43"/>
      <c r="AH435" s="43"/>
      <c r="AI435" s="53"/>
      <c r="AJ435" s="45"/>
      <c r="AK435" s="43"/>
      <c r="AL435" s="43"/>
      <c r="AM435" s="43"/>
      <c r="AN435" s="42"/>
      <c r="AO435" s="44"/>
      <c r="AP435" s="44"/>
      <c r="AQ435" s="44"/>
      <c r="AR435" s="44"/>
      <c r="AS435" s="42"/>
      <c r="AT435" s="45" t="s">
        <v>14152</v>
      </c>
      <c r="AU435" s="43"/>
      <c r="AV435" s="43" t="s">
        <v>14152</v>
      </c>
      <c r="AW435" s="43"/>
      <c r="AX435" s="43"/>
      <c r="AY435" s="43"/>
      <c r="AZ435" s="53"/>
      <c r="BA435" s="45"/>
      <c r="BB435" s="43"/>
      <c r="BC435" s="43"/>
      <c r="BD435" s="43"/>
      <c r="BE435" s="43"/>
      <c r="BF435" s="43"/>
      <c r="BG435" s="53"/>
      <c r="BH435" s="45"/>
      <c r="BI435" s="43"/>
      <c r="BJ435" s="43"/>
      <c r="BK435" s="43"/>
      <c r="BL435" s="43"/>
      <c r="BM435" s="43"/>
      <c r="BN435" s="53"/>
      <c r="BO435" s="26" t="s">
        <v>14721</v>
      </c>
      <c r="BR435" s="25"/>
    </row>
    <row r="436" spans="1:70">
      <c r="A436" s="25" t="s">
        <v>14136</v>
      </c>
      <c r="B436" s="39"/>
      <c r="C436" s="40"/>
      <c r="D436" s="39"/>
      <c r="E436" s="39"/>
      <c r="F436" s="39" t="s">
        <v>14722</v>
      </c>
      <c r="G436" s="39"/>
      <c r="H436" s="39"/>
      <c r="I436" s="38"/>
      <c r="J436" s="50"/>
      <c r="K436" s="49"/>
      <c r="L436" s="49"/>
      <c r="M436" s="49"/>
      <c r="N436" s="49"/>
      <c r="O436" s="48"/>
      <c r="P436" s="50"/>
      <c r="Q436" s="49"/>
      <c r="R436" s="49"/>
      <c r="S436" s="49"/>
      <c r="T436" s="48"/>
      <c r="U436" s="50"/>
      <c r="V436" s="49"/>
      <c r="W436" s="49"/>
      <c r="X436" s="49"/>
      <c r="Y436" s="48"/>
      <c r="Z436" s="45" t="s">
        <v>14152</v>
      </c>
      <c r="AA436" s="43"/>
      <c r="AB436" s="43" t="s">
        <v>14152</v>
      </c>
      <c r="AC436" s="46"/>
      <c r="AD436" s="53"/>
      <c r="AE436" s="45"/>
      <c r="AF436" s="43"/>
      <c r="AG436" s="43"/>
      <c r="AH436" s="43"/>
      <c r="AI436" s="53"/>
      <c r="AJ436" s="45"/>
      <c r="AK436" s="43"/>
      <c r="AL436" s="43"/>
      <c r="AM436" s="43"/>
      <c r="AN436" s="42"/>
      <c r="AO436" s="44"/>
      <c r="AP436" s="44"/>
      <c r="AQ436" s="44"/>
      <c r="AR436" s="44"/>
      <c r="AS436" s="42"/>
      <c r="AT436" s="45" t="s">
        <v>14152</v>
      </c>
      <c r="AU436" s="43"/>
      <c r="AV436" s="43" t="s">
        <v>14152</v>
      </c>
      <c r="AW436" s="43"/>
      <c r="AX436" s="43"/>
      <c r="AY436" s="43"/>
      <c r="AZ436" s="53"/>
      <c r="BA436" s="45"/>
      <c r="BB436" s="43"/>
      <c r="BC436" s="43"/>
      <c r="BD436" s="43"/>
      <c r="BE436" s="43"/>
      <c r="BF436" s="43"/>
      <c r="BG436" s="53"/>
      <c r="BH436" s="45"/>
      <c r="BI436" s="43"/>
      <c r="BJ436" s="43"/>
      <c r="BK436" s="43"/>
      <c r="BL436" s="43"/>
      <c r="BM436" s="43"/>
      <c r="BN436" s="53"/>
      <c r="BO436" s="26" t="s">
        <v>14723</v>
      </c>
      <c r="BR436" s="25"/>
    </row>
    <row r="437" spans="1:70">
      <c r="A437" s="25" t="s">
        <v>14136</v>
      </c>
      <c r="B437" s="39"/>
      <c r="C437" s="40"/>
      <c r="D437" s="39"/>
      <c r="E437" s="39"/>
      <c r="F437" s="39" t="s">
        <v>14724</v>
      </c>
      <c r="G437" s="39"/>
      <c r="H437" s="39"/>
      <c r="I437" s="38"/>
      <c r="J437" s="50"/>
      <c r="K437" s="49"/>
      <c r="L437" s="49"/>
      <c r="M437" s="49"/>
      <c r="N437" s="49"/>
      <c r="O437" s="48"/>
      <c r="P437" s="50"/>
      <c r="Q437" s="49"/>
      <c r="R437" s="49"/>
      <c r="S437" s="49"/>
      <c r="T437" s="48"/>
      <c r="U437" s="50"/>
      <c r="V437" s="49"/>
      <c r="W437" s="49"/>
      <c r="X437" s="49"/>
      <c r="Y437" s="48"/>
      <c r="Z437" s="45" t="s">
        <v>14152</v>
      </c>
      <c r="AA437" s="43"/>
      <c r="AB437" s="43" t="s">
        <v>14152</v>
      </c>
      <c r="AC437" s="46"/>
      <c r="AD437" s="53"/>
      <c r="AE437" s="45"/>
      <c r="AF437" s="43"/>
      <c r="AG437" s="43"/>
      <c r="AH437" s="43"/>
      <c r="AI437" s="53"/>
      <c r="AJ437" s="45"/>
      <c r="AK437" s="43"/>
      <c r="AL437" s="43"/>
      <c r="AM437" s="43"/>
      <c r="AN437" s="42"/>
      <c r="AO437" s="44"/>
      <c r="AP437" s="44"/>
      <c r="AQ437" s="44"/>
      <c r="AR437" s="44"/>
      <c r="AS437" s="42"/>
      <c r="AT437" s="45" t="s">
        <v>14152</v>
      </c>
      <c r="AU437" s="43"/>
      <c r="AV437" s="43" t="s">
        <v>14152</v>
      </c>
      <c r="AW437" s="43"/>
      <c r="AX437" s="43"/>
      <c r="AY437" s="43"/>
      <c r="AZ437" s="53"/>
      <c r="BA437" s="45"/>
      <c r="BB437" s="43"/>
      <c r="BC437" s="43"/>
      <c r="BD437" s="43"/>
      <c r="BE437" s="43"/>
      <c r="BF437" s="43"/>
      <c r="BG437" s="53"/>
      <c r="BH437" s="45"/>
      <c r="BI437" s="43"/>
      <c r="BJ437" s="43"/>
      <c r="BK437" s="43"/>
      <c r="BL437" s="43"/>
      <c r="BM437" s="43"/>
      <c r="BN437" s="53"/>
      <c r="BO437" s="26" t="s">
        <v>14725</v>
      </c>
      <c r="BR437" s="25"/>
    </row>
    <row r="438" spans="1:70">
      <c r="A438" s="25" t="s">
        <v>14136</v>
      </c>
      <c r="B438" s="39"/>
      <c r="C438" s="40"/>
      <c r="D438" s="39"/>
      <c r="E438" s="39"/>
      <c r="F438" s="39" t="s">
        <v>14726</v>
      </c>
      <c r="G438" s="39"/>
      <c r="H438" s="39"/>
      <c r="I438" s="38"/>
      <c r="J438" s="50"/>
      <c r="K438" s="49"/>
      <c r="L438" s="49"/>
      <c r="M438" s="49"/>
      <c r="N438" s="49"/>
      <c r="O438" s="48"/>
      <c r="P438" s="50"/>
      <c r="Q438" s="49"/>
      <c r="R438" s="49"/>
      <c r="S438" s="49"/>
      <c r="T438" s="48"/>
      <c r="U438" s="50"/>
      <c r="V438" s="49"/>
      <c r="W438" s="49"/>
      <c r="X438" s="49"/>
      <c r="Y438" s="48"/>
      <c r="Z438" s="45" t="s">
        <v>14152</v>
      </c>
      <c r="AA438" s="43"/>
      <c r="AB438" s="43" t="s">
        <v>14152</v>
      </c>
      <c r="AC438" s="46"/>
      <c r="AD438" s="53"/>
      <c r="AE438" s="45"/>
      <c r="AF438" s="43"/>
      <c r="AG438" s="43"/>
      <c r="AH438" s="43"/>
      <c r="AI438" s="53"/>
      <c r="AJ438" s="45"/>
      <c r="AK438" s="43"/>
      <c r="AL438" s="43"/>
      <c r="AM438" s="43"/>
      <c r="AN438" s="42"/>
      <c r="AO438" s="44"/>
      <c r="AP438" s="44"/>
      <c r="AQ438" s="44"/>
      <c r="AR438" s="44"/>
      <c r="AS438" s="42"/>
      <c r="AT438" s="45" t="s">
        <v>14152</v>
      </c>
      <c r="AU438" s="43"/>
      <c r="AV438" s="43" t="s">
        <v>14152</v>
      </c>
      <c r="AW438" s="43"/>
      <c r="AX438" s="43"/>
      <c r="AY438" s="43"/>
      <c r="AZ438" s="53"/>
      <c r="BA438" s="45"/>
      <c r="BB438" s="43"/>
      <c r="BC438" s="43"/>
      <c r="BD438" s="43"/>
      <c r="BE438" s="43"/>
      <c r="BF438" s="43"/>
      <c r="BG438" s="53"/>
      <c r="BH438" s="45"/>
      <c r="BI438" s="43"/>
      <c r="BJ438" s="43"/>
      <c r="BK438" s="43"/>
      <c r="BL438" s="43"/>
      <c r="BM438" s="43"/>
      <c r="BN438" s="53"/>
      <c r="BO438" s="56" t="s">
        <v>14727</v>
      </c>
      <c r="BR438" s="25"/>
    </row>
    <row r="439" spans="1:70">
      <c r="A439" s="25" t="s">
        <v>14136</v>
      </c>
      <c r="B439" s="39"/>
      <c r="C439" s="40"/>
      <c r="D439" s="39"/>
      <c r="E439" s="39"/>
      <c r="F439" s="39" t="s">
        <v>14728</v>
      </c>
      <c r="G439" s="39"/>
      <c r="H439" s="39"/>
      <c r="I439" s="38"/>
      <c r="J439" s="50"/>
      <c r="K439" s="49"/>
      <c r="L439" s="49"/>
      <c r="M439" s="49"/>
      <c r="N439" s="49"/>
      <c r="O439" s="48"/>
      <c r="P439" s="50"/>
      <c r="Q439" s="49"/>
      <c r="R439" s="49"/>
      <c r="S439" s="49"/>
      <c r="T439" s="48"/>
      <c r="U439" s="50"/>
      <c r="V439" s="49"/>
      <c r="W439" s="49"/>
      <c r="X439" s="49"/>
      <c r="Y439" s="48"/>
      <c r="Z439" s="45" t="s">
        <v>14152</v>
      </c>
      <c r="AA439" s="43"/>
      <c r="AB439" s="43" t="s">
        <v>14152</v>
      </c>
      <c r="AC439" s="46"/>
      <c r="AD439" s="53"/>
      <c r="AE439" s="45"/>
      <c r="AF439" s="43"/>
      <c r="AG439" s="43"/>
      <c r="AH439" s="43"/>
      <c r="AI439" s="53"/>
      <c r="AJ439" s="45"/>
      <c r="AK439" s="43"/>
      <c r="AL439" s="43"/>
      <c r="AM439" s="43"/>
      <c r="AN439" s="42"/>
      <c r="AO439" s="44"/>
      <c r="AP439" s="44"/>
      <c r="AQ439" s="44"/>
      <c r="AR439" s="44"/>
      <c r="AS439" s="42"/>
      <c r="AT439" s="45" t="s">
        <v>14152</v>
      </c>
      <c r="AU439" s="43"/>
      <c r="AV439" s="43" t="s">
        <v>14152</v>
      </c>
      <c r="AW439" s="43"/>
      <c r="AX439" s="43"/>
      <c r="AY439" s="43"/>
      <c r="AZ439" s="53"/>
      <c r="BA439" s="45"/>
      <c r="BB439" s="43"/>
      <c r="BC439" s="43"/>
      <c r="BD439" s="43"/>
      <c r="BE439" s="43"/>
      <c r="BF439" s="43"/>
      <c r="BG439" s="53"/>
      <c r="BH439" s="45"/>
      <c r="BI439" s="43"/>
      <c r="BJ439" s="43"/>
      <c r="BK439" s="43"/>
      <c r="BL439" s="43"/>
      <c r="BM439" s="43"/>
      <c r="BN439" s="53"/>
      <c r="BO439" s="26" t="s">
        <v>14729</v>
      </c>
      <c r="BR439" s="25"/>
    </row>
    <row r="440" spans="1:70">
      <c r="A440" s="25" t="s">
        <v>14136</v>
      </c>
      <c r="B440" s="39"/>
      <c r="C440" s="40"/>
      <c r="D440" s="39"/>
      <c r="E440" s="39"/>
      <c r="F440" s="39" t="s">
        <v>10380</v>
      </c>
      <c r="G440" s="39"/>
      <c r="H440" s="39"/>
      <c r="I440" s="38"/>
      <c r="J440" s="50"/>
      <c r="K440" s="49"/>
      <c r="L440" s="49"/>
      <c r="M440" s="49"/>
      <c r="N440" s="49"/>
      <c r="O440" s="48"/>
      <c r="P440" s="50"/>
      <c r="Q440" s="49"/>
      <c r="R440" s="49"/>
      <c r="S440" s="49"/>
      <c r="T440" s="48"/>
      <c r="U440" s="50"/>
      <c r="V440" s="49"/>
      <c r="W440" s="49"/>
      <c r="X440" s="49"/>
      <c r="Y440" s="48"/>
      <c r="Z440" s="45" t="s">
        <v>14152</v>
      </c>
      <c r="AA440" s="43"/>
      <c r="AB440" s="43" t="s">
        <v>14152</v>
      </c>
      <c r="AC440" s="46"/>
      <c r="AD440" s="53"/>
      <c r="AE440" s="45"/>
      <c r="AF440" s="43"/>
      <c r="AG440" s="43"/>
      <c r="AH440" s="43"/>
      <c r="AI440" s="53"/>
      <c r="AJ440" s="45"/>
      <c r="AK440" s="43"/>
      <c r="AL440" s="43"/>
      <c r="AM440" s="43"/>
      <c r="AN440" s="42"/>
      <c r="AO440" s="44"/>
      <c r="AP440" s="44"/>
      <c r="AQ440" s="44"/>
      <c r="AR440" s="44"/>
      <c r="AS440" s="42"/>
      <c r="AT440" s="45" t="s">
        <v>14152</v>
      </c>
      <c r="AU440" s="43"/>
      <c r="AV440" s="43" t="s">
        <v>14152</v>
      </c>
      <c r="AW440" s="43"/>
      <c r="AX440" s="43"/>
      <c r="AY440" s="43"/>
      <c r="AZ440" s="53"/>
      <c r="BA440" s="45"/>
      <c r="BB440" s="43"/>
      <c r="BC440" s="43"/>
      <c r="BD440" s="43"/>
      <c r="BE440" s="43"/>
      <c r="BF440" s="43"/>
      <c r="BG440" s="53"/>
      <c r="BH440" s="45"/>
      <c r="BI440" s="43"/>
      <c r="BJ440" s="43"/>
      <c r="BK440" s="43"/>
      <c r="BL440" s="43"/>
      <c r="BM440" s="43"/>
      <c r="BN440" s="53"/>
      <c r="BO440" s="26" t="s">
        <v>13974</v>
      </c>
      <c r="BR440" s="25"/>
    </row>
    <row r="441" spans="1:70">
      <c r="A441" s="25" t="s">
        <v>14136</v>
      </c>
      <c r="B441" s="39"/>
      <c r="C441" s="40"/>
      <c r="D441" s="39"/>
      <c r="E441" s="39"/>
      <c r="F441" s="39" t="s">
        <v>14669</v>
      </c>
      <c r="G441" s="39"/>
      <c r="H441" s="39"/>
      <c r="I441" s="38"/>
      <c r="J441" s="50"/>
      <c r="K441" s="49"/>
      <c r="L441" s="49"/>
      <c r="M441" s="49"/>
      <c r="N441" s="49"/>
      <c r="O441" s="48"/>
      <c r="P441" s="50"/>
      <c r="Q441" s="49"/>
      <c r="R441" s="49"/>
      <c r="S441" s="49"/>
      <c r="T441" s="48"/>
      <c r="U441" s="50"/>
      <c r="V441" s="49"/>
      <c r="W441" s="49"/>
      <c r="X441" s="49"/>
      <c r="Y441" s="48"/>
      <c r="Z441" s="45" t="s">
        <v>14152</v>
      </c>
      <c r="AA441" s="43"/>
      <c r="AB441" s="43" t="s">
        <v>14152</v>
      </c>
      <c r="AC441" s="46"/>
      <c r="AD441" s="53"/>
      <c r="AE441" s="45"/>
      <c r="AF441" s="43"/>
      <c r="AG441" s="43"/>
      <c r="AH441" s="43"/>
      <c r="AI441" s="53"/>
      <c r="AJ441" s="45"/>
      <c r="AK441" s="43"/>
      <c r="AL441" s="43"/>
      <c r="AM441" s="43"/>
      <c r="AN441" s="42"/>
      <c r="AO441" s="44"/>
      <c r="AP441" s="44"/>
      <c r="AQ441" s="44"/>
      <c r="AR441" s="44"/>
      <c r="AS441" s="42"/>
      <c r="AT441" s="45" t="s">
        <v>14152</v>
      </c>
      <c r="AU441" s="43"/>
      <c r="AV441" s="43" t="s">
        <v>14152</v>
      </c>
      <c r="AW441" s="43"/>
      <c r="AX441" s="43"/>
      <c r="AY441" s="43"/>
      <c r="AZ441" s="53"/>
      <c r="BA441" s="45"/>
      <c r="BB441" s="43"/>
      <c r="BC441" s="43"/>
      <c r="BD441" s="43"/>
      <c r="BE441" s="43"/>
      <c r="BF441" s="43"/>
      <c r="BG441" s="53"/>
      <c r="BH441" s="45"/>
      <c r="BI441" s="43"/>
      <c r="BJ441" s="43"/>
      <c r="BK441" s="43"/>
      <c r="BL441" s="43"/>
      <c r="BM441" s="43"/>
      <c r="BN441" s="53"/>
      <c r="BO441" s="56" t="s">
        <v>14670</v>
      </c>
      <c r="BR441" s="25"/>
    </row>
    <row r="442" spans="1:70">
      <c r="A442" s="25" t="s">
        <v>14136</v>
      </c>
      <c r="B442" s="39"/>
      <c r="C442" s="40"/>
      <c r="D442" s="39"/>
      <c r="E442" s="39"/>
      <c r="F442" s="51" t="s">
        <v>14599</v>
      </c>
      <c r="G442" s="39"/>
      <c r="H442" s="39"/>
      <c r="I442" s="38"/>
      <c r="J442" s="50"/>
      <c r="K442" s="49"/>
      <c r="L442" s="49"/>
      <c r="M442" s="49"/>
      <c r="N442" s="49"/>
      <c r="O442" s="48"/>
      <c r="P442" s="50"/>
      <c r="Q442" s="49"/>
      <c r="R442" s="49"/>
      <c r="S442" s="49"/>
      <c r="T442" s="48"/>
      <c r="U442" s="50"/>
      <c r="V442" s="49"/>
      <c r="W442" s="49"/>
      <c r="X442" s="49"/>
      <c r="Y442" s="48"/>
      <c r="Z442" s="45" t="s">
        <v>14152</v>
      </c>
      <c r="AA442" s="43"/>
      <c r="AB442" s="43" t="s">
        <v>14152</v>
      </c>
      <c r="AC442" s="46"/>
      <c r="AD442" s="53"/>
      <c r="AE442" s="45"/>
      <c r="AF442" s="43"/>
      <c r="AG442" s="43"/>
      <c r="AH442" s="43"/>
      <c r="AI442" s="53"/>
      <c r="AJ442" s="45"/>
      <c r="AK442" s="43"/>
      <c r="AL442" s="43"/>
      <c r="AM442" s="43"/>
      <c r="AN442" s="42"/>
      <c r="AO442" s="44"/>
      <c r="AP442" s="44"/>
      <c r="AQ442" s="44"/>
      <c r="AR442" s="44"/>
      <c r="AS442" s="42"/>
      <c r="AT442" s="45" t="s">
        <v>14152</v>
      </c>
      <c r="AU442" s="43"/>
      <c r="AV442" s="43" t="s">
        <v>14152</v>
      </c>
      <c r="AW442" s="43"/>
      <c r="AX442" s="43"/>
      <c r="AY442" s="43"/>
      <c r="AZ442" s="53"/>
      <c r="BA442" s="45"/>
      <c r="BB442" s="43"/>
      <c r="BC442" s="43"/>
      <c r="BD442" s="43"/>
      <c r="BE442" s="43"/>
      <c r="BF442" s="43"/>
      <c r="BG442" s="53"/>
      <c r="BH442" s="45"/>
      <c r="BI442" s="43"/>
      <c r="BJ442" s="43"/>
      <c r="BK442" s="43"/>
      <c r="BL442" s="43"/>
      <c r="BM442" s="43"/>
      <c r="BN442" s="53"/>
      <c r="BO442" s="56" t="s">
        <v>14600</v>
      </c>
      <c r="BP442" s="56"/>
      <c r="BR442" s="25"/>
    </row>
    <row r="443" spans="1:70">
      <c r="A443" s="25" t="s">
        <v>14136</v>
      </c>
      <c r="B443" s="39"/>
      <c r="C443" s="55" t="s">
        <v>14730</v>
      </c>
      <c r="D443" s="39"/>
      <c r="E443" s="39"/>
      <c r="F443" s="39"/>
      <c r="G443" s="39"/>
      <c r="H443" s="39"/>
      <c r="I443" s="38"/>
      <c r="J443" s="50"/>
      <c r="K443" s="49"/>
      <c r="L443" s="49"/>
      <c r="M443" s="49"/>
      <c r="N443" s="49"/>
      <c r="O443" s="48"/>
      <c r="P443" s="50"/>
      <c r="Q443" s="49"/>
      <c r="R443" s="49"/>
      <c r="S443" s="49"/>
      <c r="T443" s="48"/>
      <c r="U443" s="50"/>
      <c r="V443" s="49"/>
      <c r="W443" s="49"/>
      <c r="X443" s="49"/>
      <c r="Y443" s="48"/>
      <c r="Z443" s="47" t="s">
        <v>10621</v>
      </c>
      <c r="AA443" s="46"/>
      <c r="AB443" s="46"/>
      <c r="AC443" s="46" t="s">
        <v>10621</v>
      </c>
      <c r="AD443" s="53"/>
      <c r="AE443" s="45" t="s">
        <v>10621</v>
      </c>
      <c r="AF443" s="43"/>
      <c r="AG443" s="43"/>
      <c r="AH443" s="43" t="s">
        <v>10621</v>
      </c>
      <c r="AI443" s="53"/>
      <c r="AJ443" s="45" t="s">
        <v>10621</v>
      </c>
      <c r="AK443" s="43"/>
      <c r="AL443" s="43"/>
      <c r="AM443" s="43" t="s">
        <v>10621</v>
      </c>
      <c r="AN443" s="42"/>
      <c r="AO443" s="44" t="s">
        <v>10621</v>
      </c>
      <c r="AP443" s="44"/>
      <c r="AQ443" s="44"/>
      <c r="AR443" s="44" t="s">
        <v>10621</v>
      </c>
      <c r="AS443" s="42"/>
      <c r="AT443" s="43" t="s">
        <v>10621</v>
      </c>
      <c r="AU443" s="43"/>
      <c r="AV443" s="43"/>
      <c r="AW443" s="43" t="s">
        <v>10621</v>
      </c>
      <c r="AX443" s="43"/>
      <c r="AY443" s="43"/>
      <c r="AZ443" s="53"/>
      <c r="BA443" s="43" t="s">
        <v>10621</v>
      </c>
      <c r="BB443" s="43"/>
      <c r="BC443" s="43"/>
      <c r="BD443" s="43" t="s">
        <v>10621</v>
      </c>
      <c r="BE443" s="43"/>
      <c r="BF443" s="43"/>
      <c r="BG443" s="53"/>
      <c r="BH443" s="43" t="s">
        <v>10621</v>
      </c>
      <c r="BI443" s="43"/>
      <c r="BJ443" s="43"/>
      <c r="BK443" s="43" t="s">
        <v>10621</v>
      </c>
      <c r="BL443" s="43"/>
      <c r="BM443" s="43"/>
      <c r="BN443" s="53"/>
      <c r="BO443" s="26" t="s">
        <v>14731</v>
      </c>
      <c r="BR443" s="25"/>
    </row>
    <row r="444" spans="1:70">
      <c r="A444" s="25" t="s">
        <v>14136</v>
      </c>
      <c r="B444" s="39"/>
      <c r="C444" s="51"/>
      <c r="D444" s="39" t="s">
        <v>14732</v>
      </c>
      <c r="E444" s="39"/>
      <c r="F444" s="39"/>
      <c r="G444" s="39"/>
      <c r="H444" s="39"/>
      <c r="I444" s="38"/>
      <c r="J444" s="50"/>
      <c r="K444" s="49"/>
      <c r="L444" s="49"/>
      <c r="M444" s="49"/>
      <c r="N444" s="49"/>
      <c r="O444" s="48"/>
      <c r="P444" s="50"/>
      <c r="Q444" s="49"/>
      <c r="R444" s="49"/>
      <c r="S444" s="49"/>
      <c r="T444" s="48"/>
      <c r="U444" s="50"/>
      <c r="V444" s="49"/>
      <c r="W444" s="49"/>
      <c r="X444" s="49"/>
      <c r="Y444" s="48"/>
      <c r="Z444" s="47" t="s">
        <v>14152</v>
      </c>
      <c r="AA444" s="46"/>
      <c r="AB444" s="46"/>
      <c r="AC444" s="46" t="s">
        <v>14152</v>
      </c>
      <c r="AD444" s="53"/>
      <c r="AE444" s="45" t="s">
        <v>14152</v>
      </c>
      <c r="AF444" s="43"/>
      <c r="AG444" s="43"/>
      <c r="AH444" s="43" t="s">
        <v>14152</v>
      </c>
      <c r="AI444" s="53"/>
      <c r="AJ444" s="45" t="s">
        <v>14152</v>
      </c>
      <c r="AK444" s="43"/>
      <c r="AL444" s="43"/>
      <c r="AM444" s="43" t="s">
        <v>14152</v>
      </c>
      <c r="AN444" s="42"/>
      <c r="AO444" s="44" t="s">
        <v>14152</v>
      </c>
      <c r="AP444" s="44"/>
      <c r="AQ444" s="44"/>
      <c r="AR444" s="44" t="s">
        <v>14152</v>
      </c>
      <c r="AS444" s="42"/>
      <c r="AT444" s="43" t="s">
        <v>14152</v>
      </c>
      <c r="AU444" s="43"/>
      <c r="AV444" s="43"/>
      <c r="AW444" s="43" t="s">
        <v>14152</v>
      </c>
      <c r="AX444" s="43"/>
      <c r="AY444" s="43"/>
      <c r="AZ444" s="53"/>
      <c r="BA444" s="43" t="s">
        <v>14152</v>
      </c>
      <c r="BB444" s="43"/>
      <c r="BC444" s="43"/>
      <c r="BD444" s="43" t="s">
        <v>14152</v>
      </c>
      <c r="BE444" s="43"/>
      <c r="BF444" s="43"/>
      <c r="BG444" s="53"/>
      <c r="BH444" s="43" t="s">
        <v>14152</v>
      </c>
      <c r="BI444" s="43"/>
      <c r="BJ444" s="43"/>
      <c r="BK444" s="43" t="s">
        <v>14152</v>
      </c>
      <c r="BL444" s="43"/>
      <c r="BM444" s="43"/>
      <c r="BN444" s="53"/>
      <c r="BO444" s="26" t="s">
        <v>14733</v>
      </c>
      <c r="BR444" s="25"/>
    </row>
    <row r="445" spans="1:70">
      <c r="A445" s="25" t="s">
        <v>14136</v>
      </c>
      <c r="B445" s="39"/>
      <c r="C445" s="51"/>
      <c r="D445" s="39" t="s">
        <v>14734</v>
      </c>
      <c r="E445" s="39"/>
      <c r="F445" s="39"/>
      <c r="G445" s="39"/>
      <c r="H445" s="39"/>
      <c r="I445" s="38"/>
      <c r="J445" s="50"/>
      <c r="K445" s="49"/>
      <c r="L445" s="49"/>
      <c r="M445" s="49"/>
      <c r="N445" s="49"/>
      <c r="O445" s="48"/>
      <c r="P445" s="50"/>
      <c r="Q445" s="49"/>
      <c r="R445" s="49"/>
      <c r="S445" s="49"/>
      <c r="T445" s="48"/>
      <c r="U445" s="50"/>
      <c r="V445" s="49"/>
      <c r="W445" s="49"/>
      <c r="X445" s="49"/>
      <c r="Y445" s="48"/>
      <c r="Z445" s="47" t="s">
        <v>14152</v>
      </c>
      <c r="AA445" s="46"/>
      <c r="AB445" s="46"/>
      <c r="AC445" s="46" t="s">
        <v>14152</v>
      </c>
      <c r="AD445" s="53"/>
      <c r="AE445" s="45" t="s">
        <v>14152</v>
      </c>
      <c r="AF445" s="43"/>
      <c r="AG445" s="43"/>
      <c r="AH445" s="43" t="s">
        <v>14152</v>
      </c>
      <c r="AI445" s="53"/>
      <c r="AJ445" s="45" t="s">
        <v>14152</v>
      </c>
      <c r="AK445" s="43"/>
      <c r="AL445" s="43"/>
      <c r="AM445" s="43" t="s">
        <v>14152</v>
      </c>
      <c r="AN445" s="42"/>
      <c r="AO445" s="44" t="s">
        <v>14152</v>
      </c>
      <c r="AP445" s="44"/>
      <c r="AQ445" s="44"/>
      <c r="AR445" s="44" t="s">
        <v>14152</v>
      </c>
      <c r="AS445" s="42"/>
      <c r="AT445" s="43" t="s">
        <v>14152</v>
      </c>
      <c r="AU445" s="43"/>
      <c r="AV445" s="43"/>
      <c r="AW445" s="43" t="s">
        <v>14152</v>
      </c>
      <c r="AX445" s="43"/>
      <c r="AY445" s="43"/>
      <c r="AZ445" s="53"/>
      <c r="BA445" s="43" t="s">
        <v>14152</v>
      </c>
      <c r="BB445" s="43"/>
      <c r="BC445" s="43"/>
      <c r="BD445" s="43" t="s">
        <v>14152</v>
      </c>
      <c r="BE445" s="43"/>
      <c r="BF445" s="43"/>
      <c r="BG445" s="53"/>
      <c r="BH445" s="43" t="s">
        <v>14152</v>
      </c>
      <c r="BI445" s="43"/>
      <c r="BJ445" s="43"/>
      <c r="BK445" s="43" t="s">
        <v>14152</v>
      </c>
      <c r="BL445" s="43"/>
      <c r="BM445" s="43"/>
      <c r="BN445" s="53"/>
      <c r="BO445" s="26" t="s">
        <v>7775</v>
      </c>
      <c r="BR445" s="25"/>
    </row>
    <row r="446" spans="1:70">
      <c r="A446" s="25" t="s">
        <v>14136</v>
      </c>
      <c r="B446" s="39"/>
      <c r="C446" s="51"/>
      <c r="D446" s="39" t="s">
        <v>14735</v>
      </c>
      <c r="E446" s="39"/>
      <c r="F446" s="39"/>
      <c r="G446" s="39"/>
      <c r="H446" s="39"/>
      <c r="I446" s="38"/>
      <c r="J446" s="50"/>
      <c r="K446" s="49"/>
      <c r="L446" s="49"/>
      <c r="M446" s="49"/>
      <c r="N446" s="49"/>
      <c r="O446" s="48"/>
      <c r="P446" s="50"/>
      <c r="Q446" s="49"/>
      <c r="R446" s="49"/>
      <c r="S446" s="49"/>
      <c r="T446" s="48"/>
      <c r="U446" s="50"/>
      <c r="V446" s="49"/>
      <c r="W446" s="49"/>
      <c r="X446" s="49"/>
      <c r="Y446" s="48"/>
      <c r="Z446" s="47" t="s">
        <v>14152</v>
      </c>
      <c r="AA446" s="46"/>
      <c r="AB446" s="46"/>
      <c r="AC446" s="46" t="s">
        <v>14152</v>
      </c>
      <c r="AD446" s="53"/>
      <c r="AE446" s="45" t="s">
        <v>14152</v>
      </c>
      <c r="AF446" s="43"/>
      <c r="AG446" s="43"/>
      <c r="AH446" s="43" t="s">
        <v>14152</v>
      </c>
      <c r="AI446" s="53"/>
      <c r="AJ446" s="45" t="s">
        <v>14152</v>
      </c>
      <c r="AK446" s="43"/>
      <c r="AL446" s="43"/>
      <c r="AM446" s="43" t="s">
        <v>14152</v>
      </c>
      <c r="AN446" s="42"/>
      <c r="AO446" s="44" t="s">
        <v>14152</v>
      </c>
      <c r="AP446" s="44"/>
      <c r="AQ446" s="44"/>
      <c r="AR446" s="44" t="s">
        <v>14152</v>
      </c>
      <c r="AS446" s="42"/>
      <c r="AT446" s="43" t="s">
        <v>14152</v>
      </c>
      <c r="AU446" s="43"/>
      <c r="AV446" s="43"/>
      <c r="AW446" s="43" t="s">
        <v>14152</v>
      </c>
      <c r="AX446" s="43"/>
      <c r="AY446" s="43"/>
      <c r="AZ446" s="53"/>
      <c r="BA446" s="43" t="s">
        <v>14152</v>
      </c>
      <c r="BB446" s="43"/>
      <c r="BC446" s="43"/>
      <c r="BD446" s="43" t="s">
        <v>14152</v>
      </c>
      <c r="BE446" s="43"/>
      <c r="BF446" s="43"/>
      <c r="BG446" s="53"/>
      <c r="BH446" s="43" t="s">
        <v>14152</v>
      </c>
      <c r="BI446" s="43"/>
      <c r="BJ446" s="43"/>
      <c r="BK446" s="43" t="s">
        <v>14152</v>
      </c>
      <c r="BL446" s="43"/>
      <c r="BM446" s="43"/>
      <c r="BN446" s="53"/>
      <c r="BO446" s="26" t="s">
        <v>14736</v>
      </c>
      <c r="BR446" s="25"/>
    </row>
    <row r="447" spans="1:70">
      <c r="A447" s="25" t="s">
        <v>14136</v>
      </c>
      <c r="B447" s="39"/>
      <c r="C447" s="51"/>
      <c r="D447" s="39" t="s">
        <v>14737</v>
      </c>
      <c r="E447" s="39"/>
      <c r="F447" s="39"/>
      <c r="G447" s="39"/>
      <c r="H447" s="39"/>
      <c r="I447" s="38"/>
      <c r="J447" s="50"/>
      <c r="K447" s="49"/>
      <c r="L447" s="49"/>
      <c r="M447" s="49"/>
      <c r="N447" s="49"/>
      <c r="O447" s="48"/>
      <c r="P447" s="50"/>
      <c r="Q447" s="49"/>
      <c r="R447" s="49"/>
      <c r="S447" s="49"/>
      <c r="T447" s="48"/>
      <c r="U447" s="50"/>
      <c r="V447" s="49"/>
      <c r="W447" s="49"/>
      <c r="X447" s="49"/>
      <c r="Y447" s="48"/>
      <c r="Z447" s="47" t="s">
        <v>14152</v>
      </c>
      <c r="AA447" s="46"/>
      <c r="AB447" s="46"/>
      <c r="AC447" s="46" t="s">
        <v>14152</v>
      </c>
      <c r="AD447" s="53"/>
      <c r="AE447" s="45" t="s">
        <v>14152</v>
      </c>
      <c r="AF447" s="43"/>
      <c r="AG447" s="43"/>
      <c r="AH447" s="43" t="s">
        <v>14152</v>
      </c>
      <c r="AI447" s="53"/>
      <c r="AJ447" s="45" t="s">
        <v>14152</v>
      </c>
      <c r="AK447" s="43"/>
      <c r="AL447" s="43"/>
      <c r="AM447" s="43" t="s">
        <v>14152</v>
      </c>
      <c r="AN447" s="42"/>
      <c r="AO447" s="44" t="s">
        <v>14152</v>
      </c>
      <c r="AP447" s="44"/>
      <c r="AQ447" s="44"/>
      <c r="AR447" s="44" t="s">
        <v>14152</v>
      </c>
      <c r="AS447" s="42"/>
      <c r="AT447" s="43" t="s">
        <v>14152</v>
      </c>
      <c r="AU447" s="43"/>
      <c r="AV447" s="43"/>
      <c r="AW447" s="43" t="s">
        <v>14152</v>
      </c>
      <c r="AX447" s="43"/>
      <c r="AY447" s="43"/>
      <c r="AZ447" s="53"/>
      <c r="BA447" s="43" t="s">
        <v>14152</v>
      </c>
      <c r="BB447" s="43"/>
      <c r="BC447" s="43"/>
      <c r="BD447" s="43" t="s">
        <v>14152</v>
      </c>
      <c r="BE447" s="43"/>
      <c r="BF447" s="43"/>
      <c r="BG447" s="53"/>
      <c r="BH447" s="43" t="s">
        <v>14152</v>
      </c>
      <c r="BI447" s="43"/>
      <c r="BJ447" s="43"/>
      <c r="BK447" s="43" t="s">
        <v>14152</v>
      </c>
      <c r="BL447" s="43"/>
      <c r="BM447" s="43"/>
      <c r="BN447" s="53"/>
      <c r="BO447" s="26" t="s">
        <v>14738</v>
      </c>
      <c r="BR447" s="25"/>
    </row>
    <row r="448" spans="1:70">
      <c r="A448" s="25" t="s">
        <v>14136</v>
      </c>
      <c r="B448" s="39"/>
      <c r="C448" s="51"/>
      <c r="D448" s="39" t="s">
        <v>14739</v>
      </c>
      <c r="E448" s="39"/>
      <c r="F448" s="39"/>
      <c r="G448" s="39"/>
      <c r="H448" s="39"/>
      <c r="I448" s="38"/>
      <c r="J448" s="50"/>
      <c r="K448" s="49"/>
      <c r="L448" s="49"/>
      <c r="M448" s="49"/>
      <c r="N448" s="49"/>
      <c r="O448" s="48"/>
      <c r="P448" s="50"/>
      <c r="Q448" s="49"/>
      <c r="R448" s="49"/>
      <c r="S448" s="49"/>
      <c r="T448" s="48"/>
      <c r="U448" s="50"/>
      <c r="V448" s="49"/>
      <c r="W448" s="49"/>
      <c r="X448" s="49"/>
      <c r="Y448" s="48"/>
      <c r="Z448" s="47" t="s">
        <v>10621</v>
      </c>
      <c r="AA448" s="46"/>
      <c r="AB448" s="46"/>
      <c r="AC448" s="46" t="s">
        <v>10621</v>
      </c>
      <c r="AD448" s="53"/>
      <c r="AE448" s="45" t="s">
        <v>10621</v>
      </c>
      <c r="AF448" s="43"/>
      <c r="AG448" s="43"/>
      <c r="AH448" s="43" t="s">
        <v>10621</v>
      </c>
      <c r="AI448" s="53"/>
      <c r="AJ448" s="45" t="s">
        <v>10621</v>
      </c>
      <c r="AK448" s="43"/>
      <c r="AL448" s="43"/>
      <c r="AM448" s="43" t="s">
        <v>10621</v>
      </c>
      <c r="AN448" s="42"/>
      <c r="AO448" s="44" t="s">
        <v>10621</v>
      </c>
      <c r="AP448" s="44"/>
      <c r="AQ448" s="44"/>
      <c r="AR448" s="44" t="s">
        <v>10621</v>
      </c>
      <c r="AS448" s="42"/>
      <c r="AT448" s="43" t="s">
        <v>10621</v>
      </c>
      <c r="AU448" s="43"/>
      <c r="AV448" s="43"/>
      <c r="AW448" s="43" t="s">
        <v>10621</v>
      </c>
      <c r="AX448" s="43"/>
      <c r="AY448" s="43"/>
      <c r="AZ448" s="53"/>
      <c r="BA448" s="43" t="s">
        <v>10621</v>
      </c>
      <c r="BB448" s="43"/>
      <c r="BC448" s="43"/>
      <c r="BD448" s="43" t="s">
        <v>10621</v>
      </c>
      <c r="BE448" s="43"/>
      <c r="BF448" s="43"/>
      <c r="BG448" s="53"/>
      <c r="BH448" s="43" t="s">
        <v>10621</v>
      </c>
      <c r="BI448" s="43"/>
      <c r="BJ448" s="43"/>
      <c r="BK448" s="43" t="s">
        <v>10621</v>
      </c>
      <c r="BL448" s="43"/>
      <c r="BM448" s="43"/>
      <c r="BN448" s="53"/>
      <c r="BO448" s="26" t="s">
        <v>14740</v>
      </c>
      <c r="BR448" s="25"/>
    </row>
    <row r="449" spans="1:70">
      <c r="A449" s="25" t="s">
        <v>14136</v>
      </c>
      <c r="B449" s="39"/>
      <c r="C449" s="51"/>
      <c r="D449" s="39"/>
      <c r="E449" s="54" t="s">
        <v>14741</v>
      </c>
      <c r="F449" s="39"/>
      <c r="G449" s="39"/>
      <c r="H449" s="39"/>
      <c r="I449" s="38"/>
      <c r="J449" s="50"/>
      <c r="K449" s="49"/>
      <c r="L449" s="49"/>
      <c r="M449" s="49"/>
      <c r="N449" s="49"/>
      <c r="O449" s="48"/>
      <c r="P449" s="50"/>
      <c r="Q449" s="49"/>
      <c r="R449" s="49"/>
      <c r="S449" s="49"/>
      <c r="T449" s="48"/>
      <c r="U449" s="50"/>
      <c r="V449" s="49"/>
      <c r="W449" s="49"/>
      <c r="X449" s="49"/>
      <c r="Y449" s="48"/>
      <c r="Z449" s="47" t="s">
        <v>14152</v>
      </c>
      <c r="AA449" s="46"/>
      <c r="AB449" s="46"/>
      <c r="AC449" s="46" t="s">
        <v>14152</v>
      </c>
      <c r="AD449" s="53"/>
      <c r="AE449" s="45" t="s">
        <v>14152</v>
      </c>
      <c r="AF449" s="43"/>
      <c r="AG449" s="43"/>
      <c r="AH449" s="43" t="s">
        <v>14152</v>
      </c>
      <c r="AI449" s="53"/>
      <c r="AJ449" s="45" t="s">
        <v>14152</v>
      </c>
      <c r="AK449" s="43"/>
      <c r="AL449" s="43"/>
      <c r="AM449" s="43" t="s">
        <v>14152</v>
      </c>
      <c r="AN449" s="42"/>
      <c r="AO449" s="44" t="s">
        <v>14152</v>
      </c>
      <c r="AP449" s="44"/>
      <c r="AQ449" s="44"/>
      <c r="AR449" s="44" t="s">
        <v>14152</v>
      </c>
      <c r="AS449" s="42"/>
      <c r="AT449" s="43" t="s">
        <v>14152</v>
      </c>
      <c r="AU449" s="43"/>
      <c r="AV449" s="43"/>
      <c r="AW449" s="43" t="s">
        <v>14152</v>
      </c>
      <c r="AX449" s="43"/>
      <c r="AY449" s="43"/>
      <c r="AZ449" s="53"/>
      <c r="BA449" s="43" t="s">
        <v>14152</v>
      </c>
      <c r="BB449" s="43"/>
      <c r="BC449" s="43"/>
      <c r="BD449" s="43" t="s">
        <v>14152</v>
      </c>
      <c r="BE449" s="43"/>
      <c r="BF449" s="43"/>
      <c r="BG449" s="53"/>
      <c r="BH449" s="43" t="s">
        <v>14152</v>
      </c>
      <c r="BI449" s="43"/>
      <c r="BJ449" s="43"/>
      <c r="BK449" s="43" t="s">
        <v>14152</v>
      </c>
      <c r="BL449" s="43"/>
      <c r="BM449" s="43"/>
      <c r="BN449" s="53"/>
      <c r="BO449" s="26" t="s">
        <v>14742</v>
      </c>
      <c r="BR449" s="25"/>
    </row>
    <row r="450" spans="1:70">
      <c r="A450" s="25" t="s">
        <v>14136</v>
      </c>
      <c r="B450" s="39"/>
      <c r="C450" s="51"/>
      <c r="D450" s="39"/>
      <c r="E450" s="54" t="s">
        <v>14743</v>
      </c>
      <c r="F450" s="39"/>
      <c r="G450" s="39"/>
      <c r="H450" s="39"/>
      <c r="I450" s="38"/>
      <c r="J450" s="50"/>
      <c r="K450" s="49"/>
      <c r="L450" s="49"/>
      <c r="M450" s="49"/>
      <c r="N450" s="49"/>
      <c r="O450" s="48"/>
      <c r="P450" s="50"/>
      <c r="Q450" s="49"/>
      <c r="R450" s="49"/>
      <c r="S450" s="49"/>
      <c r="T450" s="48"/>
      <c r="U450" s="50"/>
      <c r="V450" s="49"/>
      <c r="W450" s="49"/>
      <c r="X450" s="49"/>
      <c r="Y450" s="48"/>
      <c r="Z450" s="47" t="s">
        <v>14152</v>
      </c>
      <c r="AA450" s="46"/>
      <c r="AB450" s="46"/>
      <c r="AC450" s="46" t="s">
        <v>14152</v>
      </c>
      <c r="AD450" s="53"/>
      <c r="AE450" s="45" t="s">
        <v>14152</v>
      </c>
      <c r="AF450" s="43"/>
      <c r="AG450" s="43"/>
      <c r="AH450" s="43" t="s">
        <v>14152</v>
      </c>
      <c r="AI450" s="53"/>
      <c r="AJ450" s="45" t="s">
        <v>14152</v>
      </c>
      <c r="AK450" s="43"/>
      <c r="AL450" s="43"/>
      <c r="AM450" s="43" t="s">
        <v>14152</v>
      </c>
      <c r="AN450" s="42"/>
      <c r="AO450" s="44" t="s">
        <v>14152</v>
      </c>
      <c r="AP450" s="44"/>
      <c r="AQ450" s="44"/>
      <c r="AR450" s="44" t="s">
        <v>14152</v>
      </c>
      <c r="AS450" s="42"/>
      <c r="AT450" s="43" t="s">
        <v>14152</v>
      </c>
      <c r="AU450" s="43"/>
      <c r="AV450" s="43"/>
      <c r="AW450" s="43" t="s">
        <v>14152</v>
      </c>
      <c r="AX450" s="43"/>
      <c r="AY450" s="43"/>
      <c r="AZ450" s="53"/>
      <c r="BA450" s="43" t="s">
        <v>14152</v>
      </c>
      <c r="BB450" s="43"/>
      <c r="BC450" s="43"/>
      <c r="BD450" s="43" t="s">
        <v>14152</v>
      </c>
      <c r="BE450" s="43"/>
      <c r="BF450" s="43"/>
      <c r="BG450" s="53"/>
      <c r="BH450" s="43" t="s">
        <v>14152</v>
      </c>
      <c r="BI450" s="43"/>
      <c r="BJ450" s="43"/>
      <c r="BK450" s="43" t="s">
        <v>14152</v>
      </c>
      <c r="BL450" s="43"/>
      <c r="BM450" s="43"/>
      <c r="BN450" s="53"/>
      <c r="BO450" s="26" t="s">
        <v>14744</v>
      </c>
      <c r="BR450" s="25"/>
    </row>
    <row r="451" spans="1:70">
      <c r="A451" s="25" t="s">
        <v>14136</v>
      </c>
      <c r="B451" s="39"/>
      <c r="C451" s="51"/>
      <c r="D451" s="39"/>
      <c r="E451" s="39" t="s">
        <v>14151</v>
      </c>
      <c r="F451" s="39"/>
      <c r="G451" s="39"/>
      <c r="H451" s="39"/>
      <c r="I451" s="38"/>
      <c r="J451" s="50"/>
      <c r="K451" s="49"/>
      <c r="L451" s="49"/>
      <c r="M451" s="49"/>
      <c r="N451" s="49"/>
      <c r="O451" s="48"/>
      <c r="P451" s="50"/>
      <c r="Q451" s="49"/>
      <c r="R451" s="49"/>
      <c r="S451" s="49"/>
      <c r="T451" s="48"/>
      <c r="U451" s="50"/>
      <c r="V451" s="49"/>
      <c r="W451" s="49"/>
      <c r="X451" s="49"/>
      <c r="Y451" s="48"/>
      <c r="Z451" s="47" t="s">
        <v>10621</v>
      </c>
      <c r="AA451" s="46"/>
      <c r="AB451" s="46"/>
      <c r="AC451" s="46" t="s">
        <v>10621</v>
      </c>
      <c r="AD451" s="53"/>
      <c r="AE451" s="45" t="s">
        <v>10621</v>
      </c>
      <c r="AF451" s="43"/>
      <c r="AG451" s="43"/>
      <c r="AH451" s="43" t="s">
        <v>10621</v>
      </c>
      <c r="AI451" s="53"/>
      <c r="AJ451" s="45" t="s">
        <v>10621</v>
      </c>
      <c r="AK451" s="43"/>
      <c r="AL451" s="43"/>
      <c r="AM451" s="43" t="s">
        <v>10621</v>
      </c>
      <c r="AN451" s="42"/>
      <c r="AO451" s="44" t="s">
        <v>10621</v>
      </c>
      <c r="AP451" s="44"/>
      <c r="AQ451" s="44"/>
      <c r="AR451" s="44" t="s">
        <v>10621</v>
      </c>
      <c r="AS451" s="42"/>
      <c r="AT451" s="43" t="s">
        <v>10621</v>
      </c>
      <c r="AU451" s="43"/>
      <c r="AV451" s="43"/>
      <c r="AW451" s="43" t="s">
        <v>10621</v>
      </c>
      <c r="AX451" s="43"/>
      <c r="AY451" s="43"/>
      <c r="AZ451" s="53"/>
      <c r="BA451" s="43" t="s">
        <v>10621</v>
      </c>
      <c r="BB451" s="43"/>
      <c r="BC451" s="43"/>
      <c r="BD451" s="43" t="s">
        <v>10621</v>
      </c>
      <c r="BE451" s="43"/>
      <c r="BF451" s="43"/>
      <c r="BG451" s="53"/>
      <c r="BH451" s="43" t="s">
        <v>10621</v>
      </c>
      <c r="BI451" s="43"/>
      <c r="BJ451" s="43"/>
      <c r="BK451" s="43" t="s">
        <v>10621</v>
      </c>
      <c r="BL451" s="43"/>
      <c r="BM451" s="43"/>
      <c r="BN451" s="53"/>
      <c r="BO451" s="26" t="s">
        <v>14745</v>
      </c>
      <c r="BR451" s="25"/>
    </row>
    <row r="452" spans="1:70">
      <c r="A452" s="25" t="s">
        <v>14136</v>
      </c>
      <c r="B452" s="39"/>
      <c r="C452" s="51"/>
      <c r="D452" s="39"/>
      <c r="E452" s="39"/>
      <c r="F452" s="39" t="s">
        <v>14156</v>
      </c>
      <c r="G452" s="39"/>
      <c r="H452" s="39"/>
      <c r="I452" s="38"/>
      <c r="J452" s="50"/>
      <c r="K452" s="49"/>
      <c r="L452" s="49"/>
      <c r="M452" s="49"/>
      <c r="N452" s="49"/>
      <c r="O452" s="48"/>
      <c r="P452" s="50"/>
      <c r="Q452" s="49"/>
      <c r="R452" s="49"/>
      <c r="S452" s="49"/>
      <c r="T452" s="48"/>
      <c r="U452" s="50"/>
      <c r="V452" s="49"/>
      <c r="W452" s="49"/>
      <c r="X452" s="49"/>
      <c r="Y452" s="48"/>
      <c r="Z452" s="47" t="s">
        <v>10621</v>
      </c>
      <c r="AA452" s="46"/>
      <c r="AB452" s="46"/>
      <c r="AC452" s="46" t="s">
        <v>10621</v>
      </c>
      <c r="AD452" s="53"/>
      <c r="AE452" s="45" t="s">
        <v>10621</v>
      </c>
      <c r="AF452" s="43"/>
      <c r="AG452" s="43"/>
      <c r="AH452" s="43" t="s">
        <v>10621</v>
      </c>
      <c r="AI452" s="53"/>
      <c r="AJ452" s="45" t="s">
        <v>10621</v>
      </c>
      <c r="AK452" s="43"/>
      <c r="AL452" s="43"/>
      <c r="AM452" s="43" t="s">
        <v>10621</v>
      </c>
      <c r="AN452" s="42"/>
      <c r="AO452" s="44" t="s">
        <v>10621</v>
      </c>
      <c r="AP452" s="44"/>
      <c r="AQ452" s="44"/>
      <c r="AR452" s="44" t="s">
        <v>10621</v>
      </c>
      <c r="AS452" s="42"/>
      <c r="AT452" s="43" t="s">
        <v>10621</v>
      </c>
      <c r="AU452" s="43"/>
      <c r="AV452" s="43"/>
      <c r="AW452" s="43" t="s">
        <v>10621</v>
      </c>
      <c r="AX452" s="43"/>
      <c r="AY452" s="43"/>
      <c r="AZ452" s="53"/>
      <c r="BA452" s="43" t="s">
        <v>10621</v>
      </c>
      <c r="BB452" s="43"/>
      <c r="BC452" s="43"/>
      <c r="BD452" s="43" t="s">
        <v>10621</v>
      </c>
      <c r="BE452" s="43"/>
      <c r="BF452" s="43"/>
      <c r="BG452" s="53"/>
      <c r="BH452" s="43" t="s">
        <v>10621</v>
      </c>
      <c r="BI452" s="43"/>
      <c r="BJ452" s="43"/>
      <c r="BK452" s="43" t="s">
        <v>10621</v>
      </c>
      <c r="BL452" s="43"/>
      <c r="BM452" s="43"/>
      <c r="BN452" s="53"/>
      <c r="BO452" s="26" t="s">
        <v>14157</v>
      </c>
      <c r="BR452" s="25"/>
    </row>
    <row r="453" spans="1:70">
      <c r="A453" s="25" t="s">
        <v>14136</v>
      </c>
      <c r="B453" s="39"/>
      <c r="C453" s="51"/>
      <c r="D453" s="39" t="s">
        <v>14485</v>
      </c>
      <c r="E453" s="39"/>
      <c r="F453" s="39"/>
      <c r="G453" s="39"/>
      <c r="H453" s="39"/>
      <c r="I453" s="38"/>
      <c r="J453" s="50"/>
      <c r="K453" s="49"/>
      <c r="L453" s="49"/>
      <c r="M453" s="49"/>
      <c r="N453" s="49"/>
      <c r="O453" s="48"/>
      <c r="P453" s="50"/>
      <c r="Q453" s="49"/>
      <c r="R453" s="49"/>
      <c r="S453" s="49"/>
      <c r="T453" s="48"/>
      <c r="U453" s="50"/>
      <c r="V453" s="49"/>
      <c r="W453" s="49"/>
      <c r="X453" s="49"/>
      <c r="Y453" s="48"/>
      <c r="Z453" s="47" t="s">
        <v>14152</v>
      </c>
      <c r="AA453" s="46"/>
      <c r="AB453" s="46"/>
      <c r="AC453" s="46" t="s">
        <v>14152</v>
      </c>
      <c r="AD453" s="53"/>
      <c r="AE453" s="45" t="s">
        <v>14152</v>
      </c>
      <c r="AF453" s="43"/>
      <c r="AG453" s="43"/>
      <c r="AH453" s="43" t="s">
        <v>14152</v>
      </c>
      <c r="AI453" s="53"/>
      <c r="AJ453" s="45" t="s">
        <v>14152</v>
      </c>
      <c r="AK453" s="43"/>
      <c r="AL453" s="43"/>
      <c r="AM453" s="43" t="s">
        <v>14152</v>
      </c>
      <c r="AN453" s="42"/>
      <c r="AO453" s="44" t="s">
        <v>14152</v>
      </c>
      <c r="AP453" s="44"/>
      <c r="AQ453" s="44"/>
      <c r="AR453" s="44" t="s">
        <v>14152</v>
      </c>
      <c r="AS453" s="42"/>
      <c r="AT453" s="43" t="s">
        <v>14152</v>
      </c>
      <c r="AU453" s="43"/>
      <c r="AV453" s="43"/>
      <c r="AW453" s="43" t="s">
        <v>14152</v>
      </c>
      <c r="AX453" s="43"/>
      <c r="AY453" s="43"/>
      <c r="AZ453" s="53"/>
      <c r="BA453" s="43" t="s">
        <v>14152</v>
      </c>
      <c r="BB453" s="43"/>
      <c r="BC453" s="43"/>
      <c r="BD453" s="43" t="s">
        <v>14152</v>
      </c>
      <c r="BE453" s="43"/>
      <c r="BF453" s="43"/>
      <c r="BG453" s="53"/>
      <c r="BH453" s="43" t="s">
        <v>14152</v>
      </c>
      <c r="BI453" s="43"/>
      <c r="BJ453" s="43"/>
      <c r="BK453" s="43" t="s">
        <v>14152</v>
      </c>
      <c r="BL453" s="43"/>
      <c r="BM453" s="43"/>
      <c r="BN453" s="53"/>
      <c r="BO453" s="26" t="s">
        <v>14746</v>
      </c>
      <c r="BR453" s="25"/>
    </row>
    <row r="454" spans="1:70">
      <c r="A454" s="25" t="s">
        <v>14136</v>
      </c>
      <c r="B454" s="39"/>
      <c r="C454" s="51"/>
      <c r="D454" s="39" t="s">
        <v>14747</v>
      </c>
      <c r="E454" s="39"/>
      <c r="F454" s="39"/>
      <c r="G454" s="39"/>
      <c r="H454" s="39"/>
      <c r="I454" s="38"/>
      <c r="J454" s="50"/>
      <c r="K454" s="49"/>
      <c r="L454" s="49"/>
      <c r="M454" s="49"/>
      <c r="N454" s="49"/>
      <c r="O454" s="48"/>
      <c r="P454" s="50"/>
      <c r="Q454" s="49"/>
      <c r="R454" s="49"/>
      <c r="S454" s="49"/>
      <c r="T454" s="48"/>
      <c r="U454" s="50"/>
      <c r="V454" s="49"/>
      <c r="W454" s="49"/>
      <c r="X454" s="49"/>
      <c r="Y454" s="48"/>
      <c r="Z454" s="47" t="s">
        <v>14152</v>
      </c>
      <c r="AA454" s="46"/>
      <c r="AB454" s="46"/>
      <c r="AC454" s="46" t="s">
        <v>14152</v>
      </c>
      <c r="AD454" s="42" t="s">
        <v>14573</v>
      </c>
      <c r="AE454" s="45" t="s">
        <v>14152</v>
      </c>
      <c r="AF454" s="43"/>
      <c r="AG454" s="43"/>
      <c r="AH454" s="43" t="s">
        <v>14152</v>
      </c>
      <c r="AI454" s="42" t="s">
        <v>14573</v>
      </c>
      <c r="AJ454" s="45" t="s">
        <v>14152</v>
      </c>
      <c r="AK454" s="43"/>
      <c r="AM454" s="43" t="s">
        <v>14152</v>
      </c>
      <c r="AN454" s="42" t="s">
        <v>14573</v>
      </c>
      <c r="AO454" s="44" t="s">
        <v>14152</v>
      </c>
      <c r="AP454" s="44"/>
      <c r="AQ454" s="52"/>
      <c r="AR454" s="44" t="s">
        <v>14152</v>
      </c>
      <c r="AS454" s="42" t="s">
        <v>14573</v>
      </c>
      <c r="AT454" s="43" t="s">
        <v>14152</v>
      </c>
      <c r="AU454" s="43"/>
      <c r="AV454" s="43"/>
      <c r="AW454" s="43" t="s">
        <v>14152</v>
      </c>
      <c r="AX454" s="43"/>
      <c r="AY454" s="43"/>
      <c r="AZ454" s="42" t="s">
        <v>14573</v>
      </c>
      <c r="BA454" s="43" t="s">
        <v>14152</v>
      </c>
      <c r="BB454" s="43"/>
      <c r="BC454" s="43"/>
      <c r="BD454" s="43" t="s">
        <v>14152</v>
      </c>
      <c r="BE454" s="43"/>
      <c r="BF454" s="43"/>
      <c r="BG454" s="42" t="s">
        <v>14573</v>
      </c>
      <c r="BH454" s="43" t="s">
        <v>14152</v>
      </c>
      <c r="BI454" s="43"/>
      <c r="BJ454" s="43"/>
      <c r="BK454" s="43" t="s">
        <v>14152</v>
      </c>
      <c r="BL454" s="43"/>
      <c r="BM454" s="43"/>
      <c r="BN454" s="42" t="s">
        <v>14573</v>
      </c>
      <c r="BO454" s="26" t="s">
        <v>14748</v>
      </c>
      <c r="BR454" s="25"/>
    </row>
    <row r="455" spans="1:70">
      <c r="A455" s="25" t="s">
        <v>14136</v>
      </c>
      <c r="B455" s="39"/>
      <c r="C455" s="51"/>
      <c r="D455" s="39" t="s">
        <v>14749</v>
      </c>
      <c r="E455" s="39"/>
      <c r="F455" s="39"/>
      <c r="G455" s="39"/>
      <c r="H455" s="39"/>
      <c r="I455" s="38"/>
      <c r="J455" s="50"/>
      <c r="K455" s="49"/>
      <c r="L455" s="49"/>
      <c r="M455" s="49"/>
      <c r="N455" s="49"/>
      <c r="O455" s="48"/>
      <c r="P455" s="50"/>
      <c r="Q455" s="49"/>
      <c r="R455" s="49"/>
      <c r="S455" s="49"/>
      <c r="T455" s="48"/>
      <c r="U455" s="50"/>
      <c r="V455" s="49"/>
      <c r="W455" s="49"/>
      <c r="X455" s="49"/>
      <c r="Y455" s="48"/>
      <c r="Z455" s="47" t="s">
        <v>10621</v>
      </c>
      <c r="AA455" s="46"/>
      <c r="AB455" s="46"/>
      <c r="AC455" s="46" t="s">
        <v>10621</v>
      </c>
      <c r="AD455" s="42"/>
      <c r="AE455" s="45" t="s">
        <v>10621</v>
      </c>
      <c r="AF455" s="43"/>
      <c r="AG455" s="43"/>
      <c r="AH455" s="43" t="s">
        <v>10621</v>
      </c>
      <c r="AI455" s="42"/>
      <c r="AJ455" s="45" t="s">
        <v>10621</v>
      </c>
      <c r="AK455" s="43"/>
      <c r="AL455" s="43"/>
      <c r="AM455" s="43" t="s">
        <v>10621</v>
      </c>
      <c r="AN455" s="42"/>
      <c r="AO455" s="44" t="s">
        <v>10621</v>
      </c>
      <c r="AP455" s="44"/>
      <c r="AQ455" s="44"/>
      <c r="AR455" s="44" t="s">
        <v>10621</v>
      </c>
      <c r="AS455" s="42"/>
      <c r="AT455" s="43" t="s">
        <v>10621</v>
      </c>
      <c r="AU455" s="43"/>
      <c r="AV455" s="43"/>
      <c r="AW455" s="43" t="s">
        <v>10621</v>
      </c>
      <c r="AX455" s="43"/>
      <c r="AY455" s="43"/>
      <c r="AZ455" s="42"/>
      <c r="BA455" s="43" t="s">
        <v>10621</v>
      </c>
      <c r="BB455" s="43"/>
      <c r="BC455" s="43"/>
      <c r="BD455" s="43" t="s">
        <v>10621</v>
      </c>
      <c r="BE455" s="43"/>
      <c r="BF455" s="43"/>
      <c r="BG455" s="42"/>
      <c r="BH455" s="43" t="s">
        <v>10621</v>
      </c>
      <c r="BI455" s="43"/>
      <c r="BJ455" s="43"/>
      <c r="BK455" s="43" t="s">
        <v>10621</v>
      </c>
      <c r="BL455" s="43"/>
      <c r="BM455" s="43"/>
      <c r="BN455" s="42"/>
      <c r="BO455" s="26" t="s">
        <v>14750</v>
      </c>
      <c r="BR455" s="25"/>
    </row>
    <row r="456" spans="1:70" ht="39.6">
      <c r="A456" s="25" t="s">
        <v>14136</v>
      </c>
      <c r="B456" s="39"/>
      <c r="C456" s="51"/>
      <c r="D456" s="39" t="s">
        <v>14751</v>
      </c>
      <c r="E456" s="39"/>
      <c r="F456" s="39"/>
      <c r="G456" s="39"/>
      <c r="H456" s="39"/>
      <c r="I456" s="38"/>
      <c r="J456" s="50"/>
      <c r="K456" s="49"/>
      <c r="L456" s="49"/>
      <c r="M456" s="49"/>
      <c r="N456" s="49"/>
      <c r="O456" s="48"/>
      <c r="P456" s="50"/>
      <c r="Q456" s="49"/>
      <c r="R456" s="49"/>
      <c r="S456" s="49"/>
      <c r="T456" s="48"/>
      <c r="U456" s="50"/>
      <c r="V456" s="49"/>
      <c r="W456" s="49"/>
      <c r="X456" s="49"/>
      <c r="Y456" s="48"/>
      <c r="Z456" s="47" t="s">
        <v>10621</v>
      </c>
      <c r="AA456" s="46"/>
      <c r="AB456" s="46"/>
      <c r="AC456" s="46" t="s">
        <v>10621</v>
      </c>
      <c r="AD456" s="42" t="s">
        <v>14752</v>
      </c>
      <c r="AE456" s="45" t="s">
        <v>10621</v>
      </c>
      <c r="AF456" s="43"/>
      <c r="AG456" s="43"/>
      <c r="AH456" s="43" t="s">
        <v>10621</v>
      </c>
      <c r="AI456" s="42" t="s">
        <v>14752</v>
      </c>
      <c r="AJ456" s="45" t="s">
        <v>10621</v>
      </c>
      <c r="AK456" s="43"/>
      <c r="AL456" s="43"/>
      <c r="AM456" s="43" t="s">
        <v>10621</v>
      </c>
      <c r="AN456" s="42" t="s">
        <v>14752</v>
      </c>
      <c r="AO456" s="44" t="s">
        <v>10621</v>
      </c>
      <c r="AP456" s="44"/>
      <c r="AQ456" s="44"/>
      <c r="AR456" s="44" t="s">
        <v>10621</v>
      </c>
      <c r="AS456" s="42" t="s">
        <v>14752</v>
      </c>
      <c r="AT456" s="43" t="s">
        <v>10621</v>
      </c>
      <c r="AU456" s="43"/>
      <c r="AV456" s="43"/>
      <c r="AW456" s="43" t="s">
        <v>10621</v>
      </c>
      <c r="AX456" s="43"/>
      <c r="AY456" s="43"/>
      <c r="AZ456" s="42" t="s">
        <v>14752</v>
      </c>
      <c r="BA456" s="43" t="s">
        <v>10621</v>
      </c>
      <c r="BB456" s="43"/>
      <c r="BC456" s="43"/>
      <c r="BD456" s="43" t="s">
        <v>10621</v>
      </c>
      <c r="BE456" s="43"/>
      <c r="BF456" s="43"/>
      <c r="BG456" s="42" t="s">
        <v>14752</v>
      </c>
      <c r="BH456" s="43" t="s">
        <v>10621</v>
      </c>
      <c r="BI456" s="43"/>
      <c r="BJ456" s="43"/>
      <c r="BK456" s="43" t="s">
        <v>10621</v>
      </c>
      <c r="BL456" s="43"/>
      <c r="BM456" s="43"/>
      <c r="BN456" s="42" t="s">
        <v>14752</v>
      </c>
      <c r="BO456" s="26" t="s">
        <v>14753</v>
      </c>
      <c r="BQ456" s="26" t="s">
        <v>14754</v>
      </c>
      <c r="BR456" s="25"/>
    </row>
    <row r="457" spans="1:70">
      <c r="A457" s="25" t="s">
        <v>14136</v>
      </c>
      <c r="B457" s="39"/>
      <c r="C457" s="51"/>
      <c r="D457" s="39" t="s">
        <v>14755</v>
      </c>
      <c r="E457" s="39"/>
      <c r="F457" s="39"/>
      <c r="G457" s="39"/>
      <c r="H457" s="39"/>
      <c r="I457" s="38"/>
      <c r="J457" s="50"/>
      <c r="K457" s="49"/>
      <c r="L457" s="49"/>
      <c r="M457" s="49"/>
      <c r="N457" s="49"/>
      <c r="O457" s="48"/>
      <c r="P457" s="50"/>
      <c r="Q457" s="49"/>
      <c r="R457" s="49"/>
      <c r="S457" s="49"/>
      <c r="T457" s="48"/>
      <c r="U457" s="50"/>
      <c r="V457" s="49"/>
      <c r="W457" s="49"/>
      <c r="X457" s="49"/>
      <c r="Y457" s="48"/>
      <c r="Z457" s="47" t="s">
        <v>10621</v>
      </c>
      <c r="AA457" s="46"/>
      <c r="AB457" s="46"/>
      <c r="AC457" s="46" t="s">
        <v>10621</v>
      </c>
      <c r="AD457" s="42" t="s">
        <v>14756</v>
      </c>
      <c r="AE457" s="45" t="s">
        <v>10621</v>
      </c>
      <c r="AF457" s="43"/>
      <c r="AG457" s="43"/>
      <c r="AH457" s="43" t="s">
        <v>10621</v>
      </c>
      <c r="AI457" s="42" t="s">
        <v>14756</v>
      </c>
      <c r="AJ457" s="45" t="s">
        <v>10621</v>
      </c>
      <c r="AK457" s="43"/>
      <c r="AL457" s="43"/>
      <c r="AM457" s="43" t="s">
        <v>10621</v>
      </c>
      <c r="AN457" s="42" t="s">
        <v>14756</v>
      </c>
      <c r="AO457" s="44" t="s">
        <v>10621</v>
      </c>
      <c r="AP457" s="44"/>
      <c r="AQ457" s="44"/>
      <c r="AR457" s="44" t="s">
        <v>10621</v>
      </c>
      <c r="AS457" s="42" t="s">
        <v>14756</v>
      </c>
      <c r="AT457" s="43" t="s">
        <v>10621</v>
      </c>
      <c r="AU457" s="43"/>
      <c r="AV457" s="43"/>
      <c r="AW457" s="43" t="s">
        <v>10621</v>
      </c>
      <c r="AX457" s="43"/>
      <c r="AY457" s="43"/>
      <c r="AZ457" s="42" t="s">
        <v>14756</v>
      </c>
      <c r="BA457" s="43" t="s">
        <v>10621</v>
      </c>
      <c r="BB457" s="43"/>
      <c r="BC457" s="43"/>
      <c r="BD457" s="43" t="s">
        <v>10621</v>
      </c>
      <c r="BE457" s="43"/>
      <c r="BF457" s="43"/>
      <c r="BG457" s="42" t="s">
        <v>14756</v>
      </c>
      <c r="BH457" s="43" t="s">
        <v>10621</v>
      </c>
      <c r="BI457" s="43"/>
      <c r="BJ457" s="43"/>
      <c r="BK457" s="43" t="s">
        <v>10621</v>
      </c>
      <c r="BL457" s="43"/>
      <c r="BM457" s="43"/>
      <c r="BN457" s="42" t="s">
        <v>14756</v>
      </c>
      <c r="BO457" s="26" t="s">
        <v>14757</v>
      </c>
      <c r="BQ457" s="41" t="s">
        <v>14756</v>
      </c>
      <c r="BR457" s="25"/>
    </row>
    <row r="458" spans="1:70">
      <c r="B458" s="39"/>
      <c r="C458" s="40"/>
      <c r="D458" s="39"/>
      <c r="E458" s="39"/>
      <c r="F458" s="39"/>
      <c r="G458" s="39"/>
      <c r="H458" s="39"/>
      <c r="I458" s="38"/>
      <c r="BR458" s="25"/>
    </row>
    <row r="459" spans="1:70">
      <c r="B459" s="39"/>
      <c r="C459" s="40"/>
      <c r="D459" s="39"/>
      <c r="E459" s="39"/>
      <c r="F459" s="39"/>
      <c r="G459" s="39"/>
      <c r="H459" s="39"/>
      <c r="I459" s="38"/>
      <c r="BR459" s="25"/>
    </row>
    <row r="460" spans="1:70">
      <c r="B460" s="39"/>
      <c r="C460" s="40"/>
      <c r="D460" s="39"/>
      <c r="E460" s="39"/>
      <c r="F460" s="39"/>
      <c r="G460" s="39"/>
      <c r="H460" s="39"/>
      <c r="I460" s="38"/>
      <c r="BR460" s="25"/>
    </row>
    <row r="461" spans="1:70">
      <c r="B461" s="39"/>
      <c r="C461" s="40"/>
      <c r="D461" s="39"/>
      <c r="E461" s="39"/>
      <c r="F461" s="39"/>
      <c r="G461" s="39"/>
      <c r="H461" s="39"/>
      <c r="I461" s="38"/>
      <c r="BR461" s="25"/>
    </row>
    <row r="462" spans="1:70">
      <c r="B462" s="39"/>
      <c r="C462" s="40"/>
      <c r="D462" s="39"/>
      <c r="E462" s="39"/>
      <c r="F462" s="39"/>
      <c r="G462" s="39"/>
      <c r="H462" s="39"/>
      <c r="I462" s="38"/>
      <c r="BR462" s="25"/>
    </row>
    <row r="463" spans="1:70">
      <c r="B463" s="39"/>
      <c r="C463" s="40"/>
      <c r="D463" s="39"/>
      <c r="E463" s="39"/>
      <c r="F463" s="39"/>
      <c r="G463" s="39"/>
      <c r="H463" s="39"/>
      <c r="I463" s="38"/>
      <c r="BR463" s="25"/>
    </row>
    <row r="464" spans="1:70">
      <c r="B464" s="39"/>
      <c r="C464" s="40"/>
      <c r="D464" s="39"/>
      <c r="E464" s="39"/>
      <c r="F464" s="39"/>
      <c r="G464" s="39"/>
      <c r="H464" s="39"/>
      <c r="I464" s="38"/>
      <c r="BR464" s="25"/>
    </row>
    <row r="465" spans="2:70">
      <c r="B465" s="39"/>
      <c r="C465" s="40"/>
      <c r="D465" s="39"/>
      <c r="E465" s="39"/>
      <c r="F465" s="39"/>
      <c r="G465" s="39"/>
      <c r="H465" s="39"/>
      <c r="I465" s="38"/>
      <c r="BR465" s="25"/>
    </row>
    <row r="466" spans="2:70">
      <c r="B466" s="39"/>
      <c r="C466" s="40"/>
      <c r="D466" s="39"/>
      <c r="E466" s="39"/>
      <c r="F466" s="39"/>
      <c r="G466" s="39"/>
      <c r="H466" s="39"/>
      <c r="I466" s="38"/>
      <c r="BR466" s="25"/>
    </row>
    <row r="467" spans="2:70">
      <c r="B467" s="39"/>
      <c r="C467" s="40"/>
      <c r="D467" s="39"/>
      <c r="E467" s="39"/>
      <c r="F467" s="39"/>
      <c r="G467" s="39"/>
      <c r="H467" s="39"/>
      <c r="I467" s="38"/>
      <c r="BR467" s="25"/>
    </row>
    <row r="468" spans="2:70">
      <c r="B468" s="39"/>
      <c r="C468" s="40"/>
      <c r="D468" s="39"/>
      <c r="E468" s="39"/>
      <c r="F468" s="39"/>
      <c r="G468" s="39"/>
      <c r="H468" s="39"/>
      <c r="I468" s="38"/>
      <c r="BR468" s="25"/>
    </row>
    <row r="469" spans="2:70">
      <c r="B469" s="39"/>
      <c r="C469" s="40"/>
      <c r="D469" s="39"/>
      <c r="E469" s="39"/>
      <c r="F469" s="39"/>
      <c r="G469" s="39"/>
      <c r="H469" s="39"/>
      <c r="I469" s="38"/>
      <c r="BR469" s="25"/>
    </row>
    <row r="470" spans="2:70">
      <c r="B470" s="39"/>
      <c r="C470" s="40"/>
      <c r="D470" s="39"/>
      <c r="E470" s="39"/>
      <c r="F470" s="39"/>
      <c r="G470" s="39"/>
      <c r="H470" s="39"/>
      <c r="I470" s="38"/>
      <c r="BR470" s="25"/>
    </row>
    <row r="471" spans="2:70">
      <c r="B471" s="39"/>
      <c r="C471" s="40"/>
      <c r="D471" s="39"/>
      <c r="E471" s="39"/>
      <c r="F471" s="39"/>
      <c r="G471" s="39"/>
      <c r="H471" s="39"/>
      <c r="I471" s="38"/>
      <c r="BR471" s="25"/>
    </row>
    <row r="472" spans="2:70">
      <c r="B472" s="39"/>
      <c r="C472" s="40"/>
      <c r="D472" s="39"/>
      <c r="E472" s="39"/>
      <c r="F472" s="39"/>
      <c r="G472" s="39"/>
      <c r="H472" s="39"/>
      <c r="I472" s="38"/>
      <c r="BR472" s="25"/>
    </row>
    <row r="473" spans="2:70">
      <c r="B473" s="39"/>
      <c r="C473" s="40"/>
      <c r="D473" s="39"/>
      <c r="E473" s="39"/>
      <c r="F473" s="39"/>
      <c r="G473" s="39"/>
      <c r="H473" s="39"/>
      <c r="I473" s="38"/>
      <c r="BR473" s="25"/>
    </row>
    <row r="474" spans="2:70">
      <c r="B474" s="39"/>
      <c r="C474" s="40"/>
      <c r="D474" s="39"/>
      <c r="E474" s="39"/>
      <c r="F474" s="39"/>
      <c r="G474" s="39"/>
      <c r="H474" s="39"/>
      <c r="I474" s="38"/>
      <c r="BR474" s="25"/>
    </row>
    <row r="475" spans="2:70">
      <c r="B475" s="39"/>
      <c r="C475" s="40"/>
      <c r="D475" s="39"/>
      <c r="E475" s="39"/>
      <c r="F475" s="39"/>
      <c r="G475" s="39"/>
      <c r="H475" s="39"/>
      <c r="I475" s="38"/>
      <c r="BR475" s="25"/>
    </row>
    <row r="476" spans="2:70">
      <c r="B476" s="39"/>
      <c r="C476" s="40"/>
      <c r="D476" s="39"/>
      <c r="E476" s="39"/>
      <c r="F476" s="39"/>
      <c r="G476" s="39"/>
      <c r="H476" s="39"/>
      <c r="I476" s="38"/>
      <c r="BR476" s="25"/>
    </row>
    <row r="477" spans="2:70">
      <c r="B477" s="39"/>
      <c r="C477" s="40"/>
      <c r="D477" s="39"/>
      <c r="E477" s="39"/>
      <c r="F477" s="39"/>
      <c r="G477" s="39"/>
      <c r="H477" s="39"/>
      <c r="I477" s="38"/>
      <c r="BR477" s="25"/>
    </row>
    <row r="478" spans="2:70">
      <c r="B478" s="39"/>
      <c r="C478" s="40"/>
      <c r="D478" s="39"/>
      <c r="E478" s="39"/>
      <c r="F478" s="39"/>
      <c r="G478" s="39"/>
      <c r="H478" s="39"/>
      <c r="I478" s="38"/>
      <c r="BR478" s="25"/>
    </row>
    <row r="479" spans="2:70">
      <c r="B479" s="39"/>
      <c r="C479" s="40"/>
      <c r="D479" s="39"/>
      <c r="E479" s="39"/>
      <c r="F479" s="39"/>
      <c r="G479" s="39"/>
      <c r="H479" s="39"/>
      <c r="I479" s="38"/>
      <c r="BR479" s="25"/>
    </row>
    <row r="480" spans="2:70">
      <c r="B480" s="39"/>
      <c r="C480" s="40"/>
      <c r="D480" s="39"/>
      <c r="E480" s="39"/>
      <c r="F480" s="39"/>
      <c r="G480" s="39"/>
      <c r="H480" s="39"/>
      <c r="I480" s="38"/>
      <c r="BR480" s="25"/>
    </row>
    <row r="481" spans="2:70">
      <c r="B481" s="39"/>
      <c r="C481" s="40"/>
      <c r="D481" s="39"/>
      <c r="E481" s="39"/>
      <c r="F481" s="39"/>
      <c r="G481" s="39"/>
      <c r="H481" s="39"/>
      <c r="I481" s="38"/>
      <c r="BR481" s="25"/>
    </row>
    <row r="482" spans="2:70">
      <c r="B482" s="39"/>
      <c r="C482" s="40"/>
      <c r="D482" s="39"/>
      <c r="E482" s="39"/>
      <c r="F482" s="39"/>
      <c r="G482" s="39"/>
      <c r="H482" s="39"/>
      <c r="I482" s="38"/>
      <c r="BR482" s="25"/>
    </row>
    <row r="483" spans="2:70">
      <c r="B483" s="39"/>
      <c r="C483" s="40"/>
      <c r="D483" s="39"/>
      <c r="E483" s="39"/>
      <c r="F483" s="39"/>
      <c r="G483" s="39"/>
      <c r="H483" s="39"/>
      <c r="I483" s="38"/>
      <c r="BR483" s="25"/>
    </row>
    <row r="484" spans="2:70">
      <c r="B484" s="39"/>
      <c r="C484" s="40"/>
      <c r="D484" s="39"/>
      <c r="E484" s="39"/>
      <c r="F484" s="39"/>
      <c r="G484" s="39"/>
      <c r="H484" s="39"/>
      <c r="I484" s="38"/>
      <c r="BR484" s="25"/>
    </row>
    <row r="485" spans="2:70">
      <c r="B485" s="39"/>
      <c r="C485" s="40"/>
      <c r="D485" s="39"/>
      <c r="E485" s="39"/>
      <c r="F485" s="39"/>
      <c r="G485" s="39"/>
      <c r="H485" s="39"/>
      <c r="I485" s="38"/>
      <c r="BR485" s="25"/>
    </row>
    <row r="486" spans="2:70">
      <c r="B486" s="39"/>
      <c r="C486" s="40"/>
      <c r="D486" s="39"/>
      <c r="E486" s="39"/>
      <c r="F486" s="39"/>
      <c r="G486" s="39"/>
      <c r="H486" s="39"/>
      <c r="I486" s="38"/>
      <c r="BR486" s="25"/>
    </row>
    <row r="487" spans="2:70">
      <c r="B487" s="39"/>
      <c r="C487" s="40"/>
      <c r="D487" s="39"/>
      <c r="E487" s="39"/>
      <c r="F487" s="39"/>
      <c r="G487" s="39"/>
      <c r="H487" s="39"/>
      <c r="I487" s="38"/>
      <c r="BR487" s="25"/>
    </row>
    <row r="488" spans="2:70">
      <c r="B488" s="39"/>
      <c r="C488" s="40"/>
      <c r="D488" s="39"/>
      <c r="E488" s="39"/>
      <c r="F488" s="39"/>
      <c r="G488" s="39"/>
      <c r="H488" s="39"/>
      <c r="I488" s="38"/>
      <c r="BR488" s="25"/>
    </row>
    <row r="489" spans="2:70">
      <c r="B489" s="39"/>
      <c r="C489" s="40"/>
      <c r="D489" s="39"/>
      <c r="E489" s="39"/>
      <c r="F489" s="39"/>
      <c r="G489" s="39"/>
      <c r="H489" s="39"/>
      <c r="I489" s="38"/>
      <c r="BR489" s="25"/>
    </row>
    <row r="490" spans="2:70">
      <c r="B490" s="39"/>
      <c r="C490" s="40"/>
      <c r="D490" s="39"/>
      <c r="E490" s="39"/>
      <c r="F490" s="39"/>
      <c r="G490" s="39"/>
      <c r="H490" s="39"/>
      <c r="I490" s="38"/>
      <c r="BR490" s="25"/>
    </row>
    <row r="491" spans="2:70">
      <c r="B491" s="39"/>
      <c r="C491" s="40"/>
      <c r="D491" s="39"/>
      <c r="E491" s="39"/>
      <c r="F491" s="39"/>
      <c r="G491" s="39"/>
      <c r="H491" s="39"/>
      <c r="I491" s="38"/>
      <c r="BR491" s="25"/>
    </row>
    <row r="492" spans="2:70">
      <c r="B492" s="39"/>
      <c r="C492" s="40"/>
      <c r="D492" s="39"/>
      <c r="E492" s="39"/>
      <c r="F492" s="39"/>
      <c r="G492" s="39"/>
      <c r="H492" s="39"/>
      <c r="I492" s="38"/>
      <c r="BR492" s="25"/>
    </row>
    <row r="493" spans="2:70">
      <c r="B493" s="39"/>
      <c r="C493" s="40"/>
      <c r="D493" s="39"/>
      <c r="E493" s="39"/>
      <c r="F493" s="39"/>
      <c r="G493" s="39"/>
      <c r="H493" s="39"/>
      <c r="I493" s="38"/>
      <c r="BR493" s="25"/>
    </row>
    <row r="494" spans="2:70">
      <c r="B494" s="39"/>
      <c r="C494" s="40"/>
      <c r="D494" s="39"/>
      <c r="E494" s="39"/>
      <c r="F494" s="39"/>
      <c r="G494" s="39"/>
      <c r="H494" s="39"/>
      <c r="I494" s="38"/>
      <c r="BR494" s="25"/>
    </row>
    <row r="495" spans="2:70">
      <c r="B495" s="39"/>
      <c r="C495" s="40"/>
      <c r="D495" s="39"/>
      <c r="E495" s="39"/>
      <c r="F495" s="39"/>
      <c r="G495" s="39"/>
      <c r="H495" s="39"/>
      <c r="I495" s="38"/>
      <c r="BR495" s="25"/>
    </row>
    <row r="496" spans="2:70">
      <c r="B496" s="39"/>
      <c r="C496" s="40"/>
      <c r="D496" s="39"/>
      <c r="E496" s="39"/>
      <c r="F496" s="39"/>
      <c r="G496" s="39"/>
      <c r="H496" s="39"/>
      <c r="I496" s="38"/>
      <c r="BR496" s="25"/>
    </row>
    <row r="497" spans="2:70">
      <c r="B497" s="39"/>
      <c r="C497" s="40"/>
      <c r="D497" s="39"/>
      <c r="E497" s="39"/>
      <c r="F497" s="39"/>
      <c r="G497" s="39"/>
      <c r="H497" s="39"/>
      <c r="I497" s="38"/>
      <c r="BR497" s="25"/>
    </row>
    <row r="498" spans="2:70">
      <c r="B498" s="39"/>
      <c r="C498" s="40"/>
      <c r="D498" s="39"/>
      <c r="E498" s="39"/>
      <c r="F498" s="39"/>
      <c r="G498" s="39"/>
      <c r="H498" s="39"/>
      <c r="I498" s="38"/>
      <c r="BR498" s="25"/>
    </row>
    <row r="499" spans="2:70">
      <c r="B499" s="39"/>
      <c r="C499" s="40"/>
      <c r="D499" s="39"/>
      <c r="E499" s="39"/>
      <c r="F499" s="39"/>
      <c r="G499" s="39"/>
      <c r="H499" s="39"/>
      <c r="I499" s="38"/>
      <c r="BR499" s="25"/>
    </row>
    <row r="500" spans="2:70">
      <c r="B500" s="39"/>
      <c r="C500" s="40"/>
      <c r="D500" s="39"/>
      <c r="E500" s="39"/>
      <c r="F500" s="39"/>
      <c r="G500" s="39"/>
      <c r="H500" s="39"/>
      <c r="I500" s="38"/>
      <c r="BR500" s="25"/>
    </row>
    <row r="501" spans="2:70">
      <c r="B501" s="39"/>
      <c r="C501" s="40"/>
      <c r="D501" s="39"/>
      <c r="E501" s="39"/>
      <c r="F501" s="39"/>
      <c r="G501" s="39"/>
      <c r="H501" s="39"/>
      <c r="I501" s="38"/>
      <c r="BR501" s="25"/>
    </row>
    <row r="502" spans="2:70">
      <c r="B502" s="39"/>
      <c r="C502" s="40"/>
      <c r="D502" s="39"/>
      <c r="E502" s="39"/>
      <c r="F502" s="39"/>
      <c r="G502" s="39"/>
      <c r="H502" s="39"/>
      <c r="I502" s="38"/>
      <c r="BR502" s="25"/>
    </row>
    <row r="503" spans="2:70">
      <c r="B503" s="39"/>
      <c r="C503" s="40"/>
      <c r="D503" s="39"/>
      <c r="E503" s="39"/>
      <c r="F503" s="39"/>
      <c r="G503" s="39"/>
      <c r="H503" s="39"/>
      <c r="I503" s="38"/>
      <c r="BR503" s="25"/>
    </row>
    <row r="504" spans="2:70">
      <c r="B504" s="39"/>
      <c r="C504" s="40"/>
      <c r="D504" s="39"/>
      <c r="E504" s="39"/>
      <c r="F504" s="39"/>
      <c r="G504" s="39"/>
      <c r="H504" s="39"/>
      <c r="I504" s="38"/>
      <c r="BR504" s="25"/>
    </row>
    <row r="505" spans="2:70">
      <c r="B505" s="39"/>
      <c r="C505" s="40"/>
      <c r="D505" s="39"/>
      <c r="E505" s="39"/>
      <c r="F505" s="39"/>
      <c r="G505" s="39"/>
      <c r="H505" s="39"/>
      <c r="I505" s="38"/>
      <c r="BR505" s="25"/>
    </row>
    <row r="506" spans="2:70">
      <c r="B506" s="39"/>
      <c r="C506" s="40"/>
      <c r="D506" s="39"/>
      <c r="E506" s="39"/>
      <c r="F506" s="39"/>
      <c r="G506" s="39"/>
      <c r="H506" s="39"/>
      <c r="I506" s="38"/>
      <c r="BR506" s="25"/>
    </row>
    <row r="507" spans="2:70">
      <c r="B507" s="39"/>
      <c r="C507" s="40"/>
      <c r="D507" s="39"/>
      <c r="E507" s="39"/>
      <c r="F507" s="39"/>
      <c r="G507" s="39"/>
      <c r="H507" s="39"/>
      <c r="I507" s="38"/>
      <c r="BR507" s="25"/>
    </row>
    <row r="508" spans="2:70">
      <c r="B508" s="39"/>
      <c r="C508" s="40"/>
      <c r="D508" s="39"/>
      <c r="E508" s="39"/>
      <c r="F508" s="39"/>
      <c r="G508" s="39"/>
      <c r="H508" s="39"/>
      <c r="I508" s="38"/>
      <c r="BR508" s="25"/>
    </row>
    <row r="509" spans="2:70">
      <c r="B509" s="39"/>
      <c r="C509" s="40"/>
      <c r="D509" s="39"/>
      <c r="E509" s="39"/>
      <c r="F509" s="39"/>
      <c r="G509" s="39"/>
      <c r="H509" s="39"/>
      <c r="I509" s="38"/>
      <c r="BR509" s="25"/>
    </row>
    <row r="510" spans="2:70">
      <c r="B510" s="39"/>
      <c r="C510" s="40"/>
      <c r="D510" s="39"/>
      <c r="E510" s="39"/>
      <c r="F510" s="39"/>
      <c r="G510" s="39"/>
      <c r="H510" s="39"/>
      <c r="I510" s="38"/>
      <c r="BR510" s="25"/>
    </row>
    <row r="511" spans="2:70">
      <c r="B511" s="39"/>
      <c r="C511" s="40"/>
      <c r="D511" s="39"/>
      <c r="E511" s="39"/>
      <c r="F511" s="39"/>
      <c r="G511" s="39"/>
      <c r="H511" s="39"/>
      <c r="I511" s="38"/>
      <c r="BR511" s="25"/>
    </row>
    <row r="512" spans="2:70">
      <c r="B512" s="39"/>
      <c r="C512" s="40"/>
      <c r="D512" s="39"/>
      <c r="E512" s="39"/>
      <c r="F512" s="39"/>
      <c r="G512" s="39"/>
      <c r="H512" s="39"/>
      <c r="I512" s="38"/>
      <c r="BR512" s="25"/>
    </row>
    <row r="513" spans="2:70">
      <c r="B513" s="39"/>
      <c r="C513" s="40"/>
      <c r="D513" s="39"/>
      <c r="E513" s="39"/>
      <c r="F513" s="39"/>
      <c r="G513" s="39"/>
      <c r="H513" s="39"/>
      <c r="I513" s="38"/>
      <c r="BR513" s="25"/>
    </row>
    <row r="514" spans="2:70">
      <c r="B514" s="39"/>
      <c r="C514" s="40"/>
      <c r="D514" s="39"/>
      <c r="E514" s="39"/>
      <c r="F514" s="39"/>
      <c r="G514" s="39"/>
      <c r="H514" s="39"/>
      <c r="I514" s="38"/>
      <c r="BR514" s="25"/>
    </row>
    <row r="515" spans="2:70">
      <c r="B515" s="39"/>
      <c r="C515" s="40"/>
      <c r="D515" s="39"/>
      <c r="E515" s="39"/>
      <c r="F515" s="39"/>
      <c r="G515" s="39"/>
      <c r="H515" s="39"/>
      <c r="I515" s="38"/>
      <c r="BR515" s="25"/>
    </row>
    <row r="516" spans="2:70">
      <c r="B516" s="39"/>
      <c r="C516" s="40"/>
      <c r="D516" s="39"/>
      <c r="E516" s="39"/>
      <c r="F516" s="39"/>
      <c r="G516" s="39"/>
      <c r="H516" s="39"/>
      <c r="I516" s="38"/>
      <c r="BR516" s="25"/>
    </row>
    <row r="517" spans="2:70">
      <c r="B517" s="39"/>
      <c r="C517" s="40"/>
      <c r="D517" s="39"/>
      <c r="E517" s="39"/>
      <c r="F517" s="39"/>
      <c r="G517" s="39"/>
      <c r="H517" s="39"/>
      <c r="I517" s="38"/>
      <c r="BR517" s="25"/>
    </row>
    <row r="518" spans="2:70">
      <c r="B518" s="39"/>
      <c r="C518" s="40"/>
      <c r="D518" s="39"/>
      <c r="E518" s="39"/>
      <c r="F518" s="39"/>
      <c r="G518" s="39"/>
      <c r="H518" s="39"/>
      <c r="I518" s="38"/>
      <c r="BR518" s="25"/>
    </row>
    <row r="519" spans="2:70">
      <c r="B519" s="39"/>
      <c r="C519" s="40"/>
      <c r="D519" s="39"/>
      <c r="E519" s="39"/>
      <c r="F519" s="39"/>
      <c r="G519" s="39"/>
      <c r="H519" s="39"/>
      <c r="I519" s="38"/>
      <c r="BR519" s="25"/>
    </row>
    <row r="520" spans="2:70">
      <c r="B520" s="39"/>
      <c r="C520" s="40"/>
      <c r="D520" s="39"/>
      <c r="E520" s="39"/>
      <c r="F520" s="39"/>
      <c r="G520" s="39"/>
      <c r="H520" s="39"/>
      <c r="I520" s="38"/>
      <c r="BR520" s="25"/>
    </row>
    <row r="521" spans="2:70">
      <c r="B521" s="39"/>
      <c r="C521" s="40"/>
      <c r="D521" s="39"/>
      <c r="E521" s="39"/>
      <c r="F521" s="39"/>
      <c r="G521" s="39"/>
      <c r="H521" s="39"/>
      <c r="I521" s="38"/>
      <c r="BR521" s="25"/>
    </row>
    <row r="522" spans="2:70">
      <c r="B522" s="39"/>
      <c r="C522" s="40"/>
      <c r="D522" s="39"/>
      <c r="E522" s="39"/>
      <c r="F522" s="39"/>
      <c r="G522" s="39"/>
      <c r="H522" s="39"/>
      <c r="I522" s="38"/>
      <c r="BR522" s="25"/>
    </row>
    <row r="523" spans="2:70">
      <c r="B523" s="39"/>
      <c r="C523" s="40"/>
      <c r="D523" s="39"/>
      <c r="E523" s="39"/>
      <c r="F523" s="39"/>
      <c r="G523" s="39"/>
      <c r="H523" s="39"/>
      <c r="I523" s="38"/>
      <c r="BR523" s="25"/>
    </row>
    <row r="524" spans="2:70">
      <c r="B524" s="39"/>
      <c r="C524" s="40"/>
      <c r="D524" s="39"/>
      <c r="E524" s="39"/>
      <c r="F524" s="39"/>
      <c r="G524" s="39"/>
      <c r="H524" s="39"/>
      <c r="I524" s="38"/>
      <c r="BR524" s="25"/>
    </row>
    <row r="525" spans="2:70">
      <c r="B525" s="39"/>
      <c r="C525" s="40"/>
      <c r="D525" s="39"/>
      <c r="E525" s="39"/>
      <c r="F525" s="39"/>
      <c r="G525" s="39"/>
      <c r="H525" s="39"/>
      <c r="I525" s="38"/>
      <c r="BR525" s="25"/>
    </row>
    <row r="526" spans="2:70">
      <c r="B526" s="39"/>
      <c r="C526" s="40"/>
      <c r="D526" s="39"/>
      <c r="E526" s="39"/>
      <c r="F526" s="39"/>
      <c r="G526" s="39"/>
      <c r="H526" s="39"/>
      <c r="I526" s="38"/>
      <c r="BR526" s="25"/>
    </row>
    <row r="527" spans="2:70">
      <c r="B527" s="39"/>
      <c r="C527" s="40"/>
      <c r="D527" s="39"/>
      <c r="E527" s="39"/>
      <c r="F527" s="39"/>
      <c r="G527" s="39"/>
      <c r="H527" s="39"/>
      <c r="I527" s="38"/>
      <c r="BR527" s="25"/>
    </row>
    <row r="528" spans="2:70">
      <c r="B528" s="39"/>
      <c r="C528" s="40"/>
      <c r="D528" s="39"/>
      <c r="E528" s="39"/>
      <c r="F528" s="39"/>
      <c r="G528" s="39"/>
      <c r="H528" s="39"/>
      <c r="I528" s="38"/>
      <c r="BR528" s="25"/>
    </row>
    <row r="529" spans="2:70">
      <c r="B529" s="39"/>
      <c r="C529" s="40"/>
      <c r="D529" s="39"/>
      <c r="E529" s="39"/>
      <c r="F529" s="39"/>
      <c r="G529" s="39"/>
      <c r="H529" s="39"/>
      <c r="I529" s="38"/>
      <c r="BR529" s="25"/>
    </row>
    <row r="530" spans="2:70">
      <c r="B530" s="39"/>
      <c r="C530" s="40"/>
      <c r="D530" s="39"/>
      <c r="E530" s="39"/>
      <c r="F530" s="39"/>
      <c r="G530" s="39"/>
      <c r="H530" s="39"/>
      <c r="I530" s="38"/>
      <c r="BR530" s="25"/>
    </row>
    <row r="531" spans="2:70">
      <c r="B531" s="39"/>
      <c r="C531" s="40"/>
      <c r="D531" s="39"/>
      <c r="E531" s="39"/>
      <c r="F531" s="39"/>
      <c r="G531" s="39"/>
      <c r="H531" s="39"/>
      <c r="I531" s="38"/>
      <c r="BR531" s="25"/>
    </row>
    <row r="532" spans="2:70">
      <c r="B532" s="39"/>
      <c r="C532" s="40"/>
      <c r="D532" s="39"/>
      <c r="E532" s="39"/>
      <c r="F532" s="39"/>
      <c r="G532" s="39"/>
      <c r="H532" s="39"/>
      <c r="I532" s="38"/>
      <c r="BR532" s="25"/>
    </row>
    <row r="533" spans="2:70">
      <c r="B533" s="39"/>
      <c r="C533" s="40"/>
      <c r="D533" s="39"/>
      <c r="E533" s="39"/>
      <c r="F533" s="39"/>
      <c r="G533" s="39"/>
      <c r="H533" s="39"/>
      <c r="I533" s="38"/>
      <c r="BR533" s="25"/>
    </row>
    <row r="534" spans="2:70">
      <c r="B534" s="39"/>
      <c r="C534" s="40"/>
      <c r="D534" s="39"/>
      <c r="E534" s="39"/>
      <c r="F534" s="39"/>
      <c r="G534" s="39"/>
      <c r="H534" s="39"/>
      <c r="I534" s="38"/>
      <c r="BR534" s="25"/>
    </row>
    <row r="535" spans="2:70">
      <c r="B535" s="39"/>
      <c r="C535" s="40"/>
      <c r="D535" s="39"/>
      <c r="E535" s="39"/>
      <c r="F535" s="39"/>
      <c r="G535" s="39"/>
      <c r="H535" s="39"/>
      <c r="I535" s="38"/>
      <c r="BR535" s="25"/>
    </row>
    <row r="536" spans="2:70">
      <c r="B536" s="39"/>
      <c r="C536" s="40"/>
      <c r="D536" s="39"/>
      <c r="E536" s="39"/>
      <c r="F536" s="39"/>
      <c r="G536" s="39"/>
      <c r="H536" s="39"/>
      <c r="I536" s="38"/>
      <c r="BR536" s="25"/>
    </row>
    <row r="537" spans="2:70">
      <c r="B537" s="39"/>
      <c r="C537" s="40"/>
      <c r="D537" s="39"/>
      <c r="E537" s="39"/>
      <c r="F537" s="39"/>
      <c r="G537" s="39"/>
      <c r="H537" s="39"/>
      <c r="I537" s="38"/>
      <c r="BR537" s="25"/>
    </row>
    <row r="538" spans="2:70">
      <c r="B538" s="39"/>
      <c r="C538" s="40"/>
      <c r="D538" s="39"/>
      <c r="E538" s="39"/>
      <c r="F538" s="39"/>
      <c r="G538" s="39"/>
      <c r="H538" s="39"/>
      <c r="I538" s="38"/>
      <c r="BR538" s="25"/>
    </row>
    <row r="539" spans="2:70">
      <c r="B539" s="39"/>
      <c r="C539" s="40"/>
      <c r="D539" s="39"/>
      <c r="E539" s="39"/>
      <c r="F539" s="39"/>
      <c r="G539" s="39"/>
      <c r="H539" s="39"/>
      <c r="I539" s="38"/>
      <c r="BR539" s="25"/>
    </row>
    <row r="540" spans="2:70">
      <c r="B540" s="39"/>
      <c r="C540" s="40"/>
      <c r="D540" s="39"/>
      <c r="E540" s="39"/>
      <c r="F540" s="39"/>
      <c r="G540" s="39"/>
      <c r="H540" s="39"/>
      <c r="I540" s="38"/>
      <c r="BR540" s="25"/>
    </row>
    <row r="541" spans="2:70">
      <c r="B541" s="39"/>
      <c r="C541" s="40"/>
      <c r="D541" s="39"/>
      <c r="E541" s="39"/>
      <c r="F541" s="39"/>
      <c r="G541" s="39"/>
      <c r="H541" s="39"/>
      <c r="I541" s="38"/>
      <c r="BR541" s="25"/>
    </row>
    <row r="542" spans="2:70">
      <c r="B542" s="39"/>
      <c r="C542" s="40"/>
      <c r="D542" s="39"/>
      <c r="E542" s="39"/>
      <c r="F542" s="39"/>
      <c r="G542" s="39"/>
      <c r="H542" s="39"/>
      <c r="I542" s="38"/>
      <c r="BR542" s="25"/>
    </row>
    <row r="543" spans="2:70">
      <c r="B543" s="39"/>
      <c r="C543" s="40"/>
      <c r="D543" s="39"/>
      <c r="E543" s="39"/>
      <c r="F543" s="39"/>
      <c r="G543" s="39"/>
      <c r="H543" s="39"/>
      <c r="I543" s="38"/>
      <c r="BR543" s="25"/>
    </row>
    <row r="544" spans="2:70">
      <c r="B544" s="39"/>
      <c r="C544" s="40"/>
      <c r="D544" s="39"/>
      <c r="E544" s="39"/>
      <c r="F544" s="39"/>
      <c r="G544" s="39"/>
      <c r="H544" s="39"/>
      <c r="I544" s="38"/>
      <c r="BR544" s="25"/>
    </row>
    <row r="545" spans="2:70">
      <c r="B545" s="39"/>
      <c r="C545" s="40"/>
      <c r="D545" s="39"/>
      <c r="E545" s="39"/>
      <c r="F545" s="39"/>
      <c r="G545" s="39"/>
      <c r="H545" s="39"/>
      <c r="I545" s="38"/>
      <c r="BR545" s="25"/>
    </row>
    <row r="546" spans="2:70">
      <c r="B546" s="39"/>
      <c r="C546" s="40"/>
      <c r="D546" s="39"/>
      <c r="E546" s="39"/>
      <c r="F546" s="39"/>
      <c r="G546" s="39"/>
      <c r="H546" s="39"/>
      <c r="I546" s="38"/>
      <c r="BR546" s="25"/>
    </row>
    <row r="547" spans="2:70">
      <c r="B547" s="39"/>
      <c r="C547" s="40"/>
      <c r="D547" s="39"/>
      <c r="E547" s="39"/>
      <c r="F547" s="39"/>
      <c r="G547" s="39"/>
      <c r="H547" s="39"/>
      <c r="I547" s="38"/>
      <c r="BR547" s="25"/>
    </row>
    <row r="548" spans="2:70">
      <c r="B548" s="39"/>
      <c r="C548" s="40"/>
      <c r="D548" s="39"/>
      <c r="E548" s="39"/>
      <c r="F548" s="39"/>
      <c r="G548" s="39"/>
      <c r="H548" s="39"/>
      <c r="I548" s="38"/>
      <c r="BR548" s="25"/>
    </row>
    <row r="549" spans="2:70">
      <c r="B549" s="39"/>
      <c r="C549" s="40"/>
      <c r="D549" s="39"/>
      <c r="E549" s="39"/>
      <c r="F549" s="39"/>
      <c r="G549" s="39"/>
      <c r="H549" s="39"/>
      <c r="I549" s="38"/>
      <c r="BR549" s="25"/>
    </row>
    <row r="550" spans="2:70">
      <c r="B550" s="39"/>
      <c r="C550" s="40"/>
      <c r="D550" s="39"/>
      <c r="E550" s="39"/>
      <c r="F550" s="39"/>
      <c r="G550" s="39"/>
      <c r="H550" s="39"/>
      <c r="I550" s="38"/>
      <c r="BR550" s="25"/>
    </row>
    <row r="551" spans="2:70">
      <c r="B551" s="39"/>
      <c r="C551" s="40"/>
      <c r="D551" s="39"/>
      <c r="E551" s="39"/>
      <c r="F551" s="39"/>
      <c r="G551" s="39"/>
      <c r="H551" s="39"/>
      <c r="I551" s="38"/>
      <c r="BR551" s="25"/>
    </row>
    <row r="552" spans="2:70">
      <c r="B552" s="39"/>
      <c r="C552" s="40"/>
      <c r="D552" s="39"/>
      <c r="E552" s="39"/>
      <c r="F552" s="39"/>
      <c r="G552" s="39"/>
      <c r="H552" s="39"/>
      <c r="I552" s="38"/>
      <c r="BR552" s="25"/>
    </row>
    <row r="553" spans="2:70">
      <c r="B553" s="39"/>
      <c r="C553" s="40"/>
      <c r="D553" s="39"/>
      <c r="E553" s="39"/>
      <c r="F553" s="39"/>
      <c r="G553" s="39"/>
      <c r="H553" s="39"/>
      <c r="I553" s="38"/>
      <c r="BR553" s="25"/>
    </row>
    <row r="554" spans="2:70">
      <c r="B554" s="39"/>
      <c r="C554" s="40"/>
      <c r="D554" s="39"/>
      <c r="E554" s="39"/>
      <c r="F554" s="39"/>
      <c r="G554" s="39"/>
      <c r="H554" s="39"/>
      <c r="I554" s="38"/>
      <c r="BR554" s="25"/>
    </row>
    <row r="555" spans="2:70">
      <c r="B555" s="39"/>
      <c r="C555" s="40"/>
      <c r="D555" s="39"/>
      <c r="E555" s="39"/>
      <c r="F555" s="39"/>
      <c r="G555" s="39"/>
      <c r="H555" s="39"/>
      <c r="I555" s="38"/>
      <c r="BR555" s="25"/>
    </row>
    <row r="556" spans="2:70">
      <c r="B556" s="39"/>
      <c r="C556" s="40"/>
      <c r="D556" s="39"/>
      <c r="E556" s="39"/>
      <c r="F556" s="39"/>
      <c r="G556" s="39"/>
      <c r="H556" s="39"/>
      <c r="I556" s="38"/>
      <c r="BR556" s="25"/>
    </row>
    <row r="557" spans="2:70">
      <c r="B557" s="39"/>
      <c r="C557" s="40"/>
      <c r="D557" s="39"/>
      <c r="E557" s="39"/>
      <c r="F557" s="39"/>
      <c r="G557" s="39"/>
      <c r="H557" s="39"/>
      <c r="I557" s="38"/>
      <c r="BR557" s="25"/>
    </row>
    <row r="558" spans="2:70">
      <c r="B558" s="39"/>
      <c r="C558" s="40"/>
      <c r="D558" s="39"/>
      <c r="E558" s="39"/>
      <c r="F558" s="39"/>
      <c r="G558" s="39"/>
      <c r="H558" s="39"/>
      <c r="I558" s="38"/>
      <c r="BR558" s="25"/>
    </row>
    <row r="559" spans="2:70">
      <c r="B559" s="39"/>
      <c r="C559" s="40"/>
      <c r="D559" s="39"/>
      <c r="E559" s="39"/>
      <c r="F559" s="39"/>
      <c r="G559" s="39"/>
      <c r="H559" s="39"/>
      <c r="I559" s="38"/>
      <c r="BR559" s="25"/>
    </row>
    <row r="560" spans="2:70">
      <c r="B560" s="39"/>
      <c r="C560" s="40"/>
      <c r="D560" s="39"/>
      <c r="E560" s="39"/>
      <c r="F560" s="39"/>
      <c r="G560" s="39"/>
      <c r="H560" s="39"/>
      <c r="I560" s="38"/>
      <c r="BR560" s="25"/>
    </row>
    <row r="561" spans="2:70">
      <c r="B561" s="39"/>
      <c r="C561" s="40"/>
      <c r="D561" s="39"/>
      <c r="E561" s="39"/>
      <c r="F561" s="39"/>
      <c r="G561" s="39"/>
      <c r="H561" s="39"/>
      <c r="I561" s="38"/>
      <c r="BR561" s="25"/>
    </row>
    <row r="562" spans="2:70">
      <c r="B562" s="39"/>
      <c r="C562" s="40"/>
      <c r="D562" s="39"/>
      <c r="E562" s="39"/>
      <c r="F562" s="39"/>
      <c r="G562" s="39"/>
      <c r="H562" s="39"/>
      <c r="I562" s="38"/>
      <c r="BR562" s="25"/>
    </row>
    <row r="563" spans="2:70">
      <c r="B563" s="39"/>
      <c r="C563" s="40"/>
      <c r="D563" s="39"/>
      <c r="E563" s="39"/>
      <c r="F563" s="39"/>
      <c r="G563" s="39"/>
      <c r="H563" s="39"/>
      <c r="I563" s="38"/>
      <c r="BR563" s="25"/>
    </row>
    <row r="564" spans="2:70">
      <c r="B564" s="39"/>
      <c r="C564" s="40"/>
      <c r="D564" s="39"/>
      <c r="E564" s="39"/>
      <c r="F564" s="39"/>
      <c r="G564" s="39"/>
      <c r="H564" s="39"/>
      <c r="I564" s="38"/>
      <c r="BR564" s="25"/>
    </row>
    <row r="565" spans="2:70">
      <c r="B565" s="39"/>
      <c r="C565" s="40"/>
      <c r="D565" s="39"/>
      <c r="E565" s="39"/>
      <c r="F565" s="39"/>
      <c r="G565" s="39"/>
      <c r="H565" s="39"/>
      <c r="I565" s="38"/>
      <c r="BR565" s="25"/>
    </row>
    <row r="566" spans="2:70">
      <c r="B566" s="39"/>
      <c r="C566" s="40"/>
      <c r="D566" s="39"/>
      <c r="E566" s="39"/>
      <c r="F566" s="39"/>
      <c r="G566" s="39"/>
      <c r="H566" s="39"/>
      <c r="I566" s="38"/>
      <c r="BR566" s="25"/>
    </row>
    <row r="567" spans="2:70">
      <c r="B567" s="39"/>
      <c r="C567" s="40"/>
      <c r="D567" s="39"/>
      <c r="E567" s="39"/>
      <c r="F567" s="39"/>
      <c r="G567" s="39"/>
      <c r="H567" s="39"/>
      <c r="I567" s="38"/>
      <c r="BR567" s="25"/>
    </row>
    <row r="568" spans="2:70">
      <c r="B568" s="39"/>
      <c r="C568" s="40"/>
      <c r="D568" s="39"/>
      <c r="E568" s="39"/>
      <c r="F568" s="39"/>
      <c r="G568" s="39"/>
      <c r="H568" s="39"/>
      <c r="I568" s="38"/>
      <c r="BR568" s="25"/>
    </row>
    <row r="569" spans="2:70">
      <c r="B569" s="39"/>
      <c r="C569" s="40"/>
      <c r="D569" s="39"/>
      <c r="E569" s="39"/>
      <c r="F569" s="39"/>
      <c r="G569" s="39"/>
      <c r="H569" s="39"/>
      <c r="I569" s="38"/>
      <c r="BR569" s="25"/>
    </row>
    <row r="570" spans="2:70">
      <c r="B570" s="39"/>
      <c r="C570" s="40"/>
      <c r="D570" s="39"/>
      <c r="E570" s="39"/>
      <c r="F570" s="39"/>
      <c r="G570" s="39"/>
      <c r="H570" s="39"/>
      <c r="I570" s="38"/>
      <c r="BR570" s="25"/>
    </row>
    <row r="571" spans="2:70">
      <c r="B571" s="39"/>
      <c r="C571" s="40"/>
      <c r="D571" s="39"/>
      <c r="E571" s="39"/>
      <c r="F571" s="39"/>
      <c r="G571" s="39"/>
      <c r="H571" s="39"/>
      <c r="I571" s="38"/>
      <c r="BR571" s="25"/>
    </row>
    <row r="572" spans="2:70">
      <c r="B572" s="39"/>
      <c r="C572" s="40"/>
      <c r="D572" s="39"/>
      <c r="E572" s="39"/>
      <c r="F572" s="39"/>
      <c r="G572" s="39"/>
      <c r="H572" s="39"/>
      <c r="I572" s="38"/>
      <c r="BR572" s="25"/>
    </row>
    <row r="573" spans="2:70">
      <c r="B573" s="39"/>
      <c r="C573" s="40"/>
      <c r="D573" s="39"/>
      <c r="E573" s="39"/>
      <c r="F573" s="39"/>
      <c r="G573" s="39"/>
      <c r="H573" s="39"/>
      <c r="I573" s="38"/>
      <c r="BR573" s="25"/>
    </row>
    <row r="574" spans="2:70">
      <c r="B574" s="39"/>
      <c r="C574" s="40"/>
      <c r="D574" s="39"/>
      <c r="E574" s="39"/>
      <c r="F574" s="39"/>
      <c r="G574" s="39"/>
      <c r="H574" s="39"/>
      <c r="I574" s="38"/>
      <c r="BR574" s="25"/>
    </row>
    <row r="575" spans="2:70">
      <c r="B575" s="39"/>
      <c r="C575" s="40"/>
      <c r="D575" s="39"/>
      <c r="E575" s="39"/>
      <c r="F575" s="39"/>
      <c r="G575" s="39"/>
      <c r="H575" s="39"/>
      <c r="I575" s="38"/>
      <c r="BR575" s="25"/>
    </row>
    <row r="576" spans="2:70">
      <c r="B576" s="39"/>
      <c r="C576" s="40"/>
      <c r="D576" s="39"/>
      <c r="E576" s="39"/>
      <c r="F576" s="39"/>
      <c r="G576" s="39"/>
      <c r="H576" s="39"/>
      <c r="I576" s="38"/>
      <c r="BR576" s="25"/>
    </row>
    <row r="577" spans="2:70">
      <c r="B577" s="39"/>
      <c r="C577" s="40"/>
      <c r="D577" s="39"/>
      <c r="E577" s="39"/>
      <c r="F577" s="39"/>
      <c r="G577" s="39"/>
      <c r="H577" s="39"/>
      <c r="I577" s="38"/>
      <c r="BR577" s="25"/>
    </row>
    <row r="578" spans="2:70">
      <c r="B578" s="39"/>
      <c r="C578" s="40"/>
      <c r="D578" s="39"/>
      <c r="E578" s="39"/>
      <c r="F578" s="39"/>
      <c r="G578" s="39"/>
      <c r="H578" s="39"/>
      <c r="I578" s="38"/>
      <c r="BR578" s="25"/>
    </row>
    <row r="579" spans="2:70">
      <c r="B579" s="39"/>
      <c r="C579" s="40"/>
      <c r="D579" s="39"/>
      <c r="E579" s="39"/>
      <c r="F579" s="39"/>
      <c r="G579" s="39"/>
      <c r="H579" s="39"/>
      <c r="I579" s="38"/>
      <c r="BR579" s="25"/>
    </row>
    <row r="580" spans="2:70">
      <c r="B580" s="39"/>
      <c r="C580" s="40"/>
      <c r="D580" s="39"/>
      <c r="E580" s="39"/>
      <c r="F580" s="39"/>
      <c r="G580" s="39"/>
      <c r="H580" s="39"/>
      <c r="I580" s="38"/>
      <c r="BR580" s="25"/>
    </row>
    <row r="581" spans="2:70">
      <c r="B581" s="39"/>
      <c r="C581" s="40"/>
      <c r="D581" s="39"/>
      <c r="E581" s="39"/>
      <c r="F581" s="39"/>
      <c r="G581" s="39"/>
      <c r="H581" s="39"/>
      <c r="I581" s="38"/>
      <c r="BR581" s="25"/>
    </row>
    <row r="582" spans="2:70">
      <c r="B582" s="39"/>
      <c r="C582" s="40"/>
      <c r="D582" s="39"/>
      <c r="E582" s="39"/>
      <c r="F582" s="39"/>
      <c r="G582" s="39"/>
      <c r="H582" s="39"/>
      <c r="I582" s="38"/>
      <c r="BR582" s="25"/>
    </row>
    <row r="583" spans="2:70">
      <c r="B583" s="39"/>
      <c r="C583" s="40"/>
      <c r="D583" s="39"/>
      <c r="E583" s="39"/>
      <c r="F583" s="39"/>
      <c r="G583" s="39"/>
      <c r="H583" s="39"/>
      <c r="I583" s="38"/>
      <c r="BR583" s="25"/>
    </row>
    <row r="584" spans="2:70">
      <c r="B584" s="39"/>
      <c r="C584" s="40"/>
      <c r="D584" s="39"/>
      <c r="E584" s="39"/>
      <c r="F584" s="39"/>
      <c r="G584" s="39"/>
      <c r="H584" s="39"/>
      <c r="I584" s="38"/>
      <c r="BR584" s="25"/>
    </row>
    <row r="585" spans="2:70">
      <c r="B585" s="39"/>
      <c r="C585" s="40"/>
      <c r="D585" s="39"/>
      <c r="E585" s="39"/>
      <c r="F585" s="39"/>
      <c r="G585" s="39"/>
      <c r="H585" s="39"/>
      <c r="I585" s="38"/>
      <c r="BR585" s="25"/>
    </row>
    <row r="586" spans="2:70">
      <c r="B586" s="39"/>
      <c r="C586" s="40"/>
      <c r="D586" s="39"/>
      <c r="E586" s="39"/>
      <c r="F586" s="39"/>
      <c r="G586" s="39"/>
      <c r="H586" s="39"/>
      <c r="I586" s="38"/>
      <c r="BR586" s="25"/>
    </row>
    <row r="587" spans="2:70">
      <c r="B587" s="39"/>
      <c r="C587" s="40"/>
      <c r="D587" s="39"/>
      <c r="E587" s="39"/>
      <c r="F587" s="39"/>
      <c r="G587" s="39"/>
      <c r="H587" s="39"/>
      <c r="I587" s="38"/>
      <c r="BR587" s="25"/>
    </row>
    <row r="588" spans="2:70">
      <c r="B588" s="39"/>
      <c r="C588" s="40"/>
      <c r="D588" s="39"/>
      <c r="E588" s="39"/>
      <c r="F588" s="39"/>
      <c r="G588" s="39"/>
      <c r="H588" s="39"/>
      <c r="I588" s="38"/>
      <c r="BR588" s="25"/>
    </row>
    <row r="589" spans="2:70">
      <c r="B589" s="39"/>
      <c r="C589" s="40"/>
      <c r="D589" s="39"/>
      <c r="E589" s="39"/>
      <c r="F589" s="39"/>
      <c r="G589" s="39"/>
      <c r="H589" s="39"/>
      <c r="I589" s="38"/>
      <c r="BR589" s="25"/>
    </row>
    <row r="590" spans="2:70">
      <c r="B590" s="39"/>
      <c r="C590" s="40"/>
      <c r="D590" s="39"/>
      <c r="E590" s="39"/>
      <c r="F590" s="39"/>
      <c r="G590" s="39"/>
      <c r="H590" s="39"/>
      <c r="I590" s="38"/>
      <c r="BR590" s="25"/>
    </row>
    <row r="591" spans="2:70">
      <c r="B591" s="39"/>
      <c r="C591" s="40"/>
      <c r="D591" s="39"/>
      <c r="E591" s="39"/>
      <c r="F591" s="39"/>
      <c r="G591" s="39"/>
      <c r="H591" s="39"/>
      <c r="I591" s="38"/>
      <c r="BR591" s="25"/>
    </row>
    <row r="592" spans="2:70">
      <c r="B592" s="39"/>
      <c r="C592" s="40"/>
      <c r="D592" s="39"/>
      <c r="E592" s="39"/>
      <c r="F592" s="39"/>
      <c r="G592" s="39"/>
      <c r="H592" s="39"/>
      <c r="I592" s="38"/>
      <c r="BR592" s="25"/>
    </row>
    <row r="593" spans="2:70">
      <c r="B593" s="39"/>
      <c r="C593" s="40"/>
      <c r="D593" s="39"/>
      <c r="E593" s="39"/>
      <c r="F593" s="39"/>
      <c r="G593" s="39"/>
      <c r="H593" s="39"/>
      <c r="I593" s="38"/>
      <c r="BR593" s="25"/>
    </row>
    <row r="594" spans="2:70">
      <c r="B594" s="39"/>
      <c r="C594" s="40"/>
      <c r="D594" s="39"/>
      <c r="E594" s="39"/>
      <c r="F594" s="39"/>
      <c r="G594" s="39"/>
      <c r="H594" s="39"/>
      <c r="I594" s="38"/>
      <c r="BR594" s="25"/>
    </row>
    <row r="595" spans="2:70">
      <c r="B595" s="39"/>
      <c r="C595" s="40"/>
      <c r="D595" s="39"/>
      <c r="E595" s="39"/>
      <c r="F595" s="39"/>
      <c r="G595" s="39"/>
      <c r="H595" s="39"/>
      <c r="I595" s="38"/>
      <c r="BR595" s="25"/>
    </row>
    <row r="596" spans="2:70">
      <c r="B596" s="39"/>
      <c r="C596" s="40"/>
      <c r="D596" s="39"/>
      <c r="E596" s="39"/>
      <c r="F596" s="39"/>
      <c r="G596" s="39"/>
      <c r="H596" s="39"/>
      <c r="I596" s="38"/>
      <c r="BR596" s="25"/>
    </row>
    <row r="597" spans="2:70">
      <c r="B597" s="39"/>
      <c r="C597" s="40"/>
      <c r="D597" s="39"/>
      <c r="E597" s="39"/>
      <c r="F597" s="39"/>
      <c r="G597" s="39"/>
      <c r="H597" s="39"/>
      <c r="I597" s="38"/>
      <c r="BR597" s="25"/>
    </row>
    <row r="598" spans="2:70">
      <c r="B598" s="39"/>
      <c r="C598" s="40"/>
      <c r="D598" s="39"/>
      <c r="E598" s="39"/>
      <c r="F598" s="39"/>
      <c r="G598" s="39"/>
      <c r="H598" s="39"/>
      <c r="I598" s="38"/>
      <c r="BR598" s="25"/>
    </row>
    <row r="599" spans="2:70">
      <c r="B599" s="39"/>
      <c r="C599" s="40"/>
      <c r="D599" s="39"/>
      <c r="E599" s="39"/>
      <c r="F599" s="39"/>
      <c r="G599" s="39"/>
      <c r="H599" s="39"/>
      <c r="I599" s="38"/>
      <c r="BR599" s="25"/>
    </row>
    <row r="600" spans="2:70">
      <c r="B600" s="39"/>
      <c r="C600" s="40"/>
      <c r="D600" s="39"/>
      <c r="E600" s="39"/>
      <c r="F600" s="39"/>
      <c r="G600" s="39"/>
      <c r="H600" s="39"/>
      <c r="I600" s="38"/>
      <c r="BR600" s="25"/>
    </row>
    <row r="601" spans="2:70">
      <c r="B601" s="39"/>
      <c r="C601" s="40"/>
      <c r="D601" s="39"/>
      <c r="E601" s="39"/>
      <c r="F601" s="39"/>
      <c r="G601" s="39"/>
      <c r="H601" s="39"/>
      <c r="I601" s="38"/>
      <c r="BR601" s="25"/>
    </row>
    <row r="602" spans="2:70">
      <c r="B602" s="39"/>
      <c r="C602" s="40"/>
      <c r="D602" s="39"/>
      <c r="E602" s="39"/>
      <c r="F602" s="39"/>
      <c r="G602" s="39"/>
      <c r="H602" s="39"/>
      <c r="I602" s="38"/>
      <c r="BR602" s="25"/>
    </row>
    <row r="603" spans="2:70">
      <c r="B603" s="39"/>
      <c r="C603" s="40"/>
      <c r="D603" s="39"/>
      <c r="E603" s="39"/>
      <c r="F603" s="39"/>
      <c r="G603" s="39"/>
      <c r="H603" s="39"/>
      <c r="I603" s="38"/>
      <c r="BR603" s="25"/>
    </row>
    <row r="604" spans="2:70">
      <c r="B604" s="39"/>
      <c r="C604" s="40"/>
      <c r="D604" s="39"/>
      <c r="E604" s="39"/>
      <c r="F604" s="39"/>
      <c r="G604" s="39"/>
      <c r="H604" s="39"/>
      <c r="I604" s="38"/>
      <c r="BR604" s="25"/>
    </row>
    <row r="605" spans="2:70">
      <c r="B605" s="39"/>
      <c r="C605" s="40"/>
      <c r="D605" s="39"/>
      <c r="E605" s="39"/>
      <c r="F605" s="39"/>
      <c r="G605" s="39"/>
      <c r="H605" s="39"/>
      <c r="I605" s="38"/>
      <c r="BR605" s="25"/>
    </row>
    <row r="606" spans="2:70">
      <c r="B606" s="39"/>
      <c r="C606" s="40"/>
      <c r="D606" s="39"/>
      <c r="E606" s="39"/>
      <c r="F606" s="39"/>
      <c r="G606" s="39"/>
      <c r="H606" s="39"/>
      <c r="I606" s="38"/>
      <c r="BR606" s="25"/>
    </row>
    <row r="607" spans="2:70">
      <c r="B607" s="39"/>
      <c r="C607" s="40"/>
      <c r="D607" s="39"/>
      <c r="E607" s="39"/>
      <c r="F607" s="39"/>
      <c r="G607" s="39"/>
      <c r="H607" s="39"/>
      <c r="I607" s="38"/>
      <c r="BR607" s="25"/>
    </row>
    <row r="608" spans="2:70">
      <c r="B608" s="39"/>
      <c r="C608" s="40"/>
      <c r="D608" s="39"/>
      <c r="E608" s="39"/>
      <c r="F608" s="39"/>
      <c r="G608" s="39"/>
      <c r="H608" s="39"/>
      <c r="I608" s="38"/>
      <c r="BR608" s="25"/>
    </row>
    <row r="609" spans="2:70">
      <c r="B609" s="39"/>
      <c r="C609" s="40"/>
      <c r="D609" s="39"/>
      <c r="E609" s="39"/>
      <c r="F609" s="39"/>
      <c r="G609" s="39"/>
      <c r="H609" s="39"/>
      <c r="I609" s="38"/>
      <c r="BR609" s="25"/>
    </row>
    <row r="610" spans="2:70">
      <c r="B610" s="39"/>
      <c r="C610" s="40"/>
      <c r="D610" s="39"/>
      <c r="E610" s="39"/>
      <c r="F610" s="39"/>
      <c r="G610" s="39"/>
      <c r="H610" s="39"/>
      <c r="I610" s="38"/>
      <c r="BR610" s="25"/>
    </row>
    <row r="611" spans="2:70">
      <c r="B611" s="39"/>
      <c r="C611" s="40"/>
      <c r="D611" s="39"/>
      <c r="E611" s="39"/>
      <c r="F611" s="39"/>
      <c r="G611" s="39"/>
      <c r="H611" s="39"/>
      <c r="I611" s="38"/>
      <c r="BR611" s="25"/>
    </row>
    <row r="612" spans="2:70">
      <c r="B612" s="39"/>
      <c r="C612" s="40"/>
      <c r="D612" s="39"/>
      <c r="E612" s="39"/>
      <c r="F612" s="39"/>
      <c r="G612" s="39"/>
      <c r="H612" s="39"/>
      <c r="I612" s="38"/>
      <c r="BR612" s="25"/>
    </row>
    <row r="613" spans="2:70">
      <c r="B613" s="39"/>
      <c r="C613" s="40"/>
      <c r="D613" s="39"/>
      <c r="E613" s="39"/>
      <c r="F613" s="39"/>
      <c r="G613" s="39"/>
      <c r="H613" s="39"/>
      <c r="I613" s="38"/>
      <c r="BR613" s="25"/>
    </row>
    <row r="614" spans="2:70">
      <c r="B614" s="39"/>
      <c r="C614" s="40"/>
      <c r="D614" s="39"/>
      <c r="E614" s="39"/>
      <c r="F614" s="39"/>
      <c r="G614" s="39"/>
      <c r="H614" s="39"/>
      <c r="I614" s="38"/>
      <c r="BR614" s="25"/>
    </row>
    <row r="615" spans="2:70">
      <c r="B615" s="39"/>
      <c r="C615" s="40"/>
      <c r="D615" s="39"/>
      <c r="E615" s="39"/>
      <c r="F615" s="39"/>
      <c r="G615" s="39"/>
      <c r="H615" s="39"/>
      <c r="I615" s="38"/>
      <c r="BR615" s="25"/>
    </row>
    <row r="616" spans="2:70">
      <c r="B616" s="39"/>
      <c r="C616" s="40"/>
      <c r="D616" s="39"/>
      <c r="E616" s="39"/>
      <c r="F616" s="39"/>
      <c r="G616" s="39"/>
      <c r="H616" s="39"/>
      <c r="I616" s="38"/>
      <c r="BR616" s="25"/>
    </row>
    <row r="617" spans="2:70">
      <c r="B617" s="39"/>
      <c r="C617" s="40"/>
      <c r="D617" s="39"/>
      <c r="E617" s="39"/>
      <c r="F617" s="39"/>
      <c r="G617" s="39"/>
      <c r="H617" s="39"/>
      <c r="I617" s="38"/>
      <c r="BR617" s="25"/>
    </row>
    <row r="618" spans="2:70">
      <c r="B618" s="39"/>
      <c r="C618" s="40"/>
      <c r="D618" s="39"/>
      <c r="E618" s="39"/>
      <c r="F618" s="39"/>
      <c r="G618" s="39"/>
      <c r="H618" s="39"/>
      <c r="I618" s="38"/>
      <c r="BR618" s="25"/>
    </row>
    <row r="619" spans="2:70">
      <c r="B619" s="39"/>
      <c r="C619" s="40"/>
      <c r="D619" s="39"/>
      <c r="E619" s="39"/>
      <c r="F619" s="39"/>
      <c r="G619" s="39"/>
      <c r="H619" s="39"/>
      <c r="I619" s="38"/>
      <c r="BR619" s="25"/>
    </row>
    <row r="620" spans="2:70">
      <c r="B620" s="39"/>
      <c r="C620" s="40"/>
      <c r="D620" s="39"/>
      <c r="E620" s="39"/>
      <c r="F620" s="39"/>
      <c r="G620" s="39"/>
      <c r="H620" s="39"/>
      <c r="I620" s="38"/>
      <c r="BR620" s="25"/>
    </row>
    <row r="621" spans="2:70">
      <c r="B621" s="39"/>
      <c r="C621" s="40"/>
      <c r="D621" s="39"/>
      <c r="E621" s="39"/>
      <c r="F621" s="39"/>
      <c r="G621" s="39"/>
      <c r="H621" s="39"/>
      <c r="I621" s="38"/>
      <c r="BR621" s="25"/>
    </row>
    <row r="622" spans="2:70">
      <c r="B622" s="39"/>
      <c r="C622" s="40"/>
      <c r="D622" s="39"/>
      <c r="E622" s="39"/>
      <c r="F622" s="39"/>
      <c r="G622" s="39"/>
      <c r="H622" s="39"/>
      <c r="I622" s="38"/>
      <c r="BR622" s="25"/>
    </row>
    <row r="623" spans="2:70">
      <c r="B623" s="39"/>
      <c r="C623" s="40"/>
      <c r="D623" s="39"/>
      <c r="E623" s="39"/>
      <c r="F623" s="39"/>
      <c r="G623" s="39"/>
      <c r="H623" s="39"/>
      <c r="I623" s="38"/>
      <c r="BR623" s="25"/>
    </row>
    <row r="624" spans="2:70">
      <c r="B624" s="39"/>
      <c r="C624" s="40"/>
      <c r="D624" s="39"/>
      <c r="E624" s="39"/>
      <c r="F624" s="39"/>
      <c r="G624" s="39"/>
      <c r="H624" s="39"/>
      <c r="I624" s="38"/>
      <c r="BR624" s="25"/>
    </row>
    <row r="625" spans="2:70">
      <c r="B625" s="39"/>
      <c r="C625" s="40"/>
      <c r="D625" s="39"/>
      <c r="E625" s="39"/>
      <c r="F625" s="39"/>
      <c r="G625" s="39"/>
      <c r="H625" s="39"/>
      <c r="I625" s="38"/>
      <c r="BR625" s="25"/>
    </row>
    <row r="626" spans="2:70">
      <c r="B626" s="39"/>
      <c r="C626" s="40"/>
      <c r="D626" s="39"/>
      <c r="E626" s="39"/>
      <c r="F626" s="39"/>
      <c r="G626" s="39"/>
      <c r="H626" s="39"/>
      <c r="I626" s="38"/>
      <c r="BR626" s="25"/>
    </row>
    <row r="627" spans="2:70">
      <c r="B627" s="39"/>
      <c r="C627" s="40"/>
      <c r="D627" s="39"/>
      <c r="E627" s="39"/>
      <c r="F627" s="39"/>
      <c r="G627" s="39"/>
      <c r="H627" s="39"/>
      <c r="I627" s="38"/>
      <c r="BR627" s="25"/>
    </row>
    <row r="628" spans="2:70">
      <c r="B628" s="39"/>
      <c r="C628" s="40"/>
      <c r="D628" s="39"/>
      <c r="E628" s="39"/>
      <c r="F628" s="39"/>
      <c r="G628" s="39"/>
      <c r="H628" s="39"/>
      <c r="I628" s="38"/>
      <c r="BR628" s="25"/>
    </row>
    <row r="629" spans="2:70">
      <c r="B629" s="39"/>
      <c r="C629" s="40"/>
      <c r="D629" s="39"/>
      <c r="E629" s="39"/>
      <c r="F629" s="39"/>
      <c r="G629" s="39"/>
      <c r="H629" s="39"/>
      <c r="I629" s="38"/>
      <c r="BR629" s="25"/>
    </row>
    <row r="630" spans="2:70">
      <c r="B630" s="39"/>
      <c r="C630" s="40"/>
      <c r="D630" s="39"/>
      <c r="E630" s="39"/>
      <c r="F630" s="39"/>
      <c r="G630" s="39"/>
      <c r="H630" s="39"/>
      <c r="I630" s="38"/>
      <c r="BR630" s="25"/>
    </row>
    <row r="631" spans="2:70">
      <c r="B631" s="39"/>
      <c r="C631" s="40"/>
      <c r="D631" s="39"/>
      <c r="E631" s="39"/>
      <c r="F631" s="39"/>
      <c r="G631" s="39"/>
      <c r="H631" s="39"/>
      <c r="I631" s="38"/>
      <c r="BR631" s="25"/>
    </row>
    <row r="632" spans="2:70">
      <c r="B632" s="39"/>
      <c r="C632" s="40"/>
      <c r="D632" s="39"/>
      <c r="E632" s="39"/>
      <c r="F632" s="39"/>
      <c r="G632" s="39"/>
      <c r="H632" s="39"/>
      <c r="I632" s="38"/>
      <c r="BR632" s="25"/>
    </row>
    <row r="633" spans="2:70">
      <c r="B633" s="39"/>
      <c r="C633" s="40"/>
      <c r="D633" s="39"/>
      <c r="E633" s="39"/>
      <c r="F633" s="39"/>
      <c r="G633" s="39"/>
      <c r="H633" s="39"/>
      <c r="I633" s="38"/>
      <c r="BR633" s="25"/>
    </row>
    <row r="634" spans="2:70">
      <c r="B634" s="39"/>
      <c r="C634" s="40"/>
      <c r="D634" s="39"/>
      <c r="E634" s="39"/>
      <c r="F634" s="39"/>
      <c r="G634" s="39"/>
      <c r="H634" s="39"/>
      <c r="I634" s="38"/>
      <c r="BR634" s="25"/>
    </row>
    <row r="635" spans="2:70">
      <c r="B635" s="39"/>
      <c r="C635" s="40"/>
      <c r="D635" s="39"/>
      <c r="E635" s="39"/>
      <c r="F635" s="39"/>
      <c r="G635" s="39"/>
      <c r="H635" s="39"/>
      <c r="I635" s="38"/>
      <c r="BR635" s="25"/>
    </row>
    <row r="636" spans="2:70">
      <c r="B636" s="39"/>
      <c r="C636" s="40"/>
      <c r="D636" s="39"/>
      <c r="E636" s="39"/>
      <c r="F636" s="39"/>
      <c r="G636" s="39"/>
      <c r="H636" s="39"/>
      <c r="I636" s="38"/>
      <c r="BR636" s="25"/>
    </row>
    <row r="637" spans="2:70">
      <c r="B637" s="39"/>
      <c r="C637" s="40"/>
      <c r="D637" s="39"/>
      <c r="E637" s="39"/>
      <c r="F637" s="39"/>
      <c r="G637" s="39"/>
      <c r="H637" s="39"/>
      <c r="I637" s="38"/>
      <c r="BR637" s="25"/>
    </row>
    <row r="638" spans="2:70">
      <c r="B638" s="39"/>
      <c r="C638" s="40"/>
      <c r="D638" s="39"/>
      <c r="E638" s="39"/>
      <c r="F638" s="39"/>
      <c r="G638" s="39"/>
      <c r="H638" s="39"/>
      <c r="I638" s="38"/>
      <c r="BR638" s="25"/>
    </row>
    <row r="639" spans="2:70">
      <c r="B639" s="39"/>
      <c r="C639" s="40"/>
      <c r="D639" s="39"/>
      <c r="E639" s="39"/>
      <c r="F639" s="39"/>
      <c r="G639" s="39"/>
      <c r="H639" s="39"/>
      <c r="I639" s="38"/>
      <c r="BR639" s="25"/>
    </row>
    <row r="640" spans="2:70">
      <c r="B640" s="39"/>
      <c r="C640" s="40"/>
      <c r="D640" s="39"/>
      <c r="E640" s="39"/>
      <c r="F640" s="39"/>
      <c r="G640" s="39"/>
      <c r="H640" s="39"/>
      <c r="I640" s="38"/>
      <c r="BR640" s="25"/>
    </row>
    <row r="641" spans="2:70">
      <c r="B641" s="39"/>
      <c r="C641" s="40"/>
      <c r="D641" s="39"/>
      <c r="E641" s="39"/>
      <c r="F641" s="39"/>
      <c r="G641" s="39"/>
      <c r="H641" s="39"/>
      <c r="I641" s="38"/>
      <c r="BR641" s="25"/>
    </row>
    <row r="642" spans="2:70">
      <c r="B642" s="39"/>
      <c r="C642" s="40"/>
      <c r="D642" s="39"/>
      <c r="E642" s="39"/>
      <c r="F642" s="39"/>
      <c r="G642" s="39"/>
      <c r="H642" s="39"/>
      <c r="I642" s="38"/>
      <c r="BR642" s="25"/>
    </row>
    <row r="643" spans="2:70">
      <c r="B643" s="39"/>
      <c r="C643" s="40"/>
      <c r="D643" s="39"/>
      <c r="E643" s="39"/>
      <c r="F643" s="39"/>
      <c r="G643" s="39"/>
      <c r="H643" s="39"/>
      <c r="I643" s="38"/>
      <c r="BR643" s="25"/>
    </row>
    <row r="644" spans="2:70">
      <c r="B644" s="39"/>
      <c r="C644" s="40"/>
      <c r="D644" s="39"/>
      <c r="E644" s="39"/>
      <c r="F644" s="39"/>
      <c r="G644" s="39"/>
      <c r="H644" s="39"/>
      <c r="I644" s="38"/>
      <c r="BR644" s="25"/>
    </row>
    <row r="645" spans="2:70">
      <c r="B645" s="39"/>
      <c r="C645" s="40"/>
      <c r="D645" s="39"/>
      <c r="E645" s="39"/>
      <c r="F645" s="39"/>
      <c r="G645" s="39"/>
      <c r="H645" s="39"/>
      <c r="I645" s="38"/>
      <c r="BR645" s="25"/>
    </row>
    <row r="646" spans="2:70">
      <c r="B646" s="39"/>
      <c r="C646" s="40"/>
      <c r="D646" s="39"/>
      <c r="E646" s="39"/>
      <c r="F646" s="39"/>
      <c r="G646" s="39"/>
      <c r="H646" s="39"/>
      <c r="I646" s="38"/>
      <c r="BR646" s="25"/>
    </row>
    <row r="647" spans="2:70">
      <c r="B647" s="39"/>
      <c r="C647" s="40"/>
      <c r="D647" s="39"/>
      <c r="E647" s="39"/>
      <c r="F647" s="39"/>
      <c r="G647" s="39"/>
      <c r="H647" s="39"/>
      <c r="I647" s="38"/>
      <c r="BR647" s="25"/>
    </row>
    <row r="648" spans="2:70">
      <c r="B648" s="39"/>
      <c r="C648" s="40"/>
      <c r="D648" s="39"/>
      <c r="E648" s="39"/>
      <c r="F648" s="39"/>
      <c r="G648" s="39"/>
      <c r="H648" s="39"/>
      <c r="I648" s="38"/>
      <c r="BR648" s="25"/>
    </row>
    <row r="649" spans="2:70">
      <c r="B649" s="39"/>
      <c r="C649" s="40"/>
      <c r="D649" s="39"/>
      <c r="E649" s="39"/>
      <c r="F649" s="39"/>
      <c r="G649" s="39"/>
      <c r="H649" s="39"/>
      <c r="I649" s="38"/>
      <c r="BR649" s="25"/>
    </row>
    <row r="650" spans="2:70">
      <c r="B650" s="39"/>
      <c r="C650" s="40"/>
      <c r="D650" s="39"/>
      <c r="E650" s="39"/>
      <c r="F650" s="39"/>
      <c r="G650" s="39"/>
      <c r="H650" s="39"/>
      <c r="I650" s="38"/>
      <c r="BR650" s="25"/>
    </row>
    <row r="651" spans="2:70">
      <c r="B651" s="39"/>
      <c r="C651" s="40"/>
      <c r="D651" s="39"/>
      <c r="E651" s="39"/>
      <c r="F651" s="39"/>
      <c r="G651" s="39"/>
      <c r="H651" s="39"/>
      <c r="I651" s="38"/>
      <c r="BR651" s="25"/>
    </row>
    <row r="652" spans="2:70">
      <c r="B652" s="39"/>
      <c r="C652" s="40"/>
      <c r="D652" s="39"/>
      <c r="E652" s="39"/>
      <c r="F652" s="39"/>
      <c r="G652" s="39"/>
      <c r="H652" s="39"/>
      <c r="I652" s="38"/>
      <c r="BR652" s="25"/>
    </row>
    <row r="653" spans="2:70">
      <c r="B653" s="39"/>
      <c r="C653" s="40"/>
      <c r="D653" s="39"/>
      <c r="E653" s="39"/>
      <c r="F653" s="39"/>
      <c r="G653" s="39"/>
      <c r="H653" s="39"/>
      <c r="I653" s="38"/>
      <c r="BR653" s="25"/>
    </row>
    <row r="654" spans="2:70">
      <c r="B654" s="39"/>
      <c r="C654" s="40"/>
      <c r="D654" s="39"/>
      <c r="E654" s="39"/>
      <c r="F654" s="39"/>
      <c r="G654" s="39"/>
      <c r="H654" s="39"/>
      <c r="I654" s="38"/>
      <c r="BR654" s="25"/>
    </row>
    <row r="655" spans="2:70">
      <c r="B655" s="39"/>
      <c r="C655" s="40"/>
      <c r="D655" s="39"/>
      <c r="E655" s="39"/>
      <c r="F655" s="39"/>
      <c r="G655" s="39"/>
      <c r="H655" s="39"/>
      <c r="I655" s="38"/>
      <c r="BR655" s="25"/>
    </row>
    <row r="656" spans="2:70">
      <c r="B656" s="39"/>
      <c r="C656" s="40"/>
      <c r="D656" s="39"/>
      <c r="E656" s="39"/>
      <c r="F656" s="39"/>
      <c r="G656" s="39"/>
      <c r="H656" s="39"/>
      <c r="I656" s="38"/>
      <c r="BR656" s="25"/>
    </row>
    <row r="657" spans="2:70">
      <c r="B657" s="39"/>
      <c r="C657" s="40"/>
      <c r="D657" s="39"/>
      <c r="E657" s="39"/>
      <c r="F657" s="39"/>
      <c r="G657" s="39"/>
      <c r="H657" s="39"/>
      <c r="I657" s="38"/>
      <c r="BR657" s="25"/>
    </row>
    <row r="658" spans="2:70">
      <c r="B658" s="39"/>
      <c r="C658" s="40"/>
      <c r="D658" s="39"/>
      <c r="E658" s="39"/>
      <c r="F658" s="39"/>
      <c r="G658" s="39"/>
      <c r="H658" s="39"/>
      <c r="I658" s="38"/>
      <c r="BR658" s="25"/>
    </row>
    <row r="659" spans="2:70">
      <c r="B659" s="39"/>
      <c r="C659" s="40"/>
      <c r="D659" s="39"/>
      <c r="E659" s="39"/>
      <c r="F659" s="39"/>
      <c r="G659" s="39"/>
      <c r="H659" s="39"/>
      <c r="I659" s="38"/>
      <c r="BR659" s="25"/>
    </row>
    <row r="660" spans="2:70">
      <c r="B660" s="39"/>
      <c r="C660" s="40"/>
      <c r="D660" s="39"/>
      <c r="E660" s="39"/>
      <c r="F660" s="39"/>
      <c r="G660" s="39"/>
      <c r="H660" s="39"/>
      <c r="I660" s="38"/>
      <c r="BR660" s="25"/>
    </row>
    <row r="661" spans="2:70">
      <c r="B661" s="39"/>
      <c r="C661" s="40"/>
      <c r="D661" s="39"/>
      <c r="E661" s="39"/>
      <c r="F661" s="39"/>
      <c r="G661" s="39"/>
      <c r="H661" s="39"/>
      <c r="I661" s="38"/>
      <c r="BR661" s="25"/>
    </row>
    <row r="662" spans="2:70">
      <c r="B662" s="39"/>
      <c r="C662" s="40"/>
      <c r="D662" s="39"/>
      <c r="E662" s="39"/>
      <c r="F662" s="39"/>
      <c r="G662" s="39"/>
      <c r="H662" s="39"/>
      <c r="I662" s="38"/>
      <c r="BR662" s="25"/>
    </row>
    <row r="663" spans="2:70">
      <c r="B663" s="39"/>
      <c r="C663" s="40"/>
      <c r="D663" s="39"/>
      <c r="E663" s="39"/>
      <c r="F663" s="39"/>
      <c r="G663" s="39"/>
      <c r="H663" s="39"/>
      <c r="I663" s="38"/>
      <c r="BR663" s="25"/>
    </row>
    <row r="664" spans="2:70">
      <c r="B664" s="39"/>
      <c r="C664" s="40"/>
      <c r="D664" s="39"/>
      <c r="E664" s="39"/>
      <c r="F664" s="39"/>
      <c r="G664" s="39"/>
      <c r="H664" s="39"/>
      <c r="I664" s="38"/>
      <c r="BR664" s="25"/>
    </row>
    <row r="665" spans="2:70">
      <c r="B665" s="39"/>
      <c r="C665" s="40"/>
      <c r="D665" s="39"/>
      <c r="E665" s="39"/>
      <c r="F665" s="39"/>
      <c r="G665" s="39"/>
      <c r="H665" s="39"/>
      <c r="I665" s="38"/>
      <c r="BR665" s="25"/>
    </row>
    <row r="666" spans="2:70">
      <c r="B666" s="39"/>
      <c r="C666" s="40"/>
      <c r="D666" s="39"/>
      <c r="E666" s="39"/>
      <c r="F666" s="39"/>
      <c r="G666" s="39"/>
      <c r="H666" s="39"/>
      <c r="I666" s="38"/>
      <c r="BR666" s="25"/>
    </row>
    <row r="667" spans="2:70">
      <c r="B667" s="39"/>
      <c r="C667" s="40"/>
      <c r="D667" s="39"/>
      <c r="E667" s="39"/>
      <c r="F667" s="39"/>
      <c r="G667" s="39"/>
      <c r="H667" s="39"/>
      <c r="I667" s="38"/>
      <c r="BR667" s="25"/>
    </row>
    <row r="668" spans="2:70">
      <c r="B668" s="39"/>
      <c r="C668" s="40"/>
      <c r="D668" s="39"/>
      <c r="E668" s="39"/>
      <c r="F668" s="39"/>
      <c r="G668" s="39"/>
      <c r="H668" s="39"/>
      <c r="I668" s="38"/>
      <c r="BR668" s="25"/>
    </row>
    <row r="669" spans="2:70">
      <c r="B669" s="39"/>
      <c r="C669" s="40"/>
      <c r="D669" s="39"/>
      <c r="E669" s="39"/>
      <c r="F669" s="39"/>
      <c r="G669" s="39"/>
      <c r="H669" s="39"/>
      <c r="I669" s="38"/>
      <c r="BR669" s="25"/>
    </row>
    <row r="670" spans="2:70">
      <c r="B670" s="39"/>
      <c r="C670" s="40"/>
      <c r="D670" s="39"/>
      <c r="E670" s="39"/>
      <c r="F670" s="39"/>
      <c r="G670" s="39"/>
      <c r="H670" s="39"/>
      <c r="I670" s="38"/>
      <c r="BR670" s="25"/>
    </row>
    <row r="671" spans="2:70">
      <c r="B671" s="39"/>
      <c r="C671" s="40"/>
      <c r="D671" s="39"/>
      <c r="E671" s="39"/>
      <c r="F671" s="39"/>
      <c r="G671" s="39"/>
      <c r="H671" s="39"/>
      <c r="I671" s="38"/>
      <c r="BR671" s="25"/>
    </row>
    <row r="672" spans="2:70">
      <c r="B672" s="39"/>
      <c r="C672" s="40"/>
      <c r="D672" s="39"/>
      <c r="E672" s="39"/>
      <c r="F672" s="39"/>
      <c r="G672" s="39"/>
      <c r="H672" s="39"/>
      <c r="I672" s="38"/>
      <c r="BR672" s="25"/>
    </row>
    <row r="673" spans="2:70">
      <c r="B673" s="39"/>
      <c r="C673" s="40"/>
      <c r="D673" s="39"/>
      <c r="E673" s="39"/>
      <c r="F673" s="39"/>
      <c r="G673" s="39"/>
      <c r="H673" s="39"/>
      <c r="I673" s="38"/>
      <c r="BR673" s="25"/>
    </row>
    <row r="674" spans="2:70">
      <c r="B674" s="39"/>
      <c r="C674" s="40"/>
      <c r="D674" s="39"/>
      <c r="E674" s="39"/>
      <c r="F674" s="39"/>
      <c r="G674" s="39"/>
      <c r="H674" s="39"/>
      <c r="I674" s="38"/>
      <c r="BR674" s="25"/>
    </row>
    <row r="675" spans="2:70">
      <c r="B675" s="39"/>
      <c r="C675" s="40"/>
      <c r="D675" s="39"/>
      <c r="E675" s="39"/>
      <c r="F675" s="39"/>
      <c r="G675" s="39"/>
      <c r="H675" s="39"/>
      <c r="I675" s="38"/>
      <c r="BR675" s="25"/>
    </row>
    <row r="676" spans="2:70">
      <c r="B676" s="39"/>
      <c r="C676" s="40"/>
      <c r="D676" s="39"/>
      <c r="E676" s="39"/>
      <c r="F676" s="39"/>
      <c r="G676" s="39"/>
      <c r="H676" s="39"/>
      <c r="I676" s="38"/>
      <c r="BR676" s="25"/>
    </row>
    <row r="677" spans="2:70">
      <c r="B677" s="39"/>
      <c r="C677" s="40"/>
      <c r="D677" s="39"/>
      <c r="E677" s="39"/>
      <c r="F677" s="39"/>
      <c r="G677" s="39"/>
      <c r="H677" s="39"/>
      <c r="I677" s="38"/>
      <c r="BR677" s="25"/>
    </row>
    <row r="678" spans="2:70">
      <c r="B678" s="39"/>
      <c r="C678" s="40"/>
      <c r="D678" s="39"/>
      <c r="E678" s="39"/>
      <c r="F678" s="39"/>
      <c r="G678" s="39"/>
      <c r="H678" s="39"/>
      <c r="I678" s="38"/>
      <c r="BR678" s="25"/>
    </row>
    <row r="679" spans="2:70">
      <c r="B679" s="39"/>
      <c r="C679" s="40"/>
      <c r="D679" s="39"/>
      <c r="E679" s="39"/>
      <c r="F679" s="39"/>
      <c r="G679" s="39"/>
      <c r="H679" s="39"/>
      <c r="I679" s="38"/>
      <c r="BR679" s="25"/>
    </row>
    <row r="680" spans="2:70">
      <c r="B680" s="39"/>
      <c r="C680" s="40"/>
      <c r="D680" s="39"/>
      <c r="E680" s="39"/>
      <c r="F680" s="39"/>
      <c r="G680" s="39"/>
      <c r="H680" s="39"/>
      <c r="I680" s="38"/>
      <c r="BR680" s="25"/>
    </row>
    <row r="681" spans="2:70">
      <c r="B681" s="39"/>
      <c r="C681" s="40"/>
      <c r="D681" s="39"/>
      <c r="E681" s="39"/>
      <c r="F681" s="39"/>
      <c r="G681" s="39"/>
      <c r="H681" s="39"/>
      <c r="I681" s="38"/>
      <c r="BR681" s="25"/>
    </row>
    <row r="682" spans="2:70">
      <c r="B682" s="39"/>
      <c r="C682" s="40"/>
      <c r="D682" s="39"/>
      <c r="E682" s="39"/>
      <c r="F682" s="39"/>
      <c r="G682" s="39"/>
      <c r="H682" s="39"/>
      <c r="I682" s="38"/>
      <c r="BR682" s="25"/>
    </row>
    <row r="683" spans="2:70">
      <c r="B683" s="39"/>
      <c r="C683" s="40"/>
      <c r="D683" s="39"/>
      <c r="E683" s="39"/>
      <c r="F683" s="39"/>
      <c r="G683" s="39"/>
      <c r="H683" s="39"/>
      <c r="I683" s="38"/>
      <c r="BR683" s="25"/>
    </row>
    <row r="684" spans="2:70">
      <c r="B684" s="39"/>
      <c r="C684" s="40"/>
      <c r="D684" s="39"/>
      <c r="E684" s="39"/>
      <c r="F684" s="39"/>
      <c r="G684" s="39"/>
      <c r="H684" s="39"/>
      <c r="I684" s="38"/>
      <c r="BR684" s="25"/>
    </row>
    <row r="685" spans="2:70">
      <c r="B685" s="39"/>
      <c r="C685" s="40"/>
      <c r="D685" s="39"/>
      <c r="E685" s="39"/>
      <c r="F685" s="39"/>
      <c r="G685" s="39"/>
      <c r="H685" s="39"/>
      <c r="I685" s="38"/>
      <c r="BR685" s="25"/>
    </row>
    <row r="686" spans="2:70">
      <c r="B686" s="39"/>
      <c r="C686" s="40"/>
      <c r="D686" s="39"/>
      <c r="E686" s="39"/>
      <c r="F686" s="39"/>
      <c r="G686" s="39"/>
      <c r="H686" s="39"/>
      <c r="I686" s="38"/>
      <c r="BR686" s="25"/>
    </row>
    <row r="687" spans="2:70">
      <c r="B687" s="39"/>
      <c r="C687" s="40"/>
      <c r="D687" s="39"/>
      <c r="E687" s="39"/>
      <c r="F687" s="39"/>
      <c r="G687" s="39"/>
      <c r="H687" s="39"/>
      <c r="I687" s="38"/>
      <c r="BR687" s="25"/>
    </row>
    <row r="688" spans="2:70">
      <c r="B688" s="39"/>
      <c r="C688" s="40"/>
      <c r="D688" s="39"/>
      <c r="E688" s="39"/>
      <c r="F688" s="39"/>
      <c r="G688" s="39"/>
      <c r="H688" s="39"/>
      <c r="I688" s="38"/>
      <c r="BR688" s="25"/>
    </row>
    <row r="689" spans="2:70">
      <c r="B689" s="39"/>
      <c r="C689" s="40"/>
      <c r="D689" s="39"/>
      <c r="E689" s="39"/>
      <c r="F689" s="39"/>
      <c r="G689" s="39"/>
      <c r="H689" s="39"/>
      <c r="I689" s="38"/>
      <c r="BR689" s="25"/>
    </row>
    <row r="690" spans="2:70">
      <c r="B690" s="39"/>
      <c r="C690" s="40"/>
      <c r="D690" s="39"/>
      <c r="E690" s="39"/>
      <c r="F690" s="39"/>
      <c r="G690" s="39"/>
      <c r="H690" s="39"/>
      <c r="I690" s="38"/>
      <c r="BR690" s="25"/>
    </row>
    <row r="691" spans="2:70">
      <c r="B691" s="39"/>
      <c r="C691" s="40"/>
      <c r="D691" s="39"/>
      <c r="E691" s="39"/>
      <c r="F691" s="39"/>
      <c r="G691" s="39"/>
      <c r="H691" s="39"/>
      <c r="I691" s="38"/>
      <c r="BR691" s="25"/>
    </row>
    <row r="692" spans="2:70">
      <c r="B692" s="39"/>
      <c r="C692" s="40"/>
      <c r="D692" s="39"/>
      <c r="E692" s="39"/>
      <c r="F692" s="39"/>
      <c r="G692" s="39"/>
      <c r="H692" s="39"/>
      <c r="I692" s="38"/>
      <c r="BR692" s="25"/>
    </row>
    <row r="693" spans="2:70">
      <c r="B693" s="39"/>
      <c r="C693" s="40"/>
      <c r="D693" s="39"/>
      <c r="E693" s="39"/>
      <c r="F693" s="39"/>
      <c r="G693" s="39"/>
      <c r="H693" s="39"/>
      <c r="I693" s="38"/>
      <c r="BR693" s="25"/>
    </row>
    <row r="694" spans="2:70">
      <c r="B694" s="39"/>
      <c r="C694" s="40"/>
      <c r="D694" s="39"/>
      <c r="E694" s="39"/>
      <c r="F694" s="39"/>
      <c r="G694" s="39"/>
      <c r="H694" s="39"/>
      <c r="I694" s="38"/>
      <c r="BR694" s="25"/>
    </row>
    <row r="695" spans="2:70">
      <c r="B695" s="39"/>
      <c r="C695" s="40"/>
      <c r="D695" s="39"/>
      <c r="E695" s="39"/>
      <c r="F695" s="39"/>
      <c r="G695" s="39"/>
      <c r="H695" s="39"/>
      <c r="I695" s="38"/>
      <c r="BR695" s="25"/>
    </row>
    <row r="696" spans="2:70">
      <c r="B696" s="39"/>
      <c r="C696" s="40"/>
      <c r="D696" s="39"/>
      <c r="E696" s="39"/>
      <c r="F696" s="39"/>
      <c r="G696" s="39"/>
      <c r="H696" s="39"/>
      <c r="I696" s="38"/>
      <c r="BR696" s="25"/>
    </row>
    <row r="697" spans="2:70">
      <c r="B697" s="39"/>
      <c r="C697" s="40"/>
      <c r="D697" s="39"/>
      <c r="E697" s="39"/>
      <c r="F697" s="39"/>
      <c r="G697" s="39"/>
      <c r="H697" s="39"/>
      <c r="I697" s="38"/>
      <c r="BR697" s="25"/>
    </row>
    <row r="698" spans="2:70">
      <c r="B698" s="39"/>
      <c r="C698" s="40"/>
      <c r="D698" s="39"/>
      <c r="E698" s="39"/>
      <c r="F698" s="39"/>
      <c r="G698" s="39"/>
      <c r="H698" s="39"/>
      <c r="I698" s="38"/>
      <c r="BR698" s="25"/>
    </row>
    <row r="699" spans="2:70">
      <c r="B699" s="39"/>
      <c r="C699" s="40"/>
      <c r="D699" s="39"/>
      <c r="E699" s="39"/>
      <c r="F699" s="39"/>
      <c r="G699" s="39"/>
      <c r="H699" s="39"/>
      <c r="I699" s="38"/>
      <c r="BR699" s="25"/>
    </row>
    <row r="700" spans="2:70">
      <c r="B700" s="39"/>
      <c r="C700" s="40"/>
      <c r="D700" s="39"/>
      <c r="E700" s="39"/>
      <c r="F700" s="39"/>
      <c r="G700" s="39"/>
      <c r="H700" s="39"/>
      <c r="I700" s="38"/>
      <c r="BR700" s="25"/>
    </row>
    <row r="701" spans="2:70">
      <c r="B701" s="39"/>
      <c r="C701" s="40"/>
      <c r="D701" s="39"/>
      <c r="E701" s="39"/>
      <c r="F701" s="39"/>
      <c r="G701" s="39"/>
      <c r="H701" s="39"/>
      <c r="I701" s="38"/>
      <c r="BR701" s="25"/>
    </row>
    <row r="702" spans="2:70">
      <c r="B702" s="39"/>
      <c r="C702" s="40"/>
      <c r="D702" s="39"/>
      <c r="E702" s="39"/>
      <c r="F702" s="39"/>
      <c r="G702" s="39"/>
      <c r="H702" s="39"/>
      <c r="I702" s="38"/>
      <c r="BR702" s="25"/>
    </row>
    <row r="703" spans="2:70">
      <c r="B703" s="39"/>
      <c r="C703" s="40"/>
      <c r="D703" s="39"/>
      <c r="E703" s="39"/>
      <c r="F703" s="39"/>
      <c r="G703" s="39"/>
      <c r="H703" s="39"/>
      <c r="I703" s="38"/>
      <c r="BR703" s="25"/>
    </row>
    <row r="704" spans="2:70">
      <c r="B704" s="39"/>
      <c r="C704" s="40"/>
      <c r="D704" s="39"/>
      <c r="E704" s="39"/>
      <c r="F704" s="39"/>
      <c r="G704" s="39"/>
      <c r="H704" s="39"/>
      <c r="I704" s="38"/>
      <c r="BR704" s="25"/>
    </row>
    <row r="705" spans="2:70">
      <c r="B705" s="39"/>
      <c r="C705" s="40"/>
      <c r="D705" s="39"/>
      <c r="E705" s="39"/>
      <c r="F705" s="39"/>
      <c r="G705" s="39"/>
      <c r="H705" s="39"/>
      <c r="I705" s="38"/>
      <c r="BR705" s="25"/>
    </row>
    <row r="706" spans="2:70">
      <c r="B706" s="39"/>
      <c r="C706" s="40"/>
      <c r="D706" s="39"/>
      <c r="E706" s="39"/>
      <c r="F706" s="39"/>
      <c r="G706" s="39"/>
      <c r="H706" s="39"/>
      <c r="I706" s="38"/>
      <c r="BR706" s="25"/>
    </row>
    <row r="707" spans="2:70">
      <c r="B707" s="39"/>
      <c r="C707" s="40"/>
      <c r="D707" s="39"/>
      <c r="E707" s="39"/>
      <c r="F707" s="39"/>
      <c r="G707" s="39"/>
      <c r="H707" s="39"/>
      <c r="I707" s="38"/>
      <c r="BR707" s="25"/>
    </row>
    <row r="708" spans="2:70">
      <c r="B708" s="39"/>
      <c r="C708" s="40"/>
      <c r="D708" s="39"/>
      <c r="E708" s="39"/>
      <c r="F708" s="39"/>
      <c r="G708" s="39"/>
      <c r="H708" s="39"/>
      <c r="I708" s="38"/>
      <c r="BR708" s="25"/>
    </row>
    <row r="709" spans="2:70">
      <c r="B709" s="39"/>
      <c r="C709" s="40"/>
      <c r="D709" s="39"/>
      <c r="E709" s="39"/>
      <c r="F709" s="39"/>
      <c r="G709" s="39"/>
      <c r="H709" s="39"/>
      <c r="I709" s="38"/>
      <c r="BR709" s="25"/>
    </row>
    <row r="710" spans="2:70">
      <c r="B710" s="39"/>
      <c r="C710" s="40"/>
      <c r="D710" s="39"/>
      <c r="E710" s="39"/>
      <c r="F710" s="39"/>
      <c r="G710" s="39"/>
      <c r="H710" s="39"/>
      <c r="I710" s="38"/>
      <c r="BR710" s="25"/>
    </row>
    <row r="711" spans="2:70">
      <c r="B711" s="39"/>
      <c r="C711" s="40"/>
      <c r="D711" s="39"/>
      <c r="E711" s="39"/>
      <c r="F711" s="39"/>
      <c r="G711" s="39"/>
      <c r="H711" s="39"/>
      <c r="I711" s="38"/>
      <c r="BR711" s="25"/>
    </row>
    <row r="712" spans="2:70">
      <c r="B712" s="39"/>
      <c r="C712" s="40"/>
      <c r="D712" s="39"/>
      <c r="E712" s="39"/>
      <c r="F712" s="39"/>
      <c r="G712" s="39"/>
      <c r="H712" s="39"/>
      <c r="I712" s="38"/>
      <c r="BR712" s="25"/>
    </row>
    <row r="713" spans="2:70">
      <c r="B713" s="39"/>
      <c r="C713" s="40"/>
      <c r="D713" s="39"/>
      <c r="E713" s="39"/>
      <c r="F713" s="39"/>
      <c r="G713" s="39"/>
      <c r="H713" s="39"/>
      <c r="I713" s="38"/>
      <c r="BR713" s="25"/>
    </row>
    <row r="714" spans="2:70">
      <c r="B714" s="39"/>
      <c r="C714" s="40"/>
      <c r="D714" s="39"/>
      <c r="E714" s="39"/>
      <c r="F714" s="39"/>
      <c r="G714" s="39"/>
      <c r="H714" s="39"/>
      <c r="I714" s="38"/>
      <c r="BR714" s="25"/>
    </row>
    <row r="715" spans="2:70">
      <c r="B715" s="39"/>
      <c r="C715" s="40"/>
      <c r="D715" s="39"/>
      <c r="E715" s="39"/>
      <c r="F715" s="39"/>
      <c r="G715" s="39"/>
      <c r="H715" s="39"/>
      <c r="I715" s="38"/>
      <c r="BR715" s="25"/>
    </row>
    <row r="716" spans="2:70">
      <c r="B716" s="39"/>
      <c r="C716" s="40"/>
      <c r="D716" s="39"/>
      <c r="E716" s="39"/>
      <c r="F716" s="39"/>
      <c r="G716" s="39"/>
      <c r="H716" s="39"/>
      <c r="I716" s="38"/>
      <c r="BR716" s="25"/>
    </row>
    <row r="717" spans="2:70">
      <c r="B717" s="39"/>
      <c r="C717" s="40"/>
      <c r="D717" s="39"/>
      <c r="E717" s="39"/>
      <c r="F717" s="39"/>
      <c r="G717" s="39"/>
      <c r="H717" s="39"/>
      <c r="I717" s="38"/>
      <c r="BR717" s="25"/>
    </row>
    <row r="718" spans="2:70">
      <c r="B718" s="39"/>
      <c r="C718" s="40"/>
      <c r="D718" s="39"/>
      <c r="E718" s="39"/>
      <c r="F718" s="39"/>
      <c r="G718" s="39"/>
      <c r="H718" s="39"/>
      <c r="I718" s="38"/>
      <c r="BR718" s="25"/>
    </row>
    <row r="719" spans="2:70">
      <c r="B719" s="39"/>
      <c r="C719" s="40"/>
      <c r="D719" s="39"/>
      <c r="E719" s="39"/>
      <c r="F719" s="39"/>
      <c r="G719" s="39"/>
      <c r="H719" s="39"/>
      <c r="I719" s="38"/>
      <c r="BR719" s="25"/>
    </row>
    <row r="720" spans="2:70">
      <c r="B720" s="39"/>
      <c r="C720" s="40"/>
      <c r="D720" s="39"/>
      <c r="E720" s="39"/>
      <c r="F720" s="39"/>
      <c r="G720" s="39"/>
      <c r="H720" s="39"/>
      <c r="I720" s="38"/>
      <c r="BR720" s="25"/>
    </row>
    <row r="721" spans="2:70">
      <c r="B721" s="39"/>
      <c r="C721" s="40"/>
      <c r="D721" s="39"/>
      <c r="E721" s="39"/>
      <c r="F721" s="39"/>
      <c r="G721" s="39"/>
      <c r="H721" s="39"/>
      <c r="I721" s="38"/>
      <c r="BR721" s="25"/>
    </row>
    <row r="722" spans="2:70">
      <c r="B722" s="39"/>
      <c r="C722" s="40"/>
      <c r="D722" s="39"/>
      <c r="E722" s="39"/>
      <c r="F722" s="39"/>
      <c r="G722" s="39"/>
      <c r="H722" s="39"/>
      <c r="I722" s="38"/>
      <c r="BR722" s="25"/>
    </row>
    <row r="723" spans="2:70">
      <c r="B723" s="39"/>
      <c r="C723" s="40"/>
      <c r="D723" s="39"/>
      <c r="E723" s="39"/>
      <c r="F723" s="39"/>
      <c r="G723" s="39"/>
      <c r="H723" s="39"/>
      <c r="I723" s="38"/>
      <c r="BR723" s="25"/>
    </row>
    <row r="724" spans="2:70">
      <c r="B724" s="39"/>
      <c r="C724" s="40"/>
      <c r="D724" s="39"/>
      <c r="E724" s="39"/>
      <c r="F724" s="39"/>
      <c r="G724" s="39"/>
      <c r="H724" s="39"/>
      <c r="I724" s="38"/>
      <c r="BR724" s="25"/>
    </row>
    <row r="725" spans="2:70">
      <c r="B725" s="39"/>
      <c r="C725" s="40"/>
      <c r="D725" s="39"/>
      <c r="E725" s="39"/>
      <c r="F725" s="39"/>
      <c r="G725" s="39"/>
      <c r="H725" s="39"/>
      <c r="I725" s="38"/>
      <c r="BR725" s="25"/>
    </row>
    <row r="726" spans="2:70">
      <c r="B726" s="39"/>
      <c r="C726" s="40"/>
      <c r="D726" s="39"/>
      <c r="E726" s="39"/>
      <c r="F726" s="39"/>
      <c r="G726" s="39"/>
      <c r="H726" s="39"/>
      <c r="I726" s="38"/>
      <c r="BR726" s="25"/>
    </row>
    <row r="727" spans="2:70">
      <c r="B727" s="39"/>
      <c r="C727" s="40"/>
      <c r="D727" s="39"/>
      <c r="E727" s="39"/>
      <c r="F727" s="39"/>
      <c r="G727" s="39"/>
      <c r="H727" s="39"/>
      <c r="I727" s="38"/>
      <c r="BR727" s="25"/>
    </row>
    <row r="728" spans="2:70">
      <c r="B728" s="39"/>
      <c r="C728" s="40"/>
      <c r="D728" s="39"/>
      <c r="E728" s="39"/>
      <c r="F728" s="39"/>
      <c r="G728" s="39"/>
      <c r="H728" s="39"/>
      <c r="I728" s="38"/>
      <c r="BR728" s="25"/>
    </row>
    <row r="729" spans="2:70">
      <c r="B729" s="39"/>
      <c r="C729" s="40"/>
      <c r="D729" s="39"/>
      <c r="E729" s="39"/>
      <c r="F729" s="39"/>
      <c r="G729" s="39"/>
      <c r="H729" s="39"/>
      <c r="I729" s="38"/>
      <c r="BR729" s="25"/>
    </row>
    <row r="730" spans="2:70">
      <c r="B730" s="39"/>
      <c r="C730" s="40"/>
      <c r="D730" s="39"/>
      <c r="E730" s="39"/>
      <c r="F730" s="39"/>
      <c r="G730" s="39"/>
      <c r="H730" s="39"/>
      <c r="I730" s="38"/>
      <c r="BR730" s="25"/>
    </row>
    <row r="731" spans="2:70">
      <c r="B731" s="39"/>
      <c r="C731" s="40"/>
      <c r="D731" s="39"/>
      <c r="E731" s="39"/>
      <c r="F731" s="39"/>
      <c r="G731" s="39"/>
      <c r="H731" s="39"/>
      <c r="I731" s="38"/>
      <c r="BR731" s="25"/>
    </row>
    <row r="732" spans="2:70">
      <c r="B732" s="39"/>
      <c r="C732" s="40"/>
      <c r="D732" s="39"/>
      <c r="E732" s="39"/>
      <c r="F732" s="39"/>
      <c r="G732" s="39"/>
      <c r="H732" s="39"/>
      <c r="I732" s="38"/>
      <c r="BR732" s="25"/>
    </row>
    <row r="733" spans="2:70">
      <c r="B733" s="39"/>
      <c r="C733" s="40"/>
      <c r="D733" s="39"/>
      <c r="E733" s="39"/>
      <c r="F733" s="39"/>
      <c r="G733" s="39"/>
      <c r="H733" s="39"/>
      <c r="I733" s="38"/>
      <c r="BR733" s="25"/>
    </row>
    <row r="734" spans="2:70">
      <c r="B734" s="39"/>
      <c r="C734" s="40"/>
      <c r="D734" s="39"/>
      <c r="E734" s="39"/>
      <c r="F734" s="39"/>
      <c r="G734" s="39"/>
      <c r="H734" s="39"/>
      <c r="I734" s="38"/>
      <c r="BR734" s="25"/>
    </row>
    <row r="735" spans="2:70">
      <c r="B735" s="39"/>
      <c r="C735" s="40"/>
      <c r="D735" s="39"/>
      <c r="E735" s="39"/>
      <c r="F735" s="39"/>
      <c r="G735" s="39"/>
      <c r="H735" s="39"/>
      <c r="I735" s="38"/>
      <c r="BR735" s="25"/>
    </row>
    <row r="736" spans="2:70">
      <c r="B736" s="39"/>
      <c r="C736" s="40"/>
      <c r="D736" s="39"/>
      <c r="E736" s="39"/>
      <c r="F736" s="39"/>
      <c r="G736" s="39"/>
      <c r="H736" s="39"/>
      <c r="I736" s="38"/>
      <c r="BR736" s="25"/>
    </row>
    <row r="737" spans="2:70">
      <c r="B737" s="39"/>
      <c r="C737" s="40"/>
      <c r="D737" s="39"/>
      <c r="E737" s="39"/>
      <c r="F737" s="39"/>
      <c r="G737" s="39"/>
      <c r="H737" s="39"/>
      <c r="I737" s="38"/>
      <c r="BR737" s="25"/>
    </row>
    <row r="738" spans="2:70">
      <c r="B738" s="39"/>
      <c r="C738" s="40"/>
      <c r="D738" s="39"/>
      <c r="E738" s="39"/>
      <c r="F738" s="39"/>
      <c r="G738" s="39"/>
      <c r="H738" s="39"/>
      <c r="I738" s="38"/>
      <c r="BR738" s="25"/>
    </row>
    <row r="739" spans="2:70">
      <c r="B739" s="39"/>
      <c r="C739" s="40"/>
      <c r="D739" s="39"/>
      <c r="E739" s="39"/>
      <c r="F739" s="39"/>
      <c r="G739" s="39"/>
      <c r="H739" s="39"/>
      <c r="I739" s="38"/>
      <c r="BR739" s="25"/>
    </row>
    <row r="740" spans="2:70">
      <c r="B740" s="39"/>
      <c r="C740" s="40"/>
      <c r="D740" s="39"/>
      <c r="E740" s="39"/>
      <c r="F740" s="39"/>
      <c r="G740" s="39"/>
      <c r="H740" s="39"/>
      <c r="I740" s="38"/>
      <c r="BR740" s="25"/>
    </row>
    <row r="741" spans="2:70">
      <c r="B741" s="39"/>
      <c r="C741" s="40"/>
      <c r="D741" s="39"/>
      <c r="E741" s="39"/>
      <c r="F741" s="39"/>
      <c r="G741" s="39"/>
      <c r="H741" s="39"/>
      <c r="I741" s="38"/>
      <c r="BR741" s="25"/>
    </row>
    <row r="742" spans="2:70">
      <c r="B742" s="39"/>
      <c r="C742" s="40"/>
      <c r="D742" s="39"/>
      <c r="E742" s="39"/>
      <c r="F742" s="39"/>
      <c r="G742" s="39"/>
      <c r="H742" s="39"/>
      <c r="I742" s="38"/>
      <c r="BR742" s="25"/>
    </row>
    <row r="743" spans="2:70">
      <c r="B743" s="39"/>
      <c r="C743" s="40"/>
      <c r="D743" s="39"/>
      <c r="E743" s="39"/>
      <c r="F743" s="39"/>
      <c r="G743" s="39"/>
      <c r="H743" s="39"/>
      <c r="I743" s="38"/>
      <c r="BR743" s="25"/>
    </row>
    <row r="744" spans="2:70">
      <c r="B744" s="39"/>
      <c r="C744" s="40"/>
      <c r="D744" s="39"/>
      <c r="E744" s="39"/>
      <c r="F744" s="39"/>
      <c r="G744" s="39"/>
      <c r="H744" s="39"/>
      <c r="I744" s="38"/>
      <c r="BR744" s="25"/>
    </row>
    <row r="745" spans="2:70">
      <c r="B745" s="39"/>
      <c r="C745" s="40"/>
      <c r="D745" s="39"/>
      <c r="E745" s="39"/>
      <c r="F745" s="39"/>
      <c r="G745" s="39"/>
      <c r="H745" s="39"/>
      <c r="I745" s="38"/>
      <c r="BR745" s="25"/>
    </row>
    <row r="746" spans="2:70">
      <c r="B746" s="39"/>
      <c r="C746" s="40"/>
      <c r="D746" s="39"/>
      <c r="E746" s="39"/>
      <c r="F746" s="39"/>
      <c r="G746" s="39"/>
      <c r="H746" s="39"/>
      <c r="I746" s="38"/>
      <c r="BR746" s="25"/>
    </row>
    <row r="747" spans="2:70">
      <c r="B747" s="39"/>
      <c r="C747" s="40"/>
      <c r="D747" s="39"/>
      <c r="E747" s="39"/>
      <c r="F747" s="39"/>
      <c r="G747" s="39"/>
      <c r="H747" s="39"/>
      <c r="I747" s="38"/>
      <c r="BR747" s="25"/>
    </row>
    <row r="748" spans="2:70">
      <c r="B748" s="39"/>
      <c r="C748" s="40"/>
      <c r="D748" s="39"/>
      <c r="E748" s="39"/>
      <c r="F748" s="39"/>
      <c r="G748" s="39"/>
      <c r="H748" s="39"/>
      <c r="I748" s="38"/>
      <c r="BR748" s="25"/>
    </row>
    <row r="749" spans="2:70">
      <c r="B749" s="39"/>
      <c r="C749" s="40"/>
      <c r="D749" s="39"/>
      <c r="E749" s="39"/>
      <c r="F749" s="39"/>
      <c r="G749" s="39"/>
      <c r="H749" s="39"/>
      <c r="I749" s="38"/>
      <c r="BR749" s="25"/>
    </row>
    <row r="750" spans="2:70">
      <c r="B750" s="39"/>
      <c r="C750" s="40"/>
      <c r="D750" s="39"/>
      <c r="E750" s="39"/>
      <c r="F750" s="39"/>
      <c r="G750" s="39"/>
      <c r="H750" s="39"/>
      <c r="I750" s="38"/>
    </row>
    <row r="751" spans="2:70">
      <c r="B751" s="39"/>
      <c r="C751" s="40"/>
      <c r="D751" s="39"/>
      <c r="E751" s="39"/>
      <c r="F751" s="39"/>
      <c r="G751" s="39"/>
      <c r="H751" s="39"/>
      <c r="I751" s="38"/>
    </row>
    <row r="752" spans="2:70">
      <c r="B752" s="39"/>
      <c r="C752" s="40"/>
      <c r="D752" s="39"/>
      <c r="E752" s="39"/>
      <c r="F752" s="39"/>
      <c r="G752" s="39"/>
      <c r="H752" s="39"/>
      <c r="I752" s="38"/>
    </row>
    <row r="753" spans="2:9">
      <c r="B753" s="39"/>
      <c r="C753" s="40"/>
      <c r="D753" s="39"/>
      <c r="E753" s="39"/>
      <c r="F753" s="39"/>
      <c r="G753" s="39"/>
      <c r="H753" s="39"/>
      <c r="I753" s="38"/>
    </row>
    <row r="754" spans="2:9">
      <c r="B754" s="39"/>
      <c r="C754" s="40"/>
      <c r="D754" s="39"/>
      <c r="E754" s="39"/>
      <c r="F754" s="39"/>
      <c r="G754" s="39"/>
      <c r="H754" s="39"/>
      <c r="I754" s="38"/>
    </row>
    <row r="755" spans="2:9">
      <c r="B755" s="39"/>
      <c r="C755" s="40"/>
      <c r="D755" s="39"/>
      <c r="E755" s="39"/>
      <c r="F755" s="39"/>
      <c r="G755" s="39"/>
      <c r="H755" s="39"/>
      <c r="I755" s="38"/>
    </row>
    <row r="756" spans="2:9">
      <c r="B756" s="39"/>
      <c r="C756" s="40"/>
      <c r="D756" s="39"/>
      <c r="E756" s="39"/>
      <c r="F756" s="39"/>
      <c r="G756" s="39"/>
      <c r="H756" s="39"/>
      <c r="I756" s="38"/>
    </row>
    <row r="757" spans="2:9">
      <c r="B757" s="39"/>
      <c r="C757" s="40"/>
      <c r="D757" s="39"/>
      <c r="E757" s="39"/>
      <c r="F757" s="39"/>
      <c r="G757" s="39"/>
      <c r="H757" s="39"/>
      <c r="I757" s="38"/>
    </row>
    <row r="758" spans="2:9">
      <c r="B758" s="39"/>
      <c r="C758" s="40"/>
      <c r="D758" s="39"/>
      <c r="E758" s="39"/>
      <c r="F758" s="39"/>
      <c r="G758" s="39"/>
      <c r="H758" s="39"/>
      <c r="I758" s="38"/>
    </row>
    <row r="759" spans="2:9">
      <c r="B759" s="39"/>
      <c r="C759" s="40"/>
      <c r="D759" s="39"/>
      <c r="E759" s="39"/>
      <c r="F759" s="39"/>
      <c r="G759" s="39"/>
      <c r="H759" s="39"/>
      <c r="I759" s="38"/>
    </row>
    <row r="760" spans="2:9">
      <c r="B760" s="39"/>
      <c r="C760" s="40"/>
      <c r="D760" s="39"/>
      <c r="E760" s="39"/>
      <c r="F760" s="39"/>
      <c r="G760" s="39"/>
      <c r="H760" s="39"/>
      <c r="I760" s="38"/>
    </row>
    <row r="761" spans="2:9">
      <c r="B761" s="39"/>
      <c r="C761" s="40"/>
      <c r="D761" s="39"/>
      <c r="E761" s="39"/>
      <c r="F761" s="39"/>
      <c r="G761" s="39"/>
      <c r="H761" s="39"/>
      <c r="I761" s="38"/>
    </row>
    <row r="762" spans="2:9">
      <c r="B762" s="39"/>
      <c r="C762" s="40"/>
      <c r="D762" s="39"/>
      <c r="E762" s="39"/>
      <c r="F762" s="39"/>
      <c r="G762" s="39"/>
      <c r="H762" s="39"/>
      <c r="I762" s="38"/>
    </row>
    <row r="763" spans="2:9">
      <c r="B763" s="39"/>
      <c r="C763" s="40"/>
      <c r="D763" s="39"/>
      <c r="E763" s="39"/>
      <c r="F763" s="39"/>
      <c r="G763" s="39"/>
      <c r="H763" s="39"/>
      <c r="I763" s="38"/>
    </row>
    <row r="764" spans="2:9">
      <c r="B764" s="39"/>
      <c r="C764" s="40"/>
      <c r="D764" s="39"/>
      <c r="E764" s="39"/>
      <c r="F764" s="39"/>
      <c r="G764" s="39"/>
      <c r="H764" s="39"/>
      <c r="I764" s="38"/>
    </row>
    <row r="765" spans="2:9">
      <c r="B765" s="39"/>
      <c r="C765" s="40"/>
      <c r="D765" s="39"/>
      <c r="E765" s="39"/>
      <c r="F765" s="39"/>
      <c r="G765" s="39"/>
      <c r="H765" s="39"/>
      <c r="I765" s="38"/>
    </row>
    <row r="766" spans="2:9">
      <c r="B766" s="39"/>
      <c r="C766" s="40"/>
      <c r="D766" s="39"/>
      <c r="E766" s="39"/>
      <c r="F766" s="39"/>
      <c r="G766" s="39"/>
      <c r="H766" s="39"/>
      <c r="I766" s="38"/>
    </row>
    <row r="767" spans="2:9">
      <c r="B767" s="39"/>
      <c r="C767" s="40"/>
      <c r="D767" s="39"/>
      <c r="E767" s="39"/>
      <c r="F767" s="39"/>
      <c r="G767" s="39"/>
      <c r="H767" s="39"/>
      <c r="I767" s="38"/>
    </row>
    <row r="768" spans="2:9">
      <c r="B768" s="39"/>
      <c r="C768" s="40"/>
      <c r="D768" s="39"/>
      <c r="E768" s="39"/>
      <c r="F768" s="39"/>
      <c r="G768" s="39"/>
      <c r="H768" s="39"/>
      <c r="I768" s="38"/>
    </row>
    <row r="769" spans="2:9">
      <c r="B769" s="39"/>
      <c r="C769" s="40"/>
      <c r="D769" s="39"/>
      <c r="E769" s="39"/>
      <c r="F769" s="39"/>
      <c r="G769" s="39"/>
      <c r="H769" s="39"/>
      <c r="I769" s="38"/>
    </row>
    <row r="770" spans="2:9">
      <c r="B770" s="39"/>
      <c r="C770" s="40"/>
      <c r="D770" s="39"/>
      <c r="E770" s="39"/>
      <c r="F770" s="39"/>
      <c r="G770" s="39"/>
      <c r="H770" s="39"/>
      <c r="I770" s="38"/>
    </row>
    <row r="771" spans="2:9">
      <c r="B771" s="39"/>
      <c r="C771" s="40"/>
      <c r="D771" s="39"/>
      <c r="E771" s="39"/>
      <c r="F771" s="39"/>
      <c r="G771" s="39"/>
      <c r="H771" s="39"/>
      <c r="I771" s="38"/>
    </row>
    <row r="772" spans="2:9">
      <c r="B772" s="39"/>
      <c r="C772" s="40"/>
      <c r="D772" s="39"/>
      <c r="E772" s="39"/>
      <c r="F772" s="39"/>
      <c r="G772" s="39"/>
      <c r="H772" s="39"/>
      <c r="I772" s="38"/>
    </row>
    <row r="773" spans="2:9">
      <c r="B773" s="39"/>
      <c r="C773" s="40"/>
      <c r="D773" s="39"/>
      <c r="E773" s="39"/>
      <c r="F773" s="39"/>
      <c r="G773" s="39"/>
      <c r="H773" s="39"/>
      <c r="I773" s="38"/>
    </row>
    <row r="774" spans="2:9">
      <c r="B774" s="39"/>
      <c r="C774" s="40"/>
      <c r="D774" s="39"/>
      <c r="E774" s="39"/>
      <c r="F774" s="39"/>
      <c r="G774" s="39"/>
      <c r="H774" s="39"/>
      <c r="I774" s="38"/>
    </row>
    <row r="775" spans="2:9">
      <c r="B775" s="39"/>
      <c r="C775" s="40"/>
      <c r="D775" s="39"/>
      <c r="E775" s="39"/>
      <c r="F775" s="39"/>
      <c r="G775" s="39"/>
      <c r="H775" s="39"/>
      <c r="I775" s="38"/>
    </row>
    <row r="776" spans="2:9">
      <c r="B776" s="39"/>
      <c r="C776" s="40"/>
      <c r="D776" s="39"/>
      <c r="E776" s="39"/>
      <c r="F776" s="39"/>
      <c r="G776" s="39"/>
      <c r="H776" s="39"/>
      <c r="I776" s="38"/>
    </row>
    <row r="777" spans="2:9">
      <c r="B777" s="39"/>
      <c r="C777" s="40"/>
      <c r="D777" s="39"/>
      <c r="E777" s="39"/>
      <c r="F777" s="39"/>
      <c r="G777" s="39"/>
      <c r="H777" s="39"/>
      <c r="I777" s="38"/>
    </row>
    <row r="778" spans="2:9">
      <c r="B778" s="39"/>
      <c r="C778" s="40"/>
      <c r="D778" s="39"/>
      <c r="E778" s="39"/>
      <c r="F778" s="39"/>
      <c r="G778" s="39"/>
      <c r="H778" s="39"/>
      <c r="I778" s="38"/>
    </row>
    <row r="779" spans="2:9">
      <c r="B779" s="39"/>
      <c r="C779" s="40"/>
      <c r="D779" s="39"/>
      <c r="E779" s="39"/>
      <c r="F779" s="39"/>
      <c r="G779" s="39"/>
      <c r="H779" s="39"/>
      <c r="I779" s="38"/>
    </row>
    <row r="780" spans="2:9">
      <c r="B780" s="39"/>
      <c r="C780" s="40"/>
      <c r="D780" s="39"/>
      <c r="E780" s="39"/>
      <c r="F780" s="39"/>
      <c r="G780" s="39"/>
      <c r="H780" s="39"/>
      <c r="I780" s="38"/>
    </row>
    <row r="781" spans="2:9">
      <c r="B781" s="39"/>
      <c r="C781" s="40"/>
      <c r="D781" s="39"/>
      <c r="E781" s="39"/>
      <c r="F781" s="39"/>
      <c r="G781" s="39"/>
      <c r="H781" s="39"/>
      <c r="I781" s="38"/>
    </row>
    <row r="782" spans="2:9">
      <c r="B782" s="39"/>
      <c r="C782" s="40"/>
      <c r="D782" s="39"/>
      <c r="E782" s="39"/>
      <c r="F782" s="39"/>
      <c r="G782" s="39"/>
      <c r="H782" s="39"/>
      <c r="I782" s="38"/>
    </row>
    <row r="783" spans="2:9">
      <c r="B783" s="39"/>
      <c r="C783" s="40"/>
      <c r="D783" s="39"/>
      <c r="E783" s="39"/>
      <c r="F783" s="39"/>
      <c r="G783" s="39"/>
      <c r="H783" s="39"/>
      <c r="I783" s="38"/>
    </row>
    <row r="784" spans="2:9">
      <c r="B784" s="39"/>
      <c r="C784" s="40"/>
      <c r="D784" s="39"/>
      <c r="E784" s="39"/>
      <c r="F784" s="39"/>
      <c r="G784" s="39"/>
      <c r="H784" s="39"/>
      <c r="I784" s="38"/>
    </row>
    <row r="785" spans="2:9">
      <c r="B785" s="39"/>
      <c r="C785" s="40"/>
      <c r="D785" s="39"/>
      <c r="E785" s="39"/>
      <c r="F785" s="39"/>
      <c r="G785" s="39"/>
      <c r="H785" s="39"/>
      <c r="I785" s="38"/>
    </row>
    <row r="786" spans="2:9">
      <c r="B786" s="39"/>
      <c r="C786" s="40"/>
      <c r="D786" s="39"/>
      <c r="E786" s="39"/>
      <c r="F786" s="39"/>
      <c r="G786" s="39"/>
      <c r="H786" s="39"/>
      <c r="I786" s="38"/>
    </row>
    <row r="787" spans="2:9">
      <c r="B787" s="39"/>
      <c r="C787" s="40"/>
      <c r="D787" s="39"/>
      <c r="E787" s="39"/>
      <c r="F787" s="39"/>
      <c r="G787" s="39"/>
      <c r="H787" s="39"/>
      <c r="I787" s="38"/>
    </row>
    <row r="788" spans="2:9">
      <c r="B788" s="39"/>
      <c r="C788" s="40"/>
      <c r="D788" s="39"/>
      <c r="E788" s="39"/>
      <c r="F788" s="39"/>
      <c r="G788" s="39"/>
      <c r="H788" s="39"/>
      <c r="I788" s="38"/>
    </row>
    <row r="789" spans="2:9">
      <c r="B789" s="39"/>
      <c r="C789" s="40"/>
      <c r="D789" s="39"/>
      <c r="E789" s="39"/>
      <c r="F789" s="39"/>
      <c r="G789" s="39"/>
      <c r="H789" s="39"/>
      <c r="I789" s="38"/>
    </row>
    <row r="790" spans="2:9">
      <c r="B790" s="39"/>
      <c r="C790" s="40"/>
      <c r="D790" s="39"/>
      <c r="E790" s="39"/>
      <c r="F790" s="39"/>
      <c r="G790" s="39"/>
      <c r="H790" s="39"/>
      <c r="I790" s="38"/>
    </row>
    <row r="791" spans="2:9">
      <c r="B791" s="39"/>
      <c r="C791" s="40"/>
      <c r="D791" s="39"/>
      <c r="E791" s="39"/>
      <c r="F791" s="39"/>
      <c r="G791" s="39"/>
      <c r="H791" s="39"/>
      <c r="I791" s="38"/>
    </row>
    <row r="792" spans="2:9">
      <c r="B792" s="39"/>
      <c r="C792" s="40"/>
      <c r="D792" s="39"/>
      <c r="E792" s="39"/>
      <c r="F792" s="39"/>
      <c r="G792" s="39"/>
      <c r="H792" s="39"/>
      <c r="I792" s="38"/>
    </row>
    <row r="793" spans="2:9">
      <c r="B793" s="39"/>
      <c r="C793" s="40"/>
      <c r="D793" s="39"/>
      <c r="E793" s="39"/>
      <c r="F793" s="39"/>
      <c r="G793" s="39"/>
      <c r="H793" s="39"/>
      <c r="I793" s="38"/>
    </row>
    <row r="794" spans="2:9">
      <c r="B794" s="39"/>
      <c r="C794" s="40"/>
      <c r="D794" s="39"/>
      <c r="E794" s="39"/>
      <c r="F794" s="39"/>
      <c r="G794" s="39"/>
      <c r="H794" s="39"/>
      <c r="I794" s="38"/>
    </row>
    <row r="795" spans="2:9">
      <c r="B795" s="39"/>
      <c r="C795" s="40"/>
      <c r="D795" s="39"/>
      <c r="E795" s="39"/>
      <c r="F795" s="39"/>
      <c r="G795" s="39"/>
      <c r="H795" s="39"/>
      <c r="I795" s="38"/>
    </row>
    <row r="796" spans="2:9">
      <c r="B796" s="39"/>
      <c r="C796" s="40"/>
      <c r="D796" s="39"/>
      <c r="E796" s="39"/>
      <c r="F796" s="39"/>
      <c r="G796" s="39"/>
      <c r="H796" s="39"/>
      <c r="I796" s="38"/>
    </row>
    <row r="797" spans="2:9">
      <c r="B797" s="39"/>
      <c r="C797" s="40"/>
      <c r="D797" s="39"/>
      <c r="E797" s="39"/>
      <c r="F797" s="39"/>
      <c r="G797" s="39"/>
      <c r="H797" s="39"/>
      <c r="I797" s="38"/>
    </row>
    <row r="798" spans="2:9">
      <c r="B798" s="39"/>
      <c r="C798" s="40"/>
      <c r="D798" s="39"/>
      <c r="E798" s="39"/>
      <c r="F798" s="39"/>
      <c r="G798" s="39"/>
      <c r="H798" s="39"/>
      <c r="I798" s="38"/>
    </row>
    <row r="799" spans="2:9">
      <c r="B799" s="39"/>
      <c r="C799" s="40"/>
      <c r="D799" s="39"/>
      <c r="E799" s="39"/>
      <c r="F799" s="39"/>
      <c r="G799" s="39"/>
      <c r="H799" s="39"/>
      <c r="I799" s="38"/>
    </row>
    <row r="800" spans="2:9">
      <c r="B800" s="39"/>
      <c r="C800" s="40"/>
      <c r="D800" s="39"/>
      <c r="E800" s="39"/>
      <c r="F800" s="39"/>
      <c r="G800" s="39"/>
      <c r="H800" s="39"/>
      <c r="I800" s="38"/>
    </row>
    <row r="801" spans="2:9">
      <c r="B801" s="39"/>
      <c r="C801" s="40"/>
      <c r="D801" s="39"/>
      <c r="E801" s="39"/>
      <c r="F801" s="39"/>
      <c r="G801" s="39"/>
      <c r="H801" s="39"/>
      <c r="I801" s="38"/>
    </row>
    <row r="802" spans="2:9">
      <c r="B802" s="39"/>
      <c r="C802" s="40"/>
      <c r="D802" s="39"/>
      <c r="E802" s="39"/>
      <c r="F802" s="39"/>
      <c r="G802" s="39"/>
      <c r="H802" s="39"/>
      <c r="I802" s="38"/>
    </row>
    <row r="803" spans="2:9">
      <c r="B803" s="39"/>
      <c r="C803" s="40"/>
      <c r="D803" s="39"/>
      <c r="E803" s="39"/>
      <c r="F803" s="39"/>
      <c r="G803" s="39"/>
      <c r="H803" s="39"/>
      <c r="I803" s="38"/>
    </row>
    <row r="804" spans="2:9">
      <c r="B804" s="39"/>
      <c r="C804" s="40"/>
      <c r="D804" s="39"/>
      <c r="E804" s="39"/>
      <c r="F804" s="39"/>
      <c r="G804" s="39"/>
      <c r="H804" s="39"/>
      <c r="I804" s="38"/>
    </row>
    <row r="805" spans="2:9">
      <c r="B805" s="39"/>
      <c r="C805" s="40"/>
      <c r="D805" s="39"/>
      <c r="E805" s="39"/>
      <c r="F805" s="39"/>
      <c r="G805" s="39"/>
      <c r="H805" s="39"/>
      <c r="I805" s="38"/>
    </row>
    <row r="806" spans="2:9">
      <c r="B806" s="39"/>
      <c r="C806" s="40"/>
      <c r="D806" s="39"/>
      <c r="E806" s="39"/>
      <c r="F806" s="39"/>
      <c r="G806" s="39"/>
      <c r="H806" s="39"/>
      <c r="I806" s="38"/>
    </row>
    <row r="807" spans="2:9">
      <c r="B807" s="39"/>
      <c r="C807" s="40"/>
      <c r="D807" s="39"/>
      <c r="E807" s="39"/>
      <c r="F807" s="39"/>
      <c r="G807" s="39"/>
      <c r="H807" s="39"/>
      <c r="I807" s="38"/>
    </row>
    <row r="808" spans="2:9">
      <c r="B808" s="39"/>
      <c r="C808" s="40"/>
      <c r="D808" s="39"/>
      <c r="E808" s="39"/>
      <c r="F808" s="39"/>
      <c r="G808" s="39"/>
      <c r="H808" s="39"/>
      <c r="I808" s="38"/>
    </row>
    <row r="809" spans="2:9">
      <c r="B809" s="39"/>
      <c r="C809" s="40"/>
      <c r="D809" s="39"/>
      <c r="E809" s="39"/>
      <c r="F809" s="39"/>
      <c r="G809" s="39"/>
      <c r="H809" s="39"/>
      <c r="I809" s="38"/>
    </row>
    <row r="810" spans="2:9">
      <c r="B810" s="39"/>
      <c r="C810" s="40"/>
      <c r="D810" s="39"/>
      <c r="E810" s="39"/>
      <c r="F810" s="39"/>
      <c r="G810" s="39"/>
      <c r="H810" s="39"/>
      <c r="I810" s="38"/>
    </row>
    <row r="811" spans="2:9">
      <c r="B811" s="39"/>
      <c r="C811" s="40"/>
      <c r="D811" s="39"/>
      <c r="E811" s="39"/>
      <c r="F811" s="39"/>
      <c r="G811" s="39"/>
      <c r="H811" s="39"/>
      <c r="I811" s="38"/>
    </row>
    <row r="812" spans="2:9">
      <c r="B812" s="39"/>
      <c r="C812" s="40"/>
      <c r="D812" s="39"/>
      <c r="E812" s="39"/>
      <c r="F812" s="39"/>
      <c r="G812" s="39"/>
      <c r="H812" s="39"/>
      <c r="I812" s="38"/>
    </row>
    <row r="813" spans="2:9">
      <c r="B813" s="39"/>
      <c r="C813" s="40"/>
      <c r="D813" s="39"/>
      <c r="E813" s="39"/>
      <c r="F813" s="39"/>
      <c r="G813" s="39"/>
      <c r="H813" s="39"/>
      <c r="I813" s="38"/>
    </row>
    <row r="814" spans="2:9">
      <c r="B814" s="39"/>
      <c r="C814" s="40"/>
      <c r="D814" s="39"/>
      <c r="E814" s="39"/>
      <c r="F814" s="39"/>
      <c r="G814" s="39"/>
      <c r="H814" s="39"/>
      <c r="I814" s="38"/>
    </row>
    <row r="815" spans="2:9">
      <c r="B815" s="39"/>
      <c r="C815" s="40"/>
      <c r="D815" s="39"/>
      <c r="E815" s="39"/>
      <c r="F815" s="39"/>
      <c r="G815" s="39"/>
      <c r="H815" s="39"/>
      <c r="I815" s="38"/>
    </row>
    <row r="816" spans="2:9">
      <c r="B816" s="39"/>
      <c r="C816" s="40"/>
      <c r="D816" s="39"/>
      <c r="E816" s="39"/>
      <c r="F816" s="39"/>
      <c r="G816" s="39"/>
      <c r="H816" s="39"/>
      <c r="I816" s="38"/>
    </row>
    <row r="817" spans="2:9">
      <c r="B817" s="39"/>
      <c r="C817" s="40"/>
      <c r="D817" s="39"/>
      <c r="E817" s="39"/>
      <c r="F817" s="39"/>
      <c r="G817" s="39"/>
      <c r="H817" s="39"/>
      <c r="I817" s="38"/>
    </row>
    <row r="818" spans="2:9">
      <c r="B818" s="39"/>
      <c r="C818" s="40"/>
      <c r="D818" s="39"/>
      <c r="E818" s="39"/>
      <c r="F818" s="39"/>
      <c r="G818" s="39"/>
      <c r="H818" s="39"/>
      <c r="I818" s="38"/>
    </row>
    <row r="819" spans="2:9">
      <c r="B819" s="39"/>
      <c r="C819" s="40"/>
      <c r="D819" s="39"/>
      <c r="E819" s="39"/>
      <c r="F819" s="39"/>
      <c r="G819" s="39"/>
      <c r="H819" s="39"/>
      <c r="I819" s="38"/>
    </row>
    <row r="820" spans="2:9">
      <c r="B820" s="39"/>
      <c r="C820" s="40"/>
      <c r="D820" s="39"/>
      <c r="E820" s="39"/>
      <c r="F820" s="39"/>
      <c r="G820" s="39"/>
      <c r="H820" s="39"/>
      <c r="I820" s="38"/>
    </row>
    <row r="821" spans="2:9">
      <c r="B821" s="39"/>
      <c r="C821" s="40"/>
      <c r="D821" s="39"/>
      <c r="E821" s="39"/>
      <c r="F821" s="39"/>
      <c r="G821" s="39"/>
      <c r="H821" s="39"/>
      <c r="I821" s="38"/>
    </row>
    <row r="822" spans="2:9">
      <c r="B822" s="39"/>
      <c r="C822" s="40"/>
      <c r="D822" s="39"/>
      <c r="E822" s="39"/>
      <c r="F822" s="39"/>
      <c r="G822" s="39"/>
      <c r="H822" s="39"/>
      <c r="I822" s="38"/>
    </row>
    <row r="823" spans="2:9">
      <c r="B823" s="39"/>
      <c r="C823" s="40"/>
      <c r="D823" s="39"/>
      <c r="E823" s="39"/>
      <c r="F823" s="39"/>
      <c r="G823" s="39"/>
      <c r="H823" s="39"/>
      <c r="I823" s="38"/>
    </row>
    <row r="824" spans="2:9">
      <c r="B824" s="39"/>
      <c r="C824" s="40"/>
      <c r="D824" s="39"/>
      <c r="E824" s="39"/>
      <c r="F824" s="39"/>
      <c r="G824" s="39"/>
      <c r="H824" s="39"/>
      <c r="I824" s="38"/>
    </row>
    <row r="825" spans="2:9">
      <c r="B825" s="39"/>
      <c r="C825" s="40"/>
      <c r="D825" s="39"/>
      <c r="E825" s="39"/>
      <c r="F825" s="39"/>
      <c r="G825" s="39"/>
      <c r="H825" s="39"/>
      <c r="I825" s="38"/>
    </row>
    <row r="826" spans="2:9">
      <c r="B826" s="39"/>
      <c r="C826" s="40"/>
      <c r="D826" s="39"/>
      <c r="E826" s="39"/>
      <c r="F826" s="39"/>
      <c r="G826" s="39"/>
      <c r="H826" s="39"/>
      <c r="I826" s="38"/>
    </row>
    <row r="827" spans="2:9">
      <c r="B827" s="39"/>
      <c r="C827" s="40"/>
      <c r="D827" s="39"/>
      <c r="E827" s="39"/>
      <c r="F827" s="39"/>
      <c r="G827" s="39"/>
      <c r="H827" s="39"/>
      <c r="I827" s="38"/>
    </row>
    <row r="828" spans="2:9">
      <c r="B828" s="39"/>
      <c r="C828" s="40"/>
      <c r="D828" s="39"/>
      <c r="E828" s="39"/>
      <c r="F828" s="39"/>
      <c r="G828" s="39"/>
      <c r="H828" s="39"/>
      <c r="I828" s="38"/>
    </row>
    <row r="829" spans="2:9">
      <c r="B829" s="39"/>
      <c r="C829" s="40"/>
      <c r="D829" s="39"/>
      <c r="E829" s="39"/>
      <c r="F829" s="39"/>
      <c r="G829" s="39"/>
      <c r="H829" s="39"/>
      <c r="I829" s="38"/>
    </row>
    <row r="830" spans="2:9">
      <c r="B830" s="39"/>
      <c r="C830" s="40"/>
      <c r="D830" s="39"/>
      <c r="E830" s="39"/>
      <c r="F830" s="39"/>
      <c r="G830" s="39"/>
      <c r="H830" s="39"/>
      <c r="I830" s="38"/>
    </row>
    <row r="831" spans="2:9">
      <c r="B831" s="39"/>
      <c r="C831" s="40"/>
      <c r="D831" s="39"/>
      <c r="E831" s="39"/>
      <c r="F831" s="39"/>
      <c r="G831" s="39"/>
      <c r="H831" s="39"/>
      <c r="I831" s="38"/>
    </row>
    <row r="832" spans="2:9">
      <c r="B832" s="39"/>
      <c r="C832" s="40"/>
      <c r="D832" s="39"/>
      <c r="E832" s="39"/>
      <c r="F832" s="39"/>
      <c r="G832" s="39"/>
      <c r="H832" s="39"/>
      <c r="I832" s="38"/>
    </row>
    <row r="833" spans="2:9">
      <c r="B833" s="39"/>
      <c r="C833" s="40"/>
      <c r="D833" s="39"/>
      <c r="E833" s="39"/>
      <c r="F833" s="39"/>
      <c r="G833" s="39"/>
      <c r="H833" s="39"/>
      <c r="I833" s="38"/>
    </row>
    <row r="834" spans="2:9">
      <c r="B834" s="39"/>
      <c r="C834" s="40"/>
      <c r="D834" s="39"/>
      <c r="E834" s="39"/>
      <c r="F834" s="39"/>
      <c r="G834" s="39"/>
      <c r="H834" s="39"/>
      <c r="I834" s="38"/>
    </row>
    <row r="835" spans="2:9">
      <c r="B835" s="39"/>
      <c r="C835" s="40"/>
      <c r="D835" s="39"/>
      <c r="E835" s="39"/>
      <c r="F835" s="39"/>
      <c r="G835" s="39"/>
      <c r="H835" s="39"/>
      <c r="I835" s="38"/>
    </row>
    <row r="836" spans="2:9">
      <c r="B836" s="39"/>
      <c r="C836" s="40"/>
      <c r="D836" s="39"/>
      <c r="E836" s="39"/>
      <c r="F836" s="39"/>
      <c r="G836" s="39"/>
      <c r="H836" s="39"/>
      <c r="I836" s="38"/>
    </row>
    <row r="837" spans="2:9">
      <c r="B837" s="39"/>
      <c r="C837" s="40"/>
      <c r="D837" s="39"/>
      <c r="E837" s="39"/>
      <c r="F837" s="39"/>
      <c r="G837" s="39"/>
      <c r="H837" s="39"/>
      <c r="I837" s="38"/>
    </row>
    <row r="838" spans="2:9">
      <c r="B838" s="39"/>
      <c r="C838" s="40"/>
      <c r="D838" s="39"/>
      <c r="E838" s="39"/>
      <c r="F838" s="39"/>
      <c r="G838" s="39"/>
      <c r="H838" s="39"/>
      <c r="I838" s="38"/>
    </row>
    <row r="839" spans="2:9">
      <c r="B839" s="39"/>
      <c r="C839" s="40"/>
      <c r="D839" s="39"/>
      <c r="E839" s="39"/>
      <c r="F839" s="39"/>
      <c r="G839" s="39"/>
      <c r="H839" s="39"/>
      <c r="I839" s="38"/>
    </row>
    <row r="840" spans="2:9">
      <c r="B840" s="39"/>
      <c r="C840" s="40"/>
      <c r="D840" s="39"/>
      <c r="E840" s="39"/>
      <c r="F840" s="39"/>
      <c r="G840" s="39"/>
      <c r="H840" s="39"/>
      <c r="I840" s="38"/>
    </row>
    <row r="841" spans="2:9">
      <c r="B841" s="39"/>
      <c r="C841" s="40"/>
      <c r="D841" s="39"/>
      <c r="E841" s="39"/>
      <c r="F841" s="39"/>
      <c r="G841" s="39"/>
      <c r="H841" s="39"/>
      <c r="I841" s="38"/>
    </row>
    <row r="842" spans="2:9">
      <c r="B842" s="39"/>
      <c r="C842" s="40"/>
      <c r="D842" s="39"/>
      <c r="E842" s="39"/>
      <c r="F842" s="39"/>
      <c r="G842" s="39"/>
      <c r="H842" s="39"/>
      <c r="I842" s="38"/>
    </row>
    <row r="843" spans="2:9">
      <c r="B843" s="39"/>
      <c r="C843" s="40"/>
      <c r="D843" s="39"/>
      <c r="E843" s="39"/>
      <c r="F843" s="39"/>
      <c r="G843" s="39"/>
      <c r="H843" s="39"/>
      <c r="I843" s="38"/>
    </row>
    <row r="844" spans="2:9">
      <c r="B844" s="39"/>
      <c r="C844" s="40"/>
      <c r="D844" s="39"/>
      <c r="E844" s="39"/>
      <c r="F844" s="39"/>
      <c r="G844" s="39"/>
      <c r="H844" s="39"/>
      <c r="I844" s="38"/>
    </row>
    <row r="845" spans="2:9">
      <c r="B845" s="39"/>
      <c r="C845" s="40"/>
      <c r="D845" s="39"/>
      <c r="E845" s="39"/>
      <c r="F845" s="39"/>
      <c r="G845" s="39"/>
      <c r="H845" s="39"/>
      <c r="I845" s="38"/>
    </row>
    <row r="846" spans="2:9">
      <c r="B846" s="39"/>
      <c r="C846" s="40"/>
      <c r="D846" s="39"/>
      <c r="E846" s="39"/>
      <c r="F846" s="39"/>
      <c r="G846" s="39"/>
      <c r="H846" s="39"/>
      <c r="I846" s="38"/>
    </row>
    <row r="847" spans="2:9">
      <c r="B847" s="39"/>
      <c r="C847" s="40"/>
      <c r="D847" s="39"/>
      <c r="E847" s="39"/>
      <c r="F847" s="39"/>
      <c r="G847" s="39"/>
      <c r="H847" s="39"/>
      <c r="I847" s="38"/>
    </row>
    <row r="848" spans="2:9">
      <c r="B848" s="39"/>
      <c r="C848" s="40"/>
      <c r="D848" s="39"/>
      <c r="E848" s="39"/>
      <c r="F848" s="39"/>
      <c r="G848" s="39"/>
      <c r="H848" s="39"/>
      <c r="I848" s="38"/>
    </row>
    <row r="849" spans="2:9">
      <c r="B849" s="39"/>
      <c r="C849" s="40"/>
      <c r="D849" s="39"/>
      <c r="E849" s="39"/>
      <c r="F849" s="39"/>
      <c r="G849" s="39"/>
      <c r="H849" s="39"/>
      <c r="I849" s="38"/>
    </row>
    <row r="850" spans="2:9">
      <c r="B850" s="39"/>
      <c r="C850" s="40"/>
      <c r="D850" s="39"/>
      <c r="E850" s="39"/>
      <c r="F850" s="39"/>
      <c r="G850" s="39"/>
      <c r="H850" s="39"/>
      <c r="I850" s="38"/>
    </row>
    <row r="851" spans="2:9">
      <c r="B851" s="39"/>
      <c r="C851" s="40"/>
      <c r="D851" s="39"/>
      <c r="E851" s="39"/>
      <c r="F851" s="39"/>
      <c r="G851" s="39"/>
      <c r="H851" s="39"/>
      <c r="I851" s="38"/>
    </row>
    <row r="852" spans="2:9">
      <c r="B852" s="39"/>
      <c r="C852" s="40"/>
      <c r="D852" s="39"/>
      <c r="E852" s="39"/>
      <c r="F852" s="39"/>
      <c r="G852" s="39"/>
      <c r="H852" s="39"/>
      <c r="I852" s="38"/>
    </row>
    <row r="853" spans="2:9">
      <c r="B853" s="39"/>
      <c r="C853" s="40"/>
      <c r="D853" s="39"/>
      <c r="E853" s="39"/>
      <c r="F853" s="39"/>
      <c r="G853" s="39"/>
      <c r="H853" s="39"/>
      <c r="I853" s="38"/>
    </row>
    <row r="854" spans="2:9">
      <c r="B854" s="39"/>
      <c r="C854" s="40"/>
      <c r="D854" s="39"/>
      <c r="E854" s="39"/>
      <c r="F854" s="39"/>
      <c r="G854" s="39"/>
      <c r="H854" s="39"/>
      <c r="I854" s="38"/>
    </row>
    <row r="855" spans="2:9">
      <c r="B855" s="39"/>
      <c r="C855" s="40"/>
      <c r="D855" s="39"/>
      <c r="E855" s="39"/>
      <c r="F855" s="39"/>
      <c r="G855" s="39"/>
      <c r="H855" s="39"/>
      <c r="I855" s="38"/>
    </row>
    <row r="856" spans="2:9">
      <c r="B856" s="39"/>
      <c r="C856" s="40"/>
      <c r="D856" s="39"/>
      <c r="E856" s="39"/>
      <c r="F856" s="39"/>
      <c r="G856" s="39"/>
      <c r="H856" s="39"/>
      <c r="I856" s="38"/>
    </row>
    <row r="857" spans="2:9">
      <c r="B857" s="39"/>
      <c r="C857" s="40"/>
      <c r="D857" s="39"/>
      <c r="E857" s="39"/>
      <c r="F857" s="39"/>
      <c r="G857" s="39"/>
      <c r="H857" s="39"/>
      <c r="I857" s="38"/>
    </row>
    <row r="858" spans="2:9">
      <c r="B858" s="39"/>
      <c r="C858" s="40"/>
      <c r="D858" s="39"/>
      <c r="E858" s="39"/>
      <c r="F858" s="39"/>
      <c r="G858" s="39"/>
      <c r="H858" s="39"/>
      <c r="I858" s="38"/>
    </row>
    <row r="859" spans="2:9">
      <c r="B859" s="39"/>
      <c r="C859" s="40"/>
      <c r="D859" s="39"/>
      <c r="E859" s="39"/>
      <c r="F859" s="39"/>
      <c r="G859" s="39"/>
      <c r="H859" s="39"/>
      <c r="I859" s="38"/>
    </row>
    <row r="860" spans="2:9">
      <c r="B860" s="39"/>
      <c r="C860" s="40"/>
      <c r="D860" s="39"/>
      <c r="E860" s="39"/>
      <c r="F860" s="39"/>
      <c r="G860" s="39"/>
      <c r="H860" s="39"/>
      <c r="I860" s="38"/>
    </row>
    <row r="861" spans="2:9">
      <c r="B861" s="39"/>
      <c r="C861" s="40"/>
      <c r="D861" s="39"/>
      <c r="E861" s="39"/>
      <c r="F861" s="39"/>
      <c r="G861" s="39"/>
      <c r="H861" s="39"/>
      <c r="I861" s="38"/>
    </row>
    <row r="862" spans="2:9">
      <c r="B862" s="39"/>
      <c r="C862" s="40"/>
      <c r="D862" s="39"/>
      <c r="E862" s="39"/>
      <c r="F862" s="39"/>
      <c r="G862" s="39"/>
      <c r="H862" s="39"/>
      <c r="I862" s="38"/>
    </row>
    <row r="863" spans="2:9">
      <c r="B863" s="39"/>
      <c r="C863" s="40"/>
      <c r="D863" s="39"/>
      <c r="E863" s="39"/>
      <c r="F863" s="39"/>
      <c r="G863" s="39"/>
      <c r="H863" s="39"/>
      <c r="I863" s="38"/>
    </row>
    <row r="864" spans="2:9">
      <c r="B864" s="39"/>
      <c r="C864" s="40"/>
      <c r="D864" s="39"/>
      <c r="E864" s="39"/>
      <c r="F864" s="39"/>
      <c r="G864" s="39"/>
      <c r="H864" s="39"/>
      <c r="I864" s="38"/>
    </row>
    <row r="865" spans="2:9">
      <c r="B865" s="39"/>
      <c r="C865" s="40"/>
      <c r="D865" s="39"/>
      <c r="E865" s="39"/>
      <c r="F865" s="39"/>
      <c r="G865" s="39"/>
      <c r="H865" s="39"/>
      <c r="I865" s="38"/>
    </row>
    <row r="866" spans="2:9">
      <c r="B866" s="39"/>
      <c r="C866" s="40"/>
      <c r="D866" s="39"/>
      <c r="E866" s="39"/>
      <c r="F866" s="39"/>
      <c r="G866" s="39"/>
      <c r="H866" s="39"/>
      <c r="I866" s="38"/>
    </row>
    <row r="867" spans="2:9">
      <c r="B867" s="39"/>
      <c r="C867" s="40"/>
      <c r="D867" s="39"/>
      <c r="E867" s="39"/>
      <c r="F867" s="39"/>
      <c r="G867" s="39"/>
      <c r="H867" s="39"/>
      <c r="I867" s="38"/>
    </row>
    <row r="868" spans="2:9">
      <c r="B868" s="39"/>
      <c r="C868" s="40"/>
      <c r="D868" s="39"/>
      <c r="E868" s="39"/>
      <c r="F868" s="39"/>
      <c r="G868" s="39"/>
      <c r="H868" s="39"/>
      <c r="I868" s="38"/>
    </row>
    <row r="869" spans="2:9">
      <c r="B869" s="39"/>
      <c r="C869" s="40"/>
      <c r="D869" s="39"/>
      <c r="E869" s="39"/>
      <c r="F869" s="39"/>
      <c r="G869" s="39"/>
      <c r="H869" s="39"/>
      <c r="I869" s="38"/>
    </row>
    <row r="870" spans="2:9">
      <c r="B870" s="39"/>
      <c r="C870" s="40"/>
      <c r="D870" s="39"/>
      <c r="E870" s="39"/>
      <c r="F870" s="39"/>
      <c r="G870" s="39"/>
      <c r="H870" s="39"/>
      <c r="I870" s="38"/>
    </row>
    <row r="871" spans="2:9">
      <c r="B871" s="39"/>
      <c r="C871" s="40"/>
      <c r="D871" s="39"/>
      <c r="E871" s="39"/>
      <c r="F871" s="39"/>
      <c r="G871" s="39"/>
      <c r="H871" s="39"/>
      <c r="I871" s="38"/>
    </row>
    <row r="872" spans="2:9">
      <c r="B872" s="39"/>
      <c r="C872" s="40"/>
      <c r="D872" s="39"/>
      <c r="E872" s="39"/>
      <c r="F872" s="39"/>
      <c r="G872" s="39"/>
      <c r="H872" s="39"/>
      <c r="I872" s="38"/>
    </row>
    <row r="873" spans="2:9">
      <c r="B873" s="39"/>
      <c r="C873" s="40"/>
      <c r="D873" s="39"/>
      <c r="E873" s="39"/>
      <c r="F873" s="39"/>
      <c r="G873" s="39"/>
      <c r="H873" s="39"/>
      <c r="I873" s="38"/>
    </row>
    <row r="874" spans="2:9">
      <c r="B874" s="39"/>
      <c r="C874" s="40"/>
      <c r="D874" s="39"/>
      <c r="E874" s="39"/>
      <c r="F874" s="39"/>
      <c r="G874" s="39"/>
      <c r="H874" s="39"/>
      <c r="I874" s="38"/>
    </row>
    <row r="875" spans="2:9">
      <c r="B875" s="39"/>
      <c r="C875" s="40"/>
      <c r="D875" s="39"/>
      <c r="E875" s="39"/>
      <c r="F875" s="39"/>
      <c r="G875" s="39"/>
      <c r="H875" s="39"/>
      <c r="I875" s="38"/>
    </row>
    <row r="876" spans="2:9">
      <c r="B876" s="39"/>
      <c r="C876" s="40"/>
      <c r="D876" s="39"/>
      <c r="E876" s="39"/>
      <c r="F876" s="39"/>
      <c r="G876" s="39"/>
      <c r="H876" s="39"/>
      <c r="I876" s="38"/>
    </row>
    <row r="877" spans="2:9">
      <c r="B877" s="39"/>
      <c r="C877" s="40"/>
      <c r="D877" s="39"/>
      <c r="E877" s="39"/>
      <c r="F877" s="39"/>
      <c r="G877" s="39"/>
      <c r="H877" s="39"/>
      <c r="I877" s="38"/>
    </row>
    <row r="878" spans="2:9">
      <c r="B878" s="39"/>
      <c r="C878" s="40"/>
      <c r="D878" s="39"/>
      <c r="E878" s="39"/>
      <c r="F878" s="39"/>
      <c r="G878" s="39"/>
      <c r="H878" s="39"/>
      <c r="I878" s="38"/>
    </row>
    <row r="879" spans="2:9">
      <c r="B879" s="39"/>
      <c r="C879" s="40"/>
      <c r="D879" s="39"/>
      <c r="E879" s="39"/>
      <c r="F879" s="39"/>
      <c r="G879" s="39"/>
      <c r="H879" s="39"/>
      <c r="I879" s="38"/>
    </row>
    <row r="880" spans="2:9">
      <c r="B880" s="39"/>
      <c r="C880" s="40"/>
      <c r="D880" s="39"/>
      <c r="E880" s="39"/>
      <c r="F880" s="39"/>
      <c r="G880" s="39"/>
      <c r="H880" s="39"/>
      <c r="I880" s="38"/>
    </row>
    <row r="881" spans="2:9">
      <c r="B881" s="39"/>
      <c r="C881" s="40"/>
      <c r="D881" s="39"/>
      <c r="E881" s="39"/>
      <c r="F881" s="39"/>
      <c r="G881" s="39"/>
      <c r="H881" s="39"/>
      <c r="I881" s="38"/>
    </row>
    <row r="882" spans="2:9">
      <c r="B882" s="39"/>
      <c r="C882" s="40"/>
      <c r="D882" s="39"/>
      <c r="E882" s="39"/>
      <c r="F882" s="39"/>
      <c r="G882" s="39"/>
      <c r="H882" s="39"/>
      <c r="I882" s="38"/>
    </row>
    <row r="883" spans="2:9">
      <c r="B883" s="39"/>
      <c r="C883" s="40"/>
      <c r="D883" s="39"/>
      <c r="E883" s="39"/>
      <c r="F883" s="39"/>
      <c r="G883" s="39"/>
      <c r="H883" s="39"/>
      <c r="I883" s="38"/>
    </row>
    <row r="884" spans="2:9">
      <c r="B884" s="39"/>
      <c r="C884" s="40"/>
      <c r="D884" s="39"/>
      <c r="E884" s="39"/>
      <c r="F884" s="39"/>
      <c r="G884" s="39"/>
      <c r="H884" s="39"/>
      <c r="I884" s="38"/>
    </row>
    <row r="885" spans="2:9">
      <c r="B885" s="39"/>
      <c r="C885" s="40"/>
      <c r="D885" s="39"/>
      <c r="E885" s="39"/>
      <c r="F885" s="39"/>
      <c r="G885" s="39"/>
      <c r="H885" s="39"/>
      <c r="I885" s="38"/>
    </row>
    <row r="886" spans="2:9">
      <c r="B886" s="39"/>
      <c r="C886" s="40"/>
      <c r="D886" s="39"/>
      <c r="E886" s="39"/>
      <c r="F886" s="39"/>
      <c r="G886" s="39"/>
      <c r="H886" s="39"/>
      <c r="I886" s="38"/>
    </row>
    <row r="887" spans="2:9">
      <c r="B887" s="39"/>
      <c r="C887" s="40"/>
      <c r="D887" s="39"/>
      <c r="E887" s="39"/>
      <c r="F887" s="39"/>
      <c r="G887" s="39"/>
      <c r="H887" s="39"/>
      <c r="I887" s="38"/>
    </row>
    <row r="888" spans="2:9">
      <c r="B888" s="39"/>
      <c r="C888" s="40"/>
      <c r="D888" s="39"/>
      <c r="E888" s="39"/>
      <c r="F888" s="39"/>
      <c r="G888" s="39"/>
      <c r="H888" s="39"/>
      <c r="I888" s="38"/>
    </row>
    <row r="889" spans="2:9">
      <c r="B889" s="39"/>
      <c r="C889" s="40"/>
      <c r="D889" s="39"/>
      <c r="E889" s="39"/>
      <c r="F889" s="39"/>
      <c r="G889" s="39"/>
      <c r="H889" s="39"/>
      <c r="I889" s="38"/>
    </row>
    <row r="890" spans="2:9">
      <c r="B890" s="39"/>
      <c r="C890" s="40"/>
      <c r="D890" s="39"/>
      <c r="E890" s="39"/>
      <c r="F890" s="39"/>
      <c r="G890" s="39"/>
      <c r="H890" s="39"/>
      <c r="I890" s="38"/>
    </row>
    <row r="891" spans="2:9">
      <c r="B891" s="39"/>
      <c r="C891" s="40"/>
      <c r="D891" s="39"/>
      <c r="E891" s="39"/>
      <c r="F891" s="39"/>
      <c r="G891" s="39"/>
      <c r="H891" s="39"/>
      <c r="I891" s="38"/>
    </row>
    <row r="892" spans="2:9">
      <c r="B892" s="39"/>
      <c r="C892" s="40"/>
      <c r="D892" s="39"/>
      <c r="E892" s="39"/>
      <c r="F892" s="39"/>
      <c r="G892" s="39"/>
      <c r="H892" s="39"/>
      <c r="I892" s="38"/>
    </row>
    <row r="893" spans="2:9">
      <c r="B893" s="39"/>
      <c r="C893" s="40"/>
      <c r="D893" s="39"/>
      <c r="E893" s="39"/>
      <c r="F893" s="39"/>
      <c r="G893" s="39"/>
      <c r="H893" s="39"/>
      <c r="I893" s="38"/>
    </row>
    <row r="894" spans="2:9">
      <c r="B894" s="39"/>
      <c r="C894" s="40"/>
      <c r="D894" s="39"/>
      <c r="E894" s="39"/>
      <c r="F894" s="39"/>
      <c r="G894" s="39"/>
      <c r="H894" s="39"/>
      <c r="I894" s="38"/>
    </row>
    <row r="895" spans="2:9">
      <c r="B895" s="39"/>
      <c r="C895" s="40"/>
      <c r="D895" s="39"/>
      <c r="E895" s="39"/>
      <c r="F895" s="39"/>
      <c r="G895" s="39"/>
      <c r="H895" s="39"/>
      <c r="I895" s="38"/>
    </row>
    <row r="896" spans="2:9">
      <c r="B896" s="39"/>
      <c r="C896" s="40"/>
      <c r="D896" s="39"/>
      <c r="E896" s="39"/>
      <c r="F896" s="39"/>
      <c r="G896" s="39"/>
      <c r="H896" s="39"/>
      <c r="I896" s="38"/>
    </row>
    <row r="897" spans="2:9">
      <c r="B897" s="39"/>
      <c r="C897" s="40"/>
      <c r="D897" s="39"/>
      <c r="E897" s="39"/>
      <c r="F897" s="39"/>
      <c r="G897" s="39"/>
      <c r="H897" s="39"/>
      <c r="I897" s="38"/>
    </row>
    <row r="898" spans="2:9">
      <c r="B898" s="39"/>
      <c r="C898" s="40"/>
      <c r="D898" s="39"/>
      <c r="E898" s="39"/>
      <c r="F898" s="39"/>
      <c r="G898" s="39"/>
      <c r="H898" s="39"/>
      <c r="I898" s="38"/>
    </row>
    <row r="899" spans="2:9">
      <c r="B899" s="39"/>
      <c r="C899" s="40"/>
      <c r="D899" s="39"/>
      <c r="E899" s="39"/>
      <c r="F899" s="39"/>
      <c r="G899" s="39"/>
      <c r="H899" s="39"/>
      <c r="I899" s="38"/>
    </row>
    <row r="900" spans="2:9">
      <c r="B900" s="39"/>
      <c r="C900" s="40"/>
      <c r="D900" s="39"/>
      <c r="E900" s="39"/>
      <c r="F900" s="39"/>
      <c r="G900" s="39"/>
      <c r="H900" s="39"/>
      <c r="I900" s="38"/>
    </row>
    <row r="901" spans="2:9">
      <c r="B901" s="39"/>
      <c r="C901" s="40"/>
      <c r="D901" s="39"/>
      <c r="E901" s="39"/>
      <c r="F901" s="39"/>
      <c r="G901" s="39"/>
      <c r="H901" s="39"/>
      <c r="I901" s="38"/>
    </row>
    <row r="902" spans="2:9">
      <c r="B902" s="39"/>
      <c r="C902" s="40"/>
      <c r="D902" s="39"/>
      <c r="E902" s="39"/>
      <c r="F902" s="39"/>
      <c r="G902" s="39"/>
      <c r="H902" s="39"/>
      <c r="I902" s="38"/>
    </row>
    <row r="903" spans="2:9">
      <c r="B903" s="39"/>
      <c r="C903" s="40"/>
      <c r="D903" s="39"/>
      <c r="E903" s="39"/>
      <c r="F903" s="39"/>
      <c r="G903" s="39"/>
      <c r="H903" s="39"/>
      <c r="I903" s="38"/>
    </row>
    <row r="904" spans="2:9">
      <c r="B904" s="39"/>
      <c r="C904" s="40"/>
      <c r="D904" s="39"/>
      <c r="E904" s="39"/>
      <c r="F904" s="39"/>
      <c r="G904" s="39"/>
      <c r="H904" s="39"/>
      <c r="I904" s="38"/>
    </row>
    <row r="905" spans="2:9">
      <c r="B905" s="39"/>
      <c r="C905" s="40"/>
      <c r="D905" s="39"/>
      <c r="E905" s="39"/>
      <c r="F905" s="39"/>
      <c r="G905" s="39"/>
      <c r="H905" s="39"/>
      <c r="I905" s="38"/>
    </row>
    <row r="906" spans="2:9">
      <c r="B906" s="39"/>
      <c r="C906" s="40"/>
      <c r="D906" s="39"/>
      <c r="E906" s="39"/>
      <c r="F906" s="39"/>
      <c r="G906" s="39"/>
      <c r="H906" s="39"/>
      <c r="I906" s="38"/>
    </row>
    <row r="907" spans="2:9">
      <c r="B907" s="39"/>
      <c r="C907" s="40"/>
      <c r="D907" s="39"/>
      <c r="E907" s="39"/>
      <c r="F907" s="39"/>
      <c r="G907" s="39"/>
      <c r="H907" s="39"/>
      <c r="I907" s="38"/>
    </row>
    <row r="908" spans="2:9">
      <c r="B908" s="39"/>
      <c r="C908" s="40"/>
      <c r="D908" s="39"/>
      <c r="E908" s="39"/>
      <c r="F908" s="39"/>
      <c r="G908" s="39"/>
      <c r="H908" s="39"/>
      <c r="I908" s="38"/>
    </row>
    <row r="909" spans="2:9">
      <c r="B909" s="39"/>
      <c r="C909" s="40"/>
      <c r="D909" s="39"/>
      <c r="E909" s="39"/>
      <c r="F909" s="39"/>
      <c r="G909" s="39"/>
      <c r="H909" s="39"/>
      <c r="I909" s="38"/>
    </row>
    <row r="910" spans="2:9">
      <c r="B910" s="39"/>
      <c r="C910" s="40"/>
      <c r="D910" s="39"/>
      <c r="E910" s="39"/>
      <c r="F910" s="39"/>
      <c r="G910" s="39"/>
      <c r="H910" s="39"/>
      <c r="I910" s="38"/>
    </row>
    <row r="911" spans="2:9">
      <c r="B911" s="39"/>
      <c r="C911" s="40"/>
      <c r="D911" s="39"/>
      <c r="E911" s="39"/>
      <c r="F911" s="39"/>
      <c r="G911" s="39"/>
      <c r="H911" s="39"/>
      <c r="I911" s="38"/>
    </row>
    <row r="912" spans="2:9">
      <c r="B912" s="39"/>
      <c r="C912" s="40"/>
      <c r="D912" s="39"/>
      <c r="E912" s="39"/>
      <c r="F912" s="39"/>
      <c r="G912" s="39"/>
      <c r="H912" s="39"/>
      <c r="I912" s="38"/>
    </row>
    <row r="913" spans="2:9">
      <c r="B913" s="39"/>
      <c r="C913" s="40"/>
      <c r="D913" s="39"/>
      <c r="E913" s="39"/>
      <c r="F913" s="39"/>
      <c r="G913" s="39"/>
      <c r="H913" s="39"/>
      <c r="I913" s="38"/>
    </row>
    <row r="914" spans="2:9">
      <c r="B914" s="39"/>
      <c r="C914" s="40"/>
      <c r="D914" s="39"/>
      <c r="E914" s="39"/>
      <c r="F914" s="39"/>
      <c r="G914" s="39"/>
      <c r="H914" s="39"/>
      <c r="I914" s="38"/>
    </row>
    <row r="915" spans="2:9">
      <c r="B915" s="39"/>
      <c r="C915" s="40"/>
      <c r="D915" s="39"/>
      <c r="E915" s="39"/>
      <c r="F915" s="39"/>
      <c r="G915" s="39"/>
      <c r="H915" s="39"/>
      <c r="I915" s="38"/>
    </row>
    <row r="916" spans="2:9">
      <c r="B916" s="39"/>
      <c r="C916" s="40"/>
      <c r="D916" s="39"/>
      <c r="E916" s="39"/>
      <c r="F916" s="39"/>
      <c r="G916" s="39"/>
      <c r="H916" s="39"/>
      <c r="I916" s="38"/>
    </row>
    <row r="917" spans="2:9">
      <c r="B917" s="39"/>
      <c r="C917" s="40"/>
      <c r="D917" s="39"/>
      <c r="E917" s="39"/>
      <c r="F917" s="39"/>
      <c r="G917" s="39"/>
      <c r="H917" s="39"/>
      <c r="I917" s="38"/>
    </row>
    <row r="918" spans="2:9">
      <c r="B918" s="39"/>
      <c r="C918" s="40"/>
      <c r="D918" s="39"/>
      <c r="E918" s="39"/>
      <c r="F918" s="39"/>
      <c r="G918" s="39"/>
      <c r="H918" s="39"/>
      <c r="I918" s="38"/>
    </row>
    <row r="919" spans="2:9">
      <c r="B919" s="39"/>
      <c r="C919" s="40"/>
      <c r="D919" s="39"/>
      <c r="E919" s="39"/>
      <c r="F919" s="39"/>
      <c r="G919" s="39"/>
      <c r="H919" s="39"/>
      <c r="I919" s="38"/>
    </row>
    <row r="920" spans="2:9">
      <c r="B920" s="39"/>
      <c r="C920" s="40"/>
      <c r="D920" s="39"/>
      <c r="E920" s="39"/>
      <c r="F920" s="39"/>
      <c r="G920" s="39"/>
      <c r="H920" s="39"/>
      <c r="I920" s="38"/>
    </row>
    <row r="921" spans="2:9">
      <c r="B921" s="39"/>
      <c r="C921" s="40"/>
      <c r="D921" s="39"/>
      <c r="E921" s="39"/>
      <c r="F921" s="39"/>
      <c r="G921" s="39"/>
      <c r="H921" s="39"/>
      <c r="I921" s="38"/>
    </row>
    <row r="922" spans="2:9">
      <c r="B922" s="39"/>
      <c r="C922" s="40"/>
      <c r="D922" s="39"/>
      <c r="E922" s="39"/>
      <c r="F922" s="39"/>
      <c r="G922" s="39"/>
      <c r="H922" s="39"/>
      <c r="I922" s="38"/>
    </row>
    <row r="923" spans="2:9">
      <c r="B923" s="39"/>
      <c r="C923" s="40"/>
      <c r="D923" s="39"/>
      <c r="E923" s="39"/>
      <c r="F923" s="39"/>
      <c r="G923" s="39"/>
      <c r="H923" s="39"/>
      <c r="I923" s="38"/>
    </row>
    <row r="924" spans="2:9">
      <c r="B924" s="39"/>
      <c r="C924" s="40"/>
      <c r="D924" s="39"/>
      <c r="E924" s="39"/>
      <c r="F924" s="39"/>
      <c r="G924" s="39"/>
      <c r="H924" s="39"/>
      <c r="I924" s="38"/>
    </row>
    <row r="925" spans="2:9">
      <c r="B925" s="39"/>
      <c r="C925" s="40"/>
      <c r="D925" s="39"/>
      <c r="E925" s="39"/>
      <c r="F925" s="39"/>
      <c r="G925" s="39"/>
      <c r="H925" s="39"/>
      <c r="I925" s="38"/>
    </row>
    <row r="926" spans="2:9">
      <c r="B926" s="39"/>
      <c r="C926" s="40"/>
      <c r="D926" s="39"/>
      <c r="E926" s="39"/>
      <c r="F926" s="39"/>
      <c r="G926" s="39"/>
      <c r="H926" s="39"/>
      <c r="I926" s="38"/>
    </row>
    <row r="927" spans="2:9">
      <c r="B927" s="39"/>
      <c r="C927" s="40"/>
      <c r="D927" s="39"/>
      <c r="E927" s="39"/>
      <c r="F927" s="39"/>
      <c r="G927" s="39"/>
      <c r="H927" s="39"/>
      <c r="I927" s="38"/>
    </row>
    <row r="928" spans="2:9">
      <c r="B928" s="39"/>
      <c r="C928" s="40"/>
      <c r="D928" s="39"/>
      <c r="E928" s="39"/>
      <c r="F928" s="39"/>
      <c r="G928" s="39"/>
      <c r="H928" s="39"/>
      <c r="I928" s="38"/>
    </row>
    <row r="929" spans="2:9">
      <c r="B929" s="39"/>
      <c r="C929" s="40"/>
      <c r="D929" s="39"/>
      <c r="E929" s="39"/>
      <c r="F929" s="39"/>
      <c r="G929" s="39"/>
      <c r="H929" s="39"/>
      <c r="I929" s="38"/>
    </row>
    <row r="930" spans="2:9">
      <c r="B930" s="39"/>
      <c r="C930" s="40"/>
      <c r="D930" s="39"/>
      <c r="E930" s="39"/>
      <c r="F930" s="39"/>
      <c r="G930" s="39"/>
      <c r="H930" s="39"/>
      <c r="I930" s="38"/>
    </row>
    <row r="931" spans="2:9">
      <c r="B931" s="39"/>
      <c r="C931" s="40"/>
      <c r="D931" s="39"/>
      <c r="E931" s="39"/>
      <c r="F931" s="39"/>
      <c r="G931" s="39"/>
      <c r="H931" s="39"/>
      <c r="I931" s="38"/>
    </row>
    <row r="932" spans="2:9">
      <c r="B932" s="39"/>
      <c r="C932" s="40"/>
      <c r="D932" s="39"/>
      <c r="E932" s="39"/>
      <c r="F932" s="39"/>
      <c r="G932" s="39"/>
      <c r="H932" s="39"/>
      <c r="I932" s="38"/>
    </row>
    <row r="933" spans="2:9">
      <c r="B933" s="39"/>
      <c r="C933" s="40"/>
      <c r="D933" s="39"/>
      <c r="E933" s="39"/>
      <c r="F933" s="39"/>
      <c r="G933" s="39"/>
      <c r="H933" s="39"/>
      <c r="I933" s="38"/>
    </row>
    <row r="934" spans="2:9">
      <c r="B934" s="39"/>
      <c r="C934" s="40"/>
      <c r="D934" s="39"/>
      <c r="E934" s="39"/>
      <c r="F934" s="39"/>
      <c r="G934" s="39"/>
      <c r="H934" s="39"/>
      <c r="I934" s="38"/>
    </row>
    <row r="935" spans="2:9">
      <c r="B935" s="39"/>
      <c r="C935" s="40"/>
      <c r="D935" s="39"/>
      <c r="E935" s="39"/>
      <c r="F935" s="39"/>
      <c r="G935" s="39"/>
      <c r="H935" s="39"/>
      <c r="I935" s="38"/>
    </row>
    <row r="936" spans="2:9">
      <c r="B936" s="39"/>
      <c r="C936" s="40"/>
      <c r="D936" s="39"/>
      <c r="E936" s="39"/>
      <c r="F936" s="39"/>
      <c r="G936" s="39"/>
      <c r="H936" s="39"/>
      <c r="I936" s="38"/>
    </row>
    <row r="937" spans="2:9">
      <c r="B937" s="39"/>
      <c r="C937" s="40"/>
      <c r="D937" s="39"/>
      <c r="E937" s="39"/>
      <c r="F937" s="39"/>
      <c r="G937" s="39"/>
      <c r="H937" s="39"/>
      <c r="I937" s="38"/>
    </row>
    <row r="938" spans="2:9">
      <c r="B938" s="39"/>
      <c r="C938" s="40"/>
      <c r="D938" s="39"/>
      <c r="E938" s="39"/>
      <c r="F938" s="39"/>
      <c r="G938" s="39"/>
      <c r="H938" s="39"/>
      <c r="I938" s="38"/>
    </row>
    <row r="939" spans="2:9">
      <c r="B939" s="39"/>
      <c r="C939" s="40"/>
      <c r="D939" s="39"/>
      <c r="E939" s="39"/>
      <c r="F939" s="39"/>
      <c r="G939" s="39"/>
      <c r="H939" s="39"/>
      <c r="I939" s="38"/>
    </row>
    <row r="940" spans="2:9">
      <c r="B940" s="39"/>
      <c r="C940" s="40"/>
      <c r="D940" s="39"/>
      <c r="E940" s="39"/>
      <c r="F940" s="39"/>
      <c r="G940" s="39"/>
      <c r="H940" s="39"/>
      <c r="I940" s="38"/>
    </row>
    <row r="941" spans="2:9">
      <c r="B941" s="39"/>
      <c r="C941" s="40"/>
      <c r="D941" s="39"/>
      <c r="E941" s="39"/>
      <c r="F941" s="39"/>
      <c r="G941" s="39"/>
      <c r="H941" s="39"/>
      <c r="I941" s="38"/>
    </row>
    <row r="942" spans="2:9">
      <c r="B942" s="39"/>
      <c r="C942" s="40"/>
      <c r="D942" s="39"/>
      <c r="E942" s="39"/>
      <c r="F942" s="39"/>
      <c r="G942" s="39"/>
      <c r="H942" s="39"/>
      <c r="I942" s="38"/>
    </row>
    <row r="943" spans="2:9">
      <c r="B943" s="39"/>
      <c r="C943" s="40"/>
      <c r="D943" s="39"/>
      <c r="E943" s="39"/>
      <c r="F943" s="39"/>
      <c r="G943" s="39"/>
      <c r="H943" s="39"/>
      <c r="I943" s="38"/>
    </row>
    <row r="944" spans="2:9">
      <c r="B944" s="39"/>
      <c r="C944" s="40"/>
      <c r="D944" s="39"/>
      <c r="E944" s="39"/>
      <c r="F944" s="39"/>
      <c r="G944" s="39"/>
      <c r="H944" s="39"/>
      <c r="I944" s="38"/>
    </row>
    <row r="945" spans="2:9">
      <c r="B945" s="39"/>
      <c r="C945" s="40"/>
      <c r="D945" s="39"/>
      <c r="E945" s="39"/>
      <c r="F945" s="39"/>
      <c r="G945" s="39"/>
      <c r="H945" s="39"/>
      <c r="I945" s="38"/>
    </row>
    <row r="946" spans="2:9">
      <c r="B946" s="39"/>
      <c r="C946" s="40"/>
      <c r="D946" s="39"/>
      <c r="E946" s="39"/>
      <c r="F946" s="39"/>
      <c r="G946" s="39"/>
      <c r="H946" s="39"/>
      <c r="I946" s="38"/>
    </row>
    <row r="947" spans="2:9">
      <c r="B947" s="39"/>
      <c r="C947" s="40"/>
      <c r="D947" s="39"/>
      <c r="E947" s="39"/>
      <c r="F947" s="39"/>
      <c r="G947" s="39"/>
      <c r="H947" s="39"/>
      <c r="I947" s="38"/>
    </row>
    <row r="948" spans="2:9">
      <c r="B948" s="39"/>
      <c r="C948" s="40"/>
      <c r="D948" s="39"/>
      <c r="E948" s="39"/>
      <c r="F948" s="39"/>
      <c r="G948" s="39"/>
      <c r="H948" s="39"/>
      <c r="I948" s="38"/>
    </row>
    <row r="949" spans="2:9">
      <c r="B949" s="39"/>
      <c r="C949" s="40"/>
      <c r="D949" s="39"/>
      <c r="E949" s="39"/>
      <c r="F949" s="39"/>
      <c r="G949" s="39"/>
      <c r="H949" s="39"/>
      <c r="I949" s="38"/>
    </row>
    <row r="950" spans="2:9">
      <c r="B950" s="39"/>
      <c r="C950" s="40"/>
      <c r="D950" s="39"/>
      <c r="E950" s="39"/>
      <c r="F950" s="39"/>
      <c r="G950" s="39"/>
      <c r="H950" s="39"/>
      <c r="I950" s="38"/>
    </row>
    <row r="951" spans="2:9">
      <c r="B951" s="39"/>
      <c r="C951" s="40"/>
      <c r="D951" s="39"/>
      <c r="E951" s="39"/>
      <c r="F951" s="39"/>
      <c r="G951" s="39"/>
      <c r="H951" s="39"/>
      <c r="I951" s="38"/>
    </row>
    <row r="952" spans="2:9">
      <c r="B952" s="39"/>
      <c r="C952" s="40"/>
      <c r="D952" s="39"/>
      <c r="E952" s="39"/>
      <c r="F952" s="39"/>
      <c r="G952" s="39"/>
      <c r="H952" s="39"/>
      <c r="I952" s="38"/>
    </row>
    <row r="953" spans="2:9">
      <c r="B953" s="39"/>
      <c r="C953" s="40"/>
      <c r="D953" s="39"/>
      <c r="E953" s="39"/>
      <c r="F953" s="39"/>
      <c r="G953" s="39"/>
      <c r="H953" s="39"/>
      <c r="I953" s="38"/>
    </row>
    <row r="954" spans="2:9">
      <c r="B954" s="39"/>
      <c r="C954" s="40"/>
      <c r="D954" s="39"/>
      <c r="E954" s="39"/>
      <c r="F954" s="39"/>
      <c r="G954" s="39"/>
      <c r="H954" s="39"/>
      <c r="I954" s="38"/>
    </row>
    <row r="955" spans="2:9">
      <c r="B955" s="39"/>
      <c r="C955" s="40"/>
      <c r="D955" s="39"/>
      <c r="E955" s="39"/>
      <c r="F955" s="39"/>
      <c r="G955" s="39"/>
      <c r="H955" s="39"/>
      <c r="I955" s="38"/>
    </row>
    <row r="956" spans="2:9">
      <c r="B956" s="39"/>
      <c r="C956" s="40"/>
      <c r="D956" s="39"/>
      <c r="E956" s="39"/>
      <c r="F956" s="39"/>
      <c r="G956" s="39"/>
      <c r="H956" s="39"/>
      <c r="I956" s="38"/>
    </row>
    <row r="957" spans="2:9">
      <c r="B957" s="39"/>
      <c r="C957" s="40"/>
      <c r="D957" s="39"/>
      <c r="E957" s="39"/>
      <c r="F957" s="39"/>
      <c r="G957" s="39"/>
      <c r="H957" s="39"/>
      <c r="I957" s="38"/>
    </row>
    <row r="958" spans="2:9">
      <c r="B958" s="39"/>
      <c r="C958" s="40"/>
      <c r="D958" s="39"/>
      <c r="E958" s="39"/>
      <c r="F958" s="39"/>
      <c r="G958" s="39"/>
      <c r="H958" s="39"/>
      <c r="I958" s="38"/>
    </row>
    <row r="959" spans="2:9">
      <c r="B959" s="39"/>
      <c r="C959" s="40"/>
      <c r="D959" s="39"/>
      <c r="E959" s="39"/>
      <c r="F959" s="39"/>
      <c r="G959" s="39"/>
      <c r="H959" s="39"/>
      <c r="I959" s="38"/>
    </row>
    <row r="960" spans="2:9">
      <c r="B960" s="39"/>
      <c r="C960" s="40"/>
      <c r="D960" s="39"/>
      <c r="E960" s="39"/>
      <c r="F960" s="39"/>
      <c r="G960" s="39"/>
      <c r="H960" s="39"/>
      <c r="I960" s="38"/>
    </row>
    <row r="961" spans="2:9">
      <c r="B961" s="39"/>
      <c r="C961" s="40"/>
      <c r="D961" s="39"/>
      <c r="E961" s="39"/>
      <c r="F961" s="39"/>
      <c r="G961" s="39"/>
      <c r="H961" s="39"/>
      <c r="I961" s="38"/>
    </row>
    <row r="962" spans="2:9">
      <c r="B962" s="39"/>
      <c r="C962" s="40"/>
      <c r="D962" s="39"/>
      <c r="E962" s="39"/>
      <c r="F962" s="39"/>
      <c r="G962" s="39"/>
      <c r="H962" s="39"/>
      <c r="I962" s="38"/>
    </row>
    <row r="963" spans="2:9">
      <c r="B963" s="39"/>
      <c r="C963" s="40"/>
      <c r="D963" s="39"/>
      <c r="E963" s="39"/>
      <c r="F963" s="39"/>
      <c r="G963" s="39"/>
      <c r="H963" s="39"/>
      <c r="I963" s="38"/>
    </row>
    <row r="964" spans="2:9">
      <c r="B964" s="39"/>
      <c r="C964" s="40"/>
      <c r="D964" s="39"/>
      <c r="E964" s="39"/>
      <c r="F964" s="39"/>
      <c r="G964" s="39"/>
      <c r="H964" s="39"/>
      <c r="I964" s="38"/>
    </row>
    <row r="965" spans="2:9">
      <c r="B965" s="39"/>
      <c r="C965" s="40"/>
      <c r="D965" s="39"/>
      <c r="E965" s="39"/>
      <c r="F965" s="39"/>
      <c r="G965" s="39"/>
      <c r="H965" s="39"/>
      <c r="I965" s="38"/>
    </row>
    <row r="966" spans="2:9">
      <c r="B966" s="39"/>
      <c r="C966" s="40"/>
      <c r="D966" s="39"/>
      <c r="E966" s="39"/>
      <c r="F966" s="39"/>
      <c r="G966" s="39"/>
      <c r="H966" s="39"/>
      <c r="I966" s="38"/>
    </row>
    <row r="967" spans="2:9">
      <c r="B967" s="39"/>
      <c r="C967" s="40"/>
      <c r="D967" s="39"/>
      <c r="E967" s="39"/>
      <c r="F967" s="39"/>
      <c r="G967" s="39"/>
      <c r="H967" s="39"/>
      <c r="I967" s="38"/>
    </row>
    <row r="968" spans="2:9">
      <c r="B968" s="39"/>
      <c r="C968" s="40"/>
      <c r="D968" s="39"/>
      <c r="E968" s="39"/>
      <c r="F968" s="39"/>
      <c r="G968" s="39"/>
      <c r="H968" s="39"/>
      <c r="I968" s="38"/>
    </row>
    <row r="969" spans="2:9">
      <c r="B969" s="39"/>
      <c r="C969" s="40"/>
      <c r="D969" s="39"/>
      <c r="E969" s="39"/>
      <c r="F969" s="39"/>
      <c r="G969" s="39"/>
      <c r="H969" s="39"/>
      <c r="I969" s="38"/>
    </row>
    <row r="970" spans="2:9">
      <c r="B970" s="39"/>
      <c r="C970" s="40"/>
      <c r="D970" s="39"/>
      <c r="E970" s="39"/>
      <c r="F970" s="39"/>
      <c r="G970" s="39"/>
      <c r="H970" s="39"/>
      <c r="I970" s="38"/>
    </row>
    <row r="971" spans="2:9">
      <c r="B971" s="39"/>
      <c r="C971" s="40"/>
      <c r="D971" s="39"/>
      <c r="E971" s="39"/>
      <c r="F971" s="39"/>
      <c r="G971" s="39"/>
      <c r="H971" s="39"/>
      <c r="I971" s="38"/>
    </row>
    <row r="972" spans="2:9">
      <c r="B972" s="39"/>
      <c r="C972" s="40"/>
      <c r="D972" s="39"/>
      <c r="E972" s="39"/>
      <c r="F972" s="39"/>
      <c r="G972" s="39"/>
      <c r="H972" s="39"/>
      <c r="I972" s="38"/>
    </row>
    <row r="973" spans="2:9">
      <c r="B973" s="39"/>
      <c r="C973" s="40"/>
      <c r="D973" s="39"/>
      <c r="E973" s="39"/>
      <c r="F973" s="39"/>
      <c r="G973" s="39"/>
      <c r="H973" s="39"/>
      <c r="I973" s="38"/>
    </row>
    <row r="974" spans="2:9">
      <c r="B974" s="39"/>
      <c r="C974" s="40"/>
      <c r="D974" s="39"/>
      <c r="E974" s="39"/>
      <c r="F974" s="39"/>
      <c r="G974" s="39"/>
      <c r="H974" s="39"/>
      <c r="I974" s="38"/>
    </row>
    <row r="975" spans="2:9">
      <c r="B975" s="39"/>
      <c r="C975" s="40"/>
      <c r="D975" s="39"/>
      <c r="E975" s="39"/>
      <c r="F975" s="39"/>
      <c r="G975" s="39"/>
      <c r="H975" s="39"/>
      <c r="I975" s="38"/>
    </row>
    <row r="976" spans="2:9">
      <c r="B976" s="39"/>
      <c r="C976" s="40"/>
      <c r="D976" s="39"/>
      <c r="E976" s="39"/>
      <c r="F976" s="39"/>
      <c r="G976" s="39"/>
      <c r="H976" s="39"/>
      <c r="I976" s="38"/>
    </row>
    <row r="977" spans="2:9">
      <c r="B977" s="39"/>
      <c r="C977" s="40"/>
      <c r="D977" s="39"/>
      <c r="E977" s="39"/>
      <c r="F977" s="39"/>
      <c r="G977" s="39"/>
      <c r="H977" s="39"/>
      <c r="I977" s="38"/>
    </row>
    <row r="978" spans="2:9">
      <c r="B978" s="39"/>
      <c r="C978" s="40"/>
      <c r="D978" s="39"/>
      <c r="E978" s="39"/>
      <c r="F978" s="39"/>
      <c r="G978" s="39"/>
      <c r="H978" s="39"/>
      <c r="I978" s="38"/>
    </row>
    <row r="979" spans="2:9">
      <c r="B979" s="39"/>
      <c r="C979" s="40"/>
      <c r="D979" s="39"/>
      <c r="E979" s="39"/>
      <c r="F979" s="39"/>
      <c r="G979" s="39"/>
      <c r="H979" s="39"/>
      <c r="I979" s="38"/>
    </row>
    <row r="980" spans="2:9">
      <c r="B980" s="39"/>
      <c r="C980" s="40"/>
      <c r="D980" s="39"/>
      <c r="E980" s="39"/>
      <c r="F980" s="39"/>
      <c r="G980" s="39"/>
      <c r="H980" s="39"/>
      <c r="I980" s="38"/>
    </row>
    <row r="981" spans="2:9">
      <c r="B981" s="39"/>
      <c r="C981" s="40"/>
      <c r="D981" s="39"/>
      <c r="E981" s="39"/>
      <c r="F981" s="39"/>
      <c r="G981" s="39"/>
      <c r="H981" s="39"/>
      <c r="I981" s="38"/>
    </row>
    <row r="982" spans="2:9">
      <c r="B982" s="39"/>
      <c r="C982" s="40"/>
      <c r="D982" s="39"/>
      <c r="E982" s="39"/>
      <c r="F982" s="39"/>
      <c r="G982" s="39"/>
      <c r="H982" s="39"/>
      <c r="I982" s="38"/>
    </row>
    <row r="983" spans="2:9">
      <c r="B983" s="39"/>
      <c r="C983" s="40"/>
      <c r="D983" s="39"/>
      <c r="E983" s="39"/>
      <c r="F983" s="39"/>
      <c r="G983" s="39"/>
      <c r="H983" s="39"/>
      <c r="I983" s="38"/>
    </row>
    <row r="984" spans="2:9">
      <c r="B984" s="39"/>
      <c r="C984" s="40"/>
      <c r="D984" s="39"/>
      <c r="E984" s="39"/>
      <c r="F984" s="39"/>
      <c r="G984" s="39"/>
      <c r="H984" s="39"/>
      <c r="I984" s="38"/>
    </row>
    <row r="985" spans="2:9">
      <c r="B985" s="39"/>
      <c r="C985" s="40"/>
      <c r="D985" s="39"/>
      <c r="E985" s="39"/>
      <c r="F985" s="39"/>
      <c r="G985" s="39"/>
      <c r="H985" s="39"/>
      <c r="I985" s="38"/>
    </row>
    <row r="986" spans="2:9">
      <c r="B986" s="39"/>
      <c r="C986" s="40"/>
      <c r="D986" s="39"/>
      <c r="E986" s="39"/>
      <c r="F986" s="39"/>
      <c r="G986" s="39"/>
      <c r="H986" s="39"/>
      <c r="I986" s="38"/>
    </row>
    <row r="987" spans="2:9">
      <c r="B987" s="39"/>
      <c r="C987" s="40"/>
      <c r="D987" s="39"/>
      <c r="E987" s="39"/>
      <c r="F987" s="39"/>
      <c r="G987" s="39"/>
      <c r="H987" s="39"/>
      <c r="I987" s="38"/>
    </row>
    <row r="988" spans="2:9">
      <c r="B988" s="39"/>
      <c r="C988" s="40"/>
      <c r="D988" s="39"/>
      <c r="E988" s="39"/>
      <c r="F988" s="39"/>
      <c r="G988" s="39"/>
      <c r="H988" s="39"/>
      <c r="I988" s="38"/>
    </row>
    <row r="989" spans="2:9">
      <c r="B989" s="39"/>
      <c r="C989" s="40"/>
      <c r="D989" s="39"/>
      <c r="E989" s="39"/>
      <c r="F989" s="39"/>
      <c r="G989" s="39"/>
      <c r="H989" s="39"/>
      <c r="I989" s="38"/>
    </row>
    <row r="990" spans="2:9">
      <c r="B990" s="39"/>
      <c r="C990" s="40"/>
      <c r="D990" s="39"/>
      <c r="E990" s="39"/>
      <c r="F990" s="39"/>
      <c r="G990" s="39"/>
      <c r="H990" s="39"/>
      <c r="I990" s="38"/>
    </row>
    <row r="991" spans="2:9">
      <c r="B991" s="39"/>
      <c r="C991" s="40"/>
      <c r="D991" s="39"/>
      <c r="E991" s="39"/>
      <c r="F991" s="39"/>
      <c r="G991" s="39"/>
      <c r="H991" s="39"/>
      <c r="I991" s="38"/>
    </row>
    <row r="992" spans="2:9">
      <c r="B992" s="39"/>
      <c r="C992" s="40"/>
      <c r="D992" s="39"/>
      <c r="E992" s="39"/>
      <c r="F992" s="39"/>
      <c r="G992" s="39"/>
      <c r="H992" s="39"/>
      <c r="I992" s="38"/>
    </row>
    <row r="993" spans="2:9">
      <c r="B993" s="39"/>
      <c r="C993" s="40"/>
      <c r="D993" s="39"/>
      <c r="E993" s="39"/>
      <c r="F993" s="39"/>
      <c r="G993" s="39"/>
      <c r="H993" s="39"/>
      <c r="I993" s="38"/>
    </row>
    <row r="994" spans="2:9">
      <c r="B994" s="39"/>
      <c r="C994" s="40"/>
      <c r="D994" s="39"/>
      <c r="E994" s="39"/>
      <c r="F994" s="39"/>
      <c r="G994" s="39"/>
      <c r="H994" s="39"/>
      <c r="I994" s="38"/>
    </row>
    <row r="995" spans="2:9">
      <c r="B995" s="39"/>
      <c r="C995" s="40"/>
      <c r="D995" s="39"/>
      <c r="E995" s="39"/>
      <c r="F995" s="39"/>
      <c r="G995" s="39"/>
      <c r="H995" s="39"/>
      <c r="I995" s="38"/>
    </row>
    <row r="996" spans="2:9">
      <c r="B996" s="39"/>
      <c r="C996" s="40"/>
      <c r="D996" s="39"/>
      <c r="E996" s="39"/>
      <c r="F996" s="39"/>
      <c r="G996" s="39"/>
      <c r="H996" s="39"/>
      <c r="I996" s="38"/>
    </row>
    <row r="997" spans="2:9">
      <c r="B997" s="39"/>
      <c r="C997" s="40"/>
      <c r="D997" s="39"/>
      <c r="E997" s="39"/>
      <c r="F997" s="39"/>
      <c r="G997" s="39"/>
      <c r="H997" s="39"/>
      <c r="I997" s="38"/>
    </row>
    <row r="998" spans="2:9">
      <c r="B998" s="39"/>
      <c r="C998" s="40"/>
      <c r="D998" s="39"/>
      <c r="E998" s="39"/>
      <c r="F998" s="39"/>
      <c r="G998" s="39"/>
      <c r="H998" s="39"/>
      <c r="I998" s="38"/>
    </row>
    <row r="999" spans="2:9">
      <c r="B999" s="39"/>
      <c r="C999" s="40"/>
      <c r="D999" s="39"/>
      <c r="E999" s="39"/>
      <c r="F999" s="39"/>
      <c r="G999" s="39"/>
      <c r="H999" s="39"/>
      <c r="I999" s="38"/>
    </row>
    <row r="1000" spans="2:9">
      <c r="B1000" s="39"/>
      <c r="C1000" s="40"/>
      <c r="D1000" s="39"/>
      <c r="E1000" s="39"/>
      <c r="F1000" s="39"/>
      <c r="G1000" s="39"/>
      <c r="H1000" s="39"/>
      <c r="I1000" s="38"/>
    </row>
    <row r="1001" spans="2:9">
      <c r="B1001" s="39"/>
      <c r="C1001" s="40"/>
      <c r="D1001" s="39"/>
      <c r="E1001" s="39"/>
      <c r="F1001" s="39"/>
      <c r="G1001" s="39"/>
      <c r="H1001" s="39"/>
      <c r="I1001" s="38"/>
    </row>
    <row r="1002" spans="2:9">
      <c r="B1002" s="39"/>
      <c r="C1002" s="40"/>
      <c r="D1002" s="39"/>
      <c r="E1002" s="39"/>
      <c r="F1002" s="39"/>
      <c r="G1002" s="39"/>
      <c r="H1002" s="39"/>
      <c r="I1002" s="38"/>
    </row>
    <row r="1003" spans="2:9">
      <c r="B1003" s="39"/>
      <c r="C1003" s="40"/>
      <c r="D1003" s="39"/>
      <c r="E1003" s="39"/>
      <c r="F1003" s="39"/>
      <c r="G1003" s="39"/>
      <c r="H1003" s="39"/>
      <c r="I1003" s="38"/>
    </row>
    <row r="1004" spans="2:9">
      <c r="B1004" s="39"/>
      <c r="C1004" s="40"/>
      <c r="D1004" s="39"/>
      <c r="E1004" s="39"/>
      <c r="F1004" s="39"/>
      <c r="G1004" s="39"/>
      <c r="H1004" s="39"/>
      <c r="I1004" s="38"/>
    </row>
    <row r="1005" spans="2:9">
      <c r="B1005" s="39"/>
      <c r="C1005" s="40"/>
      <c r="D1005" s="39"/>
      <c r="E1005" s="39"/>
      <c r="F1005" s="39"/>
      <c r="G1005" s="39"/>
      <c r="H1005" s="39"/>
      <c r="I1005" s="38"/>
    </row>
    <row r="1006" spans="2:9">
      <c r="B1006" s="39"/>
      <c r="C1006" s="40"/>
      <c r="D1006" s="39"/>
      <c r="E1006" s="39"/>
      <c r="F1006" s="39"/>
      <c r="G1006" s="39"/>
      <c r="H1006" s="39"/>
      <c r="I1006" s="38"/>
    </row>
    <row r="1007" spans="2:9">
      <c r="B1007" s="39"/>
      <c r="C1007" s="40"/>
      <c r="D1007" s="39"/>
      <c r="E1007" s="39"/>
      <c r="F1007" s="39"/>
      <c r="G1007" s="39"/>
      <c r="H1007" s="39"/>
      <c r="I1007" s="38"/>
    </row>
    <row r="1008" spans="2:9">
      <c r="B1008" s="39"/>
      <c r="C1008" s="40"/>
      <c r="D1008" s="39"/>
      <c r="E1008" s="39"/>
      <c r="F1008" s="39"/>
      <c r="G1008" s="39"/>
      <c r="H1008" s="39"/>
      <c r="I1008" s="38"/>
    </row>
    <row r="1009" spans="2:9">
      <c r="B1009" s="39"/>
      <c r="C1009" s="40"/>
      <c r="D1009" s="39"/>
      <c r="E1009" s="39"/>
      <c r="F1009" s="39"/>
      <c r="G1009" s="39"/>
      <c r="H1009" s="39"/>
      <c r="I1009" s="38"/>
    </row>
    <row r="1010" spans="2:9">
      <c r="B1010" s="39"/>
      <c r="C1010" s="40"/>
      <c r="D1010" s="39"/>
      <c r="E1010" s="39"/>
      <c r="F1010" s="39"/>
      <c r="G1010" s="39"/>
      <c r="H1010" s="39"/>
      <c r="I1010" s="38"/>
    </row>
    <row r="1011" spans="2:9">
      <c r="B1011" s="39"/>
      <c r="C1011" s="40"/>
      <c r="D1011" s="39"/>
      <c r="E1011" s="39"/>
      <c r="F1011" s="39"/>
      <c r="G1011" s="39"/>
      <c r="H1011" s="39"/>
      <c r="I1011" s="38"/>
    </row>
    <row r="1012" spans="2:9">
      <c r="B1012" s="39"/>
      <c r="C1012" s="40"/>
      <c r="D1012" s="39"/>
      <c r="E1012" s="39"/>
      <c r="F1012" s="39"/>
      <c r="G1012" s="39"/>
      <c r="H1012" s="39"/>
      <c r="I1012" s="38"/>
    </row>
    <row r="1013" spans="2:9">
      <c r="B1013" s="39"/>
      <c r="C1013" s="40"/>
      <c r="D1013" s="39"/>
      <c r="E1013" s="39"/>
      <c r="F1013" s="39"/>
      <c r="G1013" s="39"/>
      <c r="H1013" s="39"/>
      <c r="I1013" s="38"/>
    </row>
    <row r="1014" spans="2:9">
      <c r="B1014" s="39"/>
      <c r="C1014" s="40"/>
      <c r="D1014" s="39"/>
      <c r="E1014" s="39"/>
      <c r="F1014" s="39"/>
      <c r="G1014" s="39"/>
      <c r="H1014" s="39"/>
      <c r="I1014" s="38"/>
    </row>
    <row r="1015" spans="2:9">
      <c r="B1015" s="39"/>
      <c r="C1015" s="40"/>
      <c r="D1015" s="39"/>
      <c r="E1015" s="39"/>
      <c r="F1015" s="39"/>
      <c r="G1015" s="39"/>
      <c r="H1015" s="39"/>
      <c r="I1015" s="38"/>
    </row>
    <row r="1016" spans="2:9">
      <c r="B1016" s="39"/>
      <c r="C1016" s="40"/>
      <c r="D1016" s="39"/>
      <c r="E1016" s="39"/>
      <c r="F1016" s="39"/>
      <c r="G1016" s="39"/>
      <c r="H1016" s="39"/>
      <c r="I1016" s="38"/>
    </row>
    <row r="1017" spans="2:9">
      <c r="B1017" s="39"/>
      <c r="C1017" s="40"/>
      <c r="D1017" s="39"/>
      <c r="E1017" s="39"/>
      <c r="F1017" s="39"/>
      <c r="G1017" s="39"/>
      <c r="H1017" s="39"/>
      <c r="I1017" s="38"/>
    </row>
    <row r="1018" spans="2:9">
      <c r="B1018" s="39"/>
      <c r="C1018" s="40"/>
      <c r="D1018" s="39"/>
      <c r="E1018" s="39"/>
      <c r="F1018" s="39"/>
      <c r="G1018" s="39"/>
      <c r="H1018" s="39"/>
      <c r="I1018" s="38"/>
    </row>
    <row r="1019" spans="2:9">
      <c r="B1019" s="39"/>
      <c r="C1019" s="40"/>
      <c r="D1019" s="39"/>
      <c r="E1019" s="39"/>
      <c r="F1019" s="39"/>
      <c r="G1019" s="39"/>
      <c r="H1019" s="39"/>
      <c r="I1019" s="38"/>
    </row>
    <row r="1020" spans="2:9">
      <c r="B1020" s="39"/>
      <c r="C1020" s="40"/>
      <c r="D1020" s="39"/>
      <c r="E1020" s="39"/>
      <c r="F1020" s="39"/>
      <c r="G1020" s="39"/>
      <c r="H1020" s="39"/>
      <c r="I1020" s="38"/>
    </row>
    <row r="1021" spans="2:9">
      <c r="B1021" s="39"/>
      <c r="C1021" s="40"/>
      <c r="D1021" s="39"/>
      <c r="E1021" s="39"/>
      <c r="F1021" s="39"/>
      <c r="G1021" s="39"/>
      <c r="H1021" s="39"/>
      <c r="I1021" s="38"/>
    </row>
    <row r="1022" spans="2:9">
      <c r="B1022" s="39"/>
      <c r="C1022" s="40"/>
      <c r="D1022" s="39"/>
      <c r="E1022" s="39"/>
      <c r="F1022" s="39"/>
      <c r="G1022" s="39"/>
      <c r="H1022" s="39"/>
      <c r="I1022" s="38"/>
    </row>
    <row r="1023" spans="2:9">
      <c r="B1023" s="39"/>
      <c r="C1023" s="40"/>
      <c r="D1023" s="39"/>
      <c r="E1023" s="39"/>
      <c r="F1023" s="39"/>
      <c r="G1023" s="39"/>
      <c r="H1023" s="39"/>
      <c r="I1023" s="38"/>
    </row>
    <row r="1024" spans="2:9">
      <c r="B1024" s="39"/>
      <c r="C1024" s="40"/>
      <c r="D1024" s="39"/>
      <c r="E1024" s="39"/>
      <c r="F1024" s="39"/>
      <c r="G1024" s="39"/>
      <c r="H1024" s="39"/>
      <c r="I1024" s="38"/>
    </row>
    <row r="1025" spans="2:9">
      <c r="B1025" s="39"/>
      <c r="C1025" s="40"/>
      <c r="D1025" s="39"/>
      <c r="E1025" s="39"/>
      <c r="F1025" s="39"/>
      <c r="G1025" s="39"/>
      <c r="H1025" s="39"/>
      <c r="I1025" s="38"/>
    </row>
    <row r="1026" spans="2:9">
      <c r="B1026" s="39"/>
      <c r="C1026" s="40"/>
      <c r="D1026" s="39"/>
      <c r="E1026" s="39"/>
      <c r="F1026" s="39"/>
      <c r="G1026" s="39"/>
      <c r="H1026" s="39"/>
      <c r="I1026" s="38"/>
    </row>
    <row r="1027" spans="2:9">
      <c r="B1027" s="39"/>
      <c r="C1027" s="40"/>
      <c r="D1027" s="39"/>
      <c r="E1027" s="39"/>
      <c r="F1027" s="39"/>
      <c r="G1027" s="39"/>
      <c r="H1027" s="39"/>
      <c r="I1027" s="38"/>
    </row>
    <row r="1028" spans="2:9">
      <c r="B1028" s="39"/>
      <c r="C1028" s="40"/>
      <c r="D1028" s="39"/>
      <c r="E1028" s="39"/>
      <c r="F1028" s="39"/>
      <c r="G1028" s="39"/>
      <c r="H1028" s="39"/>
      <c r="I1028" s="38"/>
    </row>
    <row r="1029" spans="2:9">
      <c r="B1029" s="39"/>
      <c r="C1029" s="40"/>
      <c r="D1029" s="39"/>
      <c r="E1029" s="39"/>
      <c r="F1029" s="39"/>
      <c r="G1029" s="39"/>
      <c r="H1029" s="39"/>
      <c r="I1029" s="38"/>
    </row>
    <row r="1030" spans="2:9">
      <c r="B1030" s="39"/>
      <c r="C1030" s="40"/>
      <c r="D1030" s="39"/>
      <c r="E1030" s="39"/>
      <c r="F1030" s="39"/>
      <c r="G1030" s="39"/>
      <c r="H1030" s="39"/>
      <c r="I1030" s="38"/>
    </row>
    <row r="1031" spans="2:9">
      <c r="B1031" s="39"/>
      <c r="C1031" s="40"/>
      <c r="D1031" s="39"/>
      <c r="E1031" s="39"/>
      <c r="F1031" s="39"/>
      <c r="G1031" s="39"/>
      <c r="H1031" s="39"/>
      <c r="I1031" s="38"/>
    </row>
    <row r="1032" spans="2:9">
      <c r="B1032" s="39"/>
      <c r="C1032" s="40"/>
      <c r="D1032" s="39"/>
      <c r="E1032" s="39"/>
      <c r="F1032" s="39"/>
      <c r="G1032" s="39"/>
      <c r="H1032" s="39"/>
      <c r="I1032" s="38"/>
    </row>
    <row r="1033" spans="2:9">
      <c r="B1033" s="39"/>
      <c r="C1033" s="40"/>
      <c r="D1033" s="39"/>
      <c r="E1033" s="39"/>
      <c r="F1033" s="39"/>
      <c r="G1033" s="39"/>
      <c r="H1033" s="39"/>
      <c r="I1033" s="38"/>
    </row>
    <row r="1034" spans="2:9">
      <c r="B1034" s="39"/>
      <c r="C1034" s="40"/>
      <c r="D1034" s="39"/>
      <c r="E1034" s="39"/>
      <c r="F1034" s="39"/>
      <c r="G1034" s="39"/>
      <c r="H1034" s="39"/>
      <c r="I1034" s="38"/>
    </row>
    <row r="1035" spans="2:9">
      <c r="B1035" s="39"/>
      <c r="C1035" s="40"/>
      <c r="D1035" s="39"/>
      <c r="E1035" s="39"/>
      <c r="F1035" s="39"/>
      <c r="G1035" s="39"/>
      <c r="H1035" s="39"/>
      <c r="I1035" s="38"/>
    </row>
    <row r="1036" spans="2:9">
      <c r="B1036" s="39"/>
      <c r="C1036" s="40"/>
      <c r="D1036" s="39"/>
      <c r="E1036" s="39"/>
      <c r="F1036" s="39"/>
      <c r="G1036" s="39"/>
      <c r="H1036" s="39"/>
      <c r="I1036" s="38"/>
    </row>
    <row r="1037" spans="2:9">
      <c r="B1037" s="39"/>
      <c r="C1037" s="40"/>
      <c r="D1037" s="39"/>
      <c r="E1037" s="39"/>
      <c r="F1037" s="39"/>
      <c r="G1037" s="39"/>
      <c r="H1037" s="39"/>
      <c r="I1037" s="38"/>
    </row>
    <row r="1038" spans="2:9">
      <c r="B1038" s="39"/>
      <c r="C1038" s="40"/>
      <c r="D1038" s="39"/>
      <c r="E1038" s="39"/>
      <c r="F1038" s="39"/>
      <c r="G1038" s="39"/>
      <c r="H1038" s="39"/>
      <c r="I1038" s="38"/>
    </row>
    <row r="1039" spans="2:9">
      <c r="B1039" s="39"/>
      <c r="C1039" s="40"/>
      <c r="D1039" s="39"/>
      <c r="E1039" s="39"/>
      <c r="F1039" s="39"/>
      <c r="G1039" s="39"/>
      <c r="H1039" s="39"/>
      <c r="I1039" s="38"/>
    </row>
    <row r="1040" spans="2:9">
      <c r="B1040" s="39"/>
      <c r="C1040" s="40"/>
      <c r="D1040" s="39"/>
      <c r="E1040" s="39"/>
      <c r="F1040" s="39"/>
      <c r="G1040" s="39"/>
      <c r="H1040" s="39"/>
      <c r="I1040" s="38"/>
    </row>
    <row r="1041" spans="2:9">
      <c r="B1041" s="39"/>
      <c r="C1041" s="40"/>
      <c r="D1041" s="39"/>
      <c r="E1041" s="39"/>
      <c r="F1041" s="39"/>
      <c r="G1041" s="39"/>
      <c r="H1041" s="39"/>
      <c r="I1041" s="38"/>
    </row>
    <row r="1042" spans="2:9">
      <c r="B1042" s="39"/>
      <c r="C1042" s="40"/>
      <c r="D1042" s="39"/>
      <c r="E1042" s="39"/>
      <c r="F1042" s="39"/>
      <c r="G1042" s="39"/>
      <c r="H1042" s="39"/>
      <c r="I1042" s="38"/>
    </row>
    <row r="1043" spans="2:9">
      <c r="B1043" s="39"/>
      <c r="C1043" s="40"/>
      <c r="D1043" s="39"/>
      <c r="E1043" s="39"/>
      <c r="F1043" s="39"/>
      <c r="G1043" s="39"/>
      <c r="H1043" s="39"/>
      <c r="I1043" s="38"/>
    </row>
    <row r="1044" spans="2:9">
      <c r="B1044" s="39"/>
      <c r="C1044" s="40"/>
      <c r="D1044" s="39"/>
      <c r="E1044" s="39"/>
      <c r="F1044" s="39"/>
      <c r="G1044" s="39"/>
      <c r="H1044" s="39"/>
      <c r="I1044" s="38"/>
    </row>
    <row r="1045" spans="2:9">
      <c r="B1045" s="39"/>
      <c r="C1045" s="40"/>
      <c r="D1045" s="39"/>
      <c r="E1045" s="39"/>
      <c r="F1045" s="39"/>
      <c r="G1045" s="39"/>
      <c r="H1045" s="39"/>
      <c r="I1045" s="38"/>
    </row>
    <row r="1046" spans="2:9">
      <c r="B1046" s="39"/>
      <c r="C1046" s="40"/>
      <c r="D1046" s="39"/>
      <c r="E1046" s="39"/>
      <c r="F1046" s="39"/>
      <c r="G1046" s="39"/>
      <c r="H1046" s="39"/>
      <c r="I1046" s="38"/>
    </row>
    <row r="1047" spans="2:9">
      <c r="B1047" s="39"/>
      <c r="C1047" s="40"/>
      <c r="D1047" s="39"/>
      <c r="E1047" s="39"/>
      <c r="F1047" s="39"/>
      <c r="G1047" s="39"/>
      <c r="H1047" s="39"/>
      <c r="I1047" s="38"/>
    </row>
    <row r="1048" spans="2:9">
      <c r="B1048" s="39"/>
      <c r="C1048" s="40"/>
      <c r="D1048" s="39"/>
      <c r="E1048" s="39"/>
      <c r="F1048" s="39"/>
      <c r="G1048" s="39"/>
      <c r="H1048" s="39"/>
      <c r="I1048" s="38"/>
    </row>
    <row r="1049" spans="2:9">
      <c r="B1049" s="39"/>
      <c r="C1049" s="40"/>
      <c r="D1049" s="39"/>
      <c r="E1049" s="39"/>
      <c r="F1049" s="39"/>
      <c r="G1049" s="39"/>
      <c r="H1049" s="39"/>
      <c r="I1049" s="38"/>
    </row>
    <row r="1050" spans="2:9">
      <c r="B1050" s="39"/>
      <c r="C1050" s="40"/>
      <c r="D1050" s="39"/>
      <c r="E1050" s="39"/>
      <c r="F1050" s="39"/>
      <c r="G1050" s="39"/>
      <c r="H1050" s="39"/>
      <c r="I1050" s="38"/>
    </row>
    <row r="1051" spans="2:9">
      <c r="B1051" s="39"/>
      <c r="C1051" s="40"/>
      <c r="D1051" s="39"/>
      <c r="E1051" s="39"/>
      <c r="F1051" s="39"/>
      <c r="G1051" s="39"/>
      <c r="H1051" s="39"/>
      <c r="I1051" s="38"/>
    </row>
    <row r="1052" spans="2:9">
      <c r="B1052" s="39"/>
      <c r="C1052" s="40"/>
      <c r="D1052" s="39"/>
      <c r="E1052" s="39"/>
      <c r="F1052" s="39"/>
      <c r="G1052" s="39"/>
      <c r="H1052" s="39"/>
      <c r="I1052" s="38"/>
    </row>
    <row r="1053" spans="2:9">
      <c r="B1053" s="39"/>
      <c r="C1053" s="40"/>
      <c r="D1053" s="39"/>
      <c r="E1053" s="39"/>
      <c r="F1053" s="39"/>
      <c r="G1053" s="39"/>
      <c r="H1053" s="39"/>
      <c r="I1053" s="38"/>
    </row>
    <row r="1054" spans="2:9">
      <c r="B1054" s="39"/>
      <c r="C1054" s="40"/>
      <c r="D1054" s="39"/>
      <c r="E1054" s="39"/>
      <c r="F1054" s="39"/>
      <c r="G1054" s="39"/>
      <c r="H1054" s="39"/>
      <c r="I1054" s="38"/>
    </row>
    <row r="1055" spans="2:9">
      <c r="B1055" s="39"/>
      <c r="C1055" s="40"/>
      <c r="D1055" s="39"/>
      <c r="E1055" s="39"/>
      <c r="F1055" s="39"/>
      <c r="G1055" s="39"/>
      <c r="H1055" s="39"/>
      <c r="I1055" s="38"/>
    </row>
    <row r="1056" spans="2:9">
      <c r="B1056" s="39"/>
      <c r="C1056" s="40"/>
      <c r="D1056" s="39"/>
      <c r="E1056" s="39"/>
      <c r="F1056" s="39"/>
      <c r="G1056" s="39"/>
      <c r="H1056" s="39"/>
      <c r="I1056" s="38"/>
    </row>
    <row r="1057" spans="2:9">
      <c r="B1057" s="39"/>
      <c r="C1057" s="40"/>
      <c r="D1057" s="39"/>
      <c r="E1057" s="39"/>
      <c r="F1057" s="39"/>
      <c r="G1057" s="39"/>
      <c r="H1057" s="39"/>
      <c r="I1057" s="38"/>
    </row>
    <row r="1058" spans="2:9">
      <c r="B1058" s="39"/>
      <c r="C1058" s="40"/>
      <c r="D1058" s="39"/>
      <c r="E1058" s="39"/>
      <c r="F1058" s="39"/>
      <c r="G1058" s="39"/>
      <c r="H1058" s="39"/>
      <c r="I1058" s="38"/>
    </row>
    <row r="1059" spans="2:9">
      <c r="B1059" s="39"/>
      <c r="C1059" s="40"/>
      <c r="D1059" s="39"/>
      <c r="E1059" s="39"/>
      <c r="F1059" s="39"/>
      <c r="G1059" s="39"/>
      <c r="H1059" s="39"/>
      <c r="I1059" s="38"/>
    </row>
    <row r="1060" spans="2:9">
      <c r="B1060" s="39"/>
      <c r="C1060" s="40"/>
      <c r="D1060" s="39"/>
      <c r="E1060" s="39"/>
      <c r="F1060" s="39"/>
      <c r="G1060" s="39"/>
      <c r="H1060" s="39"/>
      <c r="I1060" s="38"/>
    </row>
    <row r="1061" spans="2:9">
      <c r="B1061" s="39"/>
      <c r="C1061" s="40"/>
      <c r="D1061" s="39"/>
      <c r="E1061" s="39"/>
      <c r="F1061" s="39"/>
      <c r="G1061" s="39"/>
      <c r="H1061" s="39"/>
      <c r="I1061" s="38"/>
    </row>
    <row r="1062" spans="2:9">
      <c r="B1062" s="39"/>
      <c r="C1062" s="40"/>
      <c r="D1062" s="39"/>
      <c r="E1062" s="39"/>
      <c r="F1062" s="39"/>
      <c r="G1062" s="39"/>
      <c r="H1062" s="39"/>
      <c r="I1062" s="38"/>
    </row>
    <row r="1063" spans="2:9">
      <c r="B1063" s="39"/>
      <c r="C1063" s="40"/>
      <c r="D1063" s="39"/>
      <c r="E1063" s="39"/>
      <c r="F1063" s="39"/>
      <c r="G1063" s="39"/>
      <c r="H1063" s="39"/>
      <c r="I1063" s="38"/>
    </row>
    <row r="1064" spans="2:9">
      <c r="B1064" s="39"/>
      <c r="C1064" s="40"/>
      <c r="D1064" s="39"/>
      <c r="E1064" s="39"/>
      <c r="F1064" s="39"/>
      <c r="G1064" s="39"/>
      <c r="H1064" s="39"/>
      <c r="I1064" s="38"/>
    </row>
    <row r="1065" spans="2:9">
      <c r="B1065" s="39"/>
      <c r="C1065" s="40"/>
      <c r="D1065" s="39"/>
      <c r="E1065" s="39"/>
      <c r="F1065" s="39"/>
      <c r="G1065" s="39"/>
      <c r="H1065" s="39"/>
      <c r="I1065" s="38"/>
    </row>
    <row r="1066" spans="2:9">
      <c r="B1066" s="39"/>
      <c r="C1066" s="40"/>
      <c r="D1066" s="39"/>
      <c r="E1066" s="39"/>
      <c r="F1066" s="39"/>
      <c r="G1066" s="39"/>
      <c r="H1066" s="39"/>
      <c r="I1066" s="38"/>
    </row>
    <row r="1067" spans="2:9">
      <c r="B1067" s="39"/>
      <c r="C1067" s="40"/>
      <c r="D1067" s="39"/>
      <c r="E1067" s="39"/>
      <c r="F1067" s="39"/>
      <c r="G1067" s="39"/>
      <c r="H1067" s="39"/>
      <c r="I1067" s="38"/>
    </row>
    <row r="1068" spans="2:9">
      <c r="B1068" s="39"/>
      <c r="C1068" s="40"/>
      <c r="D1068" s="39"/>
      <c r="E1068" s="39"/>
      <c r="F1068" s="39"/>
      <c r="G1068" s="39"/>
      <c r="H1068" s="39"/>
      <c r="I1068" s="38"/>
    </row>
    <row r="1069" spans="2:9">
      <c r="B1069" s="39"/>
      <c r="C1069" s="40"/>
      <c r="D1069" s="39"/>
      <c r="E1069" s="39"/>
      <c r="F1069" s="39"/>
      <c r="G1069" s="39"/>
      <c r="H1069" s="39"/>
      <c r="I1069" s="38"/>
    </row>
    <row r="1070" spans="2:9">
      <c r="B1070" s="39"/>
      <c r="C1070" s="40"/>
      <c r="D1070" s="39"/>
      <c r="E1070" s="39"/>
      <c r="F1070" s="39"/>
      <c r="G1070" s="39"/>
      <c r="H1070" s="39"/>
      <c r="I1070" s="38"/>
    </row>
    <row r="1071" spans="2:9">
      <c r="B1071" s="39"/>
      <c r="C1071" s="40"/>
      <c r="D1071" s="39"/>
      <c r="E1071" s="39"/>
      <c r="F1071" s="39"/>
      <c r="G1071" s="39"/>
      <c r="H1071" s="39"/>
      <c r="I1071" s="38"/>
    </row>
    <row r="1072" spans="2:9">
      <c r="B1072" s="39"/>
      <c r="C1072" s="40"/>
      <c r="D1072" s="39"/>
      <c r="E1072" s="39"/>
      <c r="F1072" s="39"/>
      <c r="G1072" s="39"/>
      <c r="H1072" s="39"/>
      <c r="I1072" s="38"/>
    </row>
    <row r="1073" spans="2:9">
      <c r="B1073" s="39"/>
      <c r="C1073" s="40"/>
      <c r="D1073" s="39"/>
      <c r="E1073" s="39"/>
      <c r="F1073" s="39"/>
      <c r="G1073" s="39"/>
      <c r="H1073" s="39"/>
      <c r="I1073" s="38"/>
    </row>
    <row r="1074" spans="2:9">
      <c r="B1074" s="39"/>
      <c r="C1074" s="40"/>
      <c r="D1074" s="39"/>
      <c r="E1074" s="39"/>
      <c r="F1074" s="39"/>
      <c r="G1074" s="39"/>
      <c r="H1074" s="39"/>
      <c r="I1074" s="38"/>
    </row>
    <row r="1075" spans="2:9">
      <c r="B1075" s="39"/>
      <c r="C1075" s="40"/>
      <c r="D1075" s="39"/>
      <c r="E1075" s="39"/>
      <c r="F1075" s="39"/>
      <c r="G1075" s="39"/>
      <c r="H1075" s="39"/>
      <c r="I1075" s="38"/>
    </row>
    <row r="1076" spans="2:9">
      <c r="B1076" s="39"/>
      <c r="C1076" s="40"/>
      <c r="D1076" s="39"/>
      <c r="E1076" s="39"/>
      <c r="F1076" s="39"/>
      <c r="G1076" s="39"/>
      <c r="H1076" s="39"/>
      <c r="I1076" s="38"/>
    </row>
    <row r="1077" spans="2:9">
      <c r="B1077" s="39"/>
      <c r="C1077" s="40"/>
      <c r="D1077" s="39"/>
      <c r="E1077" s="39"/>
      <c r="F1077" s="39"/>
      <c r="G1077" s="39"/>
      <c r="H1077" s="39"/>
      <c r="I1077" s="38"/>
    </row>
    <row r="1078" spans="2:9">
      <c r="B1078" s="39"/>
      <c r="C1078" s="40"/>
      <c r="D1078" s="39"/>
      <c r="E1078" s="39"/>
      <c r="F1078" s="39"/>
      <c r="G1078" s="39"/>
      <c r="H1078" s="39"/>
      <c r="I1078" s="38"/>
    </row>
    <row r="1079" spans="2:9">
      <c r="B1079" s="39"/>
      <c r="C1079" s="40"/>
      <c r="D1079" s="39"/>
      <c r="E1079" s="39"/>
      <c r="F1079" s="39"/>
      <c r="G1079" s="39"/>
      <c r="H1079" s="39"/>
      <c r="I1079" s="38"/>
    </row>
    <row r="1080" spans="2:9">
      <c r="B1080" s="39"/>
      <c r="C1080" s="40"/>
      <c r="D1080" s="39"/>
      <c r="E1080" s="39"/>
      <c r="F1080" s="39"/>
      <c r="G1080" s="39"/>
      <c r="H1080" s="39"/>
      <c r="I1080" s="38"/>
    </row>
    <row r="1081" spans="2:9">
      <c r="B1081" s="39"/>
      <c r="C1081" s="40"/>
      <c r="D1081" s="39"/>
      <c r="E1081" s="39"/>
      <c r="F1081" s="39"/>
      <c r="G1081" s="39"/>
      <c r="H1081" s="39"/>
      <c r="I1081" s="38"/>
    </row>
    <row r="1082" spans="2:9">
      <c r="B1082" s="39"/>
      <c r="C1082" s="40"/>
      <c r="D1082" s="39"/>
      <c r="E1082" s="39"/>
      <c r="F1082" s="39"/>
      <c r="G1082" s="39"/>
      <c r="H1082" s="39"/>
      <c r="I1082" s="38"/>
    </row>
    <row r="1083" spans="2:9">
      <c r="B1083" s="39"/>
      <c r="C1083" s="40"/>
      <c r="D1083" s="39"/>
      <c r="E1083" s="39"/>
      <c r="F1083" s="39"/>
      <c r="G1083" s="39"/>
      <c r="H1083" s="39"/>
      <c r="I1083" s="38"/>
    </row>
    <row r="1084" spans="2:9">
      <c r="B1084" s="39"/>
      <c r="C1084" s="40"/>
      <c r="D1084" s="39"/>
      <c r="E1084" s="39"/>
      <c r="F1084" s="39"/>
      <c r="G1084" s="39"/>
      <c r="H1084" s="39"/>
      <c r="I1084" s="38"/>
    </row>
    <row r="1085" spans="2:9">
      <c r="B1085" s="39"/>
      <c r="C1085" s="40"/>
      <c r="D1085" s="39"/>
      <c r="E1085" s="39"/>
      <c r="F1085" s="39"/>
      <c r="G1085" s="39"/>
      <c r="H1085" s="39"/>
      <c r="I1085" s="38"/>
    </row>
    <row r="1086" spans="2:9">
      <c r="B1086" s="39"/>
      <c r="C1086" s="40"/>
      <c r="D1086" s="39"/>
      <c r="E1086" s="39"/>
      <c r="F1086" s="39"/>
      <c r="G1086" s="39"/>
      <c r="H1086" s="39"/>
      <c r="I1086" s="38"/>
    </row>
    <row r="1087" spans="2:9">
      <c r="B1087" s="39"/>
      <c r="C1087" s="40"/>
      <c r="D1087" s="39"/>
      <c r="E1087" s="39"/>
      <c r="F1087" s="39"/>
      <c r="G1087" s="39"/>
      <c r="H1087" s="39"/>
      <c r="I1087" s="38"/>
    </row>
    <row r="1088" spans="2:9">
      <c r="B1088" s="39"/>
      <c r="C1088" s="40"/>
      <c r="D1088" s="39"/>
      <c r="E1088" s="39"/>
      <c r="F1088" s="39"/>
      <c r="G1088" s="39"/>
      <c r="H1088" s="39"/>
      <c r="I1088" s="38"/>
    </row>
    <row r="1089" spans="2:9">
      <c r="B1089" s="39"/>
      <c r="C1089" s="40"/>
      <c r="D1089" s="39"/>
      <c r="E1089" s="39"/>
      <c r="F1089" s="39"/>
      <c r="G1089" s="39"/>
      <c r="H1089" s="39"/>
      <c r="I1089" s="38"/>
    </row>
    <row r="1090" spans="2:9">
      <c r="B1090" s="39"/>
      <c r="C1090" s="40"/>
      <c r="D1090" s="39"/>
      <c r="E1090" s="39"/>
      <c r="F1090" s="39"/>
      <c r="G1090" s="39"/>
      <c r="H1090" s="39"/>
      <c r="I1090" s="38"/>
    </row>
    <row r="1091" spans="2:9">
      <c r="B1091" s="39"/>
      <c r="C1091" s="40"/>
      <c r="D1091" s="39"/>
      <c r="E1091" s="39"/>
      <c r="F1091" s="39"/>
      <c r="G1091" s="39"/>
      <c r="H1091" s="39"/>
      <c r="I1091" s="38"/>
    </row>
    <row r="1092" spans="2:9">
      <c r="B1092" s="39"/>
      <c r="C1092" s="40"/>
      <c r="D1092" s="39"/>
      <c r="E1092" s="39"/>
      <c r="F1092" s="39"/>
      <c r="G1092" s="39"/>
      <c r="H1092" s="39"/>
      <c r="I1092" s="38"/>
    </row>
    <row r="1093" spans="2:9">
      <c r="B1093" s="39"/>
      <c r="C1093" s="40"/>
      <c r="D1093" s="39"/>
      <c r="E1093" s="39"/>
      <c r="F1093" s="39"/>
      <c r="G1093" s="39"/>
      <c r="H1093" s="39"/>
      <c r="I1093" s="38"/>
    </row>
    <row r="1094" spans="2:9">
      <c r="B1094" s="39"/>
      <c r="C1094" s="40"/>
      <c r="D1094" s="39"/>
      <c r="E1094" s="39"/>
      <c r="F1094" s="39"/>
      <c r="G1094" s="39"/>
      <c r="H1094" s="39"/>
      <c r="I1094" s="38"/>
    </row>
    <row r="1095" spans="2:9">
      <c r="B1095" s="39"/>
      <c r="C1095" s="40"/>
      <c r="D1095" s="39"/>
      <c r="E1095" s="39"/>
      <c r="F1095" s="39"/>
      <c r="G1095" s="39"/>
      <c r="H1095" s="39"/>
      <c r="I1095" s="38"/>
    </row>
    <row r="1096" spans="2:9">
      <c r="B1096" s="39"/>
      <c r="C1096" s="40"/>
      <c r="D1096" s="39"/>
      <c r="E1096" s="39"/>
      <c r="F1096" s="39"/>
      <c r="G1096" s="39"/>
      <c r="H1096" s="39"/>
      <c r="I1096" s="38"/>
    </row>
    <row r="1097" spans="2:9">
      <c r="B1097" s="39"/>
      <c r="C1097" s="40"/>
      <c r="D1097" s="39"/>
      <c r="E1097" s="39"/>
      <c r="F1097" s="39"/>
      <c r="G1097" s="39"/>
      <c r="H1097" s="39"/>
      <c r="I1097" s="38"/>
    </row>
    <row r="1098" spans="2:9">
      <c r="B1098" s="39"/>
      <c r="C1098" s="40"/>
      <c r="D1098" s="39"/>
      <c r="E1098" s="39"/>
      <c r="F1098" s="39"/>
      <c r="G1098" s="39"/>
      <c r="H1098" s="39"/>
      <c r="I1098" s="38"/>
    </row>
    <row r="1099" spans="2:9">
      <c r="B1099" s="39"/>
      <c r="C1099" s="40"/>
      <c r="D1099" s="39"/>
      <c r="E1099" s="39"/>
      <c r="F1099" s="39"/>
      <c r="G1099" s="39"/>
      <c r="H1099" s="39"/>
      <c r="I1099" s="38"/>
    </row>
    <row r="1100" spans="2:9">
      <c r="B1100" s="39"/>
      <c r="C1100" s="40"/>
      <c r="D1100" s="39"/>
      <c r="E1100" s="39"/>
      <c r="F1100" s="39"/>
      <c r="G1100" s="39"/>
      <c r="H1100" s="39"/>
      <c r="I1100" s="38"/>
    </row>
    <row r="1101" spans="2:9">
      <c r="B1101" s="39"/>
      <c r="C1101" s="40"/>
      <c r="D1101" s="39"/>
      <c r="E1101" s="39"/>
      <c r="F1101" s="39"/>
      <c r="G1101" s="39"/>
      <c r="H1101" s="39"/>
      <c r="I1101" s="38"/>
    </row>
    <row r="1102" spans="2:9">
      <c r="B1102" s="39"/>
      <c r="C1102" s="40"/>
      <c r="D1102" s="39"/>
      <c r="E1102" s="39"/>
      <c r="F1102" s="39"/>
      <c r="G1102" s="39"/>
      <c r="H1102" s="39"/>
      <c r="I1102" s="38"/>
    </row>
    <row r="1103" spans="2:9">
      <c r="B1103" s="39"/>
      <c r="C1103" s="40"/>
      <c r="D1103" s="39"/>
      <c r="E1103" s="39"/>
      <c r="F1103" s="39"/>
      <c r="G1103" s="39"/>
      <c r="H1103" s="39"/>
      <c r="I1103" s="38"/>
    </row>
    <row r="1104" spans="2:9">
      <c r="B1104" s="39"/>
      <c r="C1104" s="40"/>
      <c r="D1104" s="39"/>
      <c r="E1104" s="39"/>
      <c r="F1104" s="39"/>
      <c r="G1104" s="39"/>
      <c r="H1104" s="39"/>
      <c r="I1104" s="38"/>
    </row>
    <row r="1105" spans="2:9">
      <c r="B1105" s="39"/>
      <c r="C1105" s="40"/>
      <c r="D1105" s="39"/>
      <c r="E1105" s="39"/>
      <c r="F1105" s="39"/>
      <c r="G1105" s="39"/>
      <c r="H1105" s="39"/>
      <c r="I1105" s="38"/>
    </row>
    <row r="1106" spans="2:9">
      <c r="B1106" s="39"/>
      <c r="C1106" s="40"/>
      <c r="D1106" s="39"/>
      <c r="E1106" s="39"/>
      <c r="F1106" s="39"/>
      <c r="G1106" s="39"/>
      <c r="H1106" s="39"/>
      <c r="I1106" s="38"/>
    </row>
    <row r="1107" spans="2:9">
      <c r="B1107" s="39"/>
      <c r="C1107" s="40"/>
      <c r="D1107" s="39"/>
      <c r="E1107" s="39"/>
      <c r="F1107" s="39"/>
      <c r="G1107" s="39"/>
      <c r="H1107" s="39"/>
      <c r="I1107" s="38"/>
    </row>
    <row r="1108" spans="2:9">
      <c r="B1108" s="39"/>
      <c r="C1108" s="40"/>
      <c r="D1108" s="39"/>
      <c r="E1108" s="39"/>
      <c r="F1108" s="39"/>
      <c r="G1108" s="39"/>
      <c r="H1108" s="39"/>
      <c r="I1108" s="38"/>
    </row>
    <row r="1109" spans="2:9">
      <c r="B1109" s="39"/>
      <c r="C1109" s="40"/>
      <c r="D1109" s="39"/>
      <c r="E1109" s="39"/>
      <c r="F1109" s="39"/>
      <c r="G1109" s="39"/>
      <c r="H1109" s="39"/>
      <c r="I1109" s="38"/>
    </row>
    <row r="1110" spans="2:9">
      <c r="B1110" s="39"/>
      <c r="C1110" s="40"/>
      <c r="D1110" s="39"/>
      <c r="E1110" s="39"/>
      <c r="F1110" s="39"/>
      <c r="G1110" s="39"/>
      <c r="H1110" s="39"/>
      <c r="I1110" s="38"/>
    </row>
    <row r="1111" spans="2:9">
      <c r="B1111" s="39"/>
      <c r="C1111" s="40"/>
      <c r="D1111" s="39"/>
      <c r="E1111" s="39"/>
      <c r="F1111" s="39"/>
      <c r="G1111" s="39"/>
      <c r="H1111" s="39"/>
      <c r="I1111" s="38"/>
    </row>
    <row r="1112" spans="2:9">
      <c r="B1112" s="39"/>
      <c r="C1112" s="40"/>
      <c r="D1112" s="39"/>
      <c r="E1112" s="39"/>
      <c r="F1112" s="39"/>
      <c r="G1112" s="39"/>
      <c r="H1112" s="39"/>
      <c r="I1112" s="38"/>
    </row>
    <row r="1113" spans="2:9">
      <c r="B1113" s="39"/>
      <c r="C1113" s="40"/>
      <c r="D1113" s="39"/>
      <c r="E1113" s="39"/>
      <c r="F1113" s="39"/>
      <c r="G1113" s="39"/>
      <c r="H1113" s="39"/>
      <c r="I1113" s="38"/>
    </row>
    <row r="1114" spans="2:9">
      <c r="B1114" s="39"/>
      <c r="C1114" s="40"/>
      <c r="D1114" s="39"/>
      <c r="E1114" s="39"/>
      <c r="F1114" s="39"/>
      <c r="G1114" s="39"/>
      <c r="H1114" s="39"/>
      <c r="I1114" s="38"/>
    </row>
    <row r="1115" spans="2:9">
      <c r="B1115" s="39"/>
      <c r="C1115" s="40"/>
      <c r="D1115" s="39"/>
      <c r="E1115" s="39"/>
      <c r="F1115" s="39"/>
      <c r="G1115" s="39"/>
      <c r="H1115" s="39"/>
      <c r="I1115" s="38"/>
    </row>
    <row r="1116" spans="2:9">
      <c r="B1116" s="39"/>
      <c r="C1116" s="40"/>
      <c r="D1116" s="39"/>
      <c r="E1116" s="39"/>
      <c r="F1116" s="39"/>
      <c r="G1116" s="39"/>
      <c r="H1116" s="39"/>
      <c r="I1116" s="38"/>
    </row>
    <row r="1117" spans="2:9">
      <c r="B1117" s="39"/>
      <c r="C1117" s="40"/>
      <c r="D1117" s="39"/>
      <c r="E1117" s="39"/>
      <c r="F1117" s="39"/>
      <c r="G1117" s="39"/>
      <c r="H1117" s="39"/>
      <c r="I1117" s="38"/>
    </row>
    <row r="1118" spans="2:9">
      <c r="B1118" s="39"/>
      <c r="C1118" s="40"/>
      <c r="D1118" s="39"/>
      <c r="E1118" s="39"/>
      <c r="F1118" s="39"/>
      <c r="G1118" s="39"/>
      <c r="H1118" s="39"/>
      <c r="I1118" s="38"/>
    </row>
    <row r="1119" spans="2:9">
      <c r="B1119" s="39"/>
      <c r="C1119" s="40"/>
      <c r="D1119" s="39"/>
      <c r="E1119" s="39"/>
      <c r="F1119" s="39"/>
      <c r="G1119" s="39"/>
      <c r="H1119" s="39"/>
      <c r="I1119" s="38"/>
    </row>
    <row r="1120" spans="2:9">
      <c r="B1120" s="39"/>
      <c r="C1120" s="40"/>
      <c r="D1120" s="39"/>
      <c r="E1120" s="39"/>
      <c r="F1120" s="39"/>
      <c r="G1120" s="39"/>
      <c r="H1120" s="39"/>
      <c r="I1120" s="38"/>
    </row>
    <row r="1121" spans="2:9">
      <c r="B1121" s="39"/>
      <c r="C1121" s="40"/>
      <c r="D1121" s="39"/>
      <c r="E1121" s="39"/>
      <c r="F1121" s="39"/>
      <c r="G1121" s="39"/>
      <c r="H1121" s="39"/>
      <c r="I1121" s="38"/>
    </row>
    <row r="1122" spans="2:9">
      <c r="B1122" s="39"/>
      <c r="C1122" s="40"/>
      <c r="D1122" s="39"/>
      <c r="E1122" s="39"/>
      <c r="F1122" s="39"/>
      <c r="G1122" s="39"/>
      <c r="H1122" s="39"/>
      <c r="I1122" s="38"/>
    </row>
    <row r="1123" spans="2:9">
      <c r="B1123" s="39"/>
      <c r="C1123" s="40"/>
      <c r="D1123" s="39"/>
      <c r="E1123" s="39"/>
      <c r="F1123" s="39"/>
      <c r="G1123" s="39"/>
      <c r="H1123" s="39"/>
      <c r="I1123" s="38"/>
    </row>
    <row r="1124" spans="2:9">
      <c r="B1124" s="39"/>
      <c r="C1124" s="40"/>
      <c r="D1124" s="39"/>
      <c r="E1124" s="39"/>
      <c r="F1124" s="39"/>
      <c r="G1124" s="39"/>
      <c r="H1124" s="39"/>
      <c r="I1124" s="38"/>
    </row>
    <row r="1125" spans="2:9">
      <c r="B1125" s="39"/>
      <c r="C1125" s="40"/>
      <c r="D1125" s="39"/>
      <c r="E1125" s="39"/>
      <c r="F1125" s="39"/>
      <c r="G1125" s="39"/>
      <c r="H1125" s="39"/>
      <c r="I1125" s="38"/>
    </row>
    <row r="1126" spans="2:9">
      <c r="B1126" s="39"/>
      <c r="C1126" s="40"/>
      <c r="D1126" s="39"/>
      <c r="E1126" s="39"/>
      <c r="F1126" s="39"/>
      <c r="G1126" s="39"/>
      <c r="H1126" s="39"/>
      <c r="I1126" s="38"/>
    </row>
    <row r="1127" spans="2:9">
      <c r="B1127" s="39"/>
      <c r="C1127" s="40"/>
      <c r="D1127" s="39"/>
      <c r="E1127" s="39"/>
      <c r="F1127" s="39"/>
      <c r="G1127" s="39"/>
      <c r="H1127" s="39"/>
      <c r="I1127" s="38"/>
    </row>
    <row r="1128" spans="2:9">
      <c r="B1128" s="39"/>
      <c r="C1128" s="40"/>
      <c r="D1128" s="39"/>
      <c r="E1128" s="39"/>
      <c r="F1128" s="39"/>
      <c r="G1128" s="39"/>
      <c r="H1128" s="39"/>
      <c r="I1128" s="38"/>
    </row>
    <row r="1129" spans="2:9">
      <c r="B1129" s="39"/>
      <c r="C1129" s="40"/>
      <c r="D1129" s="39"/>
      <c r="E1129" s="39"/>
      <c r="F1129" s="39"/>
      <c r="G1129" s="39"/>
      <c r="H1129" s="39"/>
      <c r="I1129" s="38"/>
    </row>
    <row r="1130" spans="2:9">
      <c r="B1130" s="39"/>
      <c r="C1130" s="40"/>
      <c r="D1130" s="39"/>
      <c r="E1130" s="39"/>
      <c r="F1130" s="39"/>
      <c r="G1130" s="39"/>
      <c r="H1130" s="39"/>
      <c r="I1130" s="38"/>
    </row>
    <row r="1131" spans="2:9">
      <c r="B1131" s="39"/>
      <c r="C1131" s="40"/>
      <c r="D1131" s="39"/>
      <c r="E1131" s="39"/>
      <c r="F1131" s="39"/>
      <c r="G1131" s="39"/>
      <c r="H1131" s="39"/>
      <c r="I1131" s="38"/>
    </row>
    <row r="1132" spans="2:9">
      <c r="B1132" s="39"/>
      <c r="C1132" s="40"/>
      <c r="D1132" s="39"/>
      <c r="E1132" s="39"/>
      <c r="F1132" s="39"/>
      <c r="G1132" s="39"/>
      <c r="H1132" s="39"/>
      <c r="I1132" s="38"/>
    </row>
    <row r="1133" spans="2:9">
      <c r="B1133" s="39"/>
      <c r="C1133" s="40"/>
      <c r="D1133" s="39"/>
      <c r="E1133" s="39"/>
      <c r="F1133" s="39"/>
      <c r="G1133" s="39"/>
      <c r="H1133" s="39"/>
      <c r="I1133" s="38"/>
    </row>
    <row r="1134" spans="2:9">
      <c r="B1134" s="39"/>
      <c r="C1134" s="40"/>
      <c r="D1134" s="39"/>
      <c r="E1134" s="39"/>
      <c r="F1134" s="39"/>
      <c r="G1134" s="39"/>
      <c r="H1134" s="39"/>
      <c r="I1134" s="38"/>
    </row>
    <row r="1135" spans="2:9">
      <c r="B1135" s="39"/>
      <c r="C1135" s="40"/>
      <c r="D1135" s="39"/>
      <c r="E1135" s="39"/>
      <c r="F1135" s="39"/>
      <c r="G1135" s="39"/>
      <c r="H1135" s="39"/>
      <c r="I1135" s="38"/>
    </row>
    <row r="1136" spans="2:9">
      <c r="B1136" s="39"/>
      <c r="C1136" s="40"/>
      <c r="D1136" s="39"/>
      <c r="E1136" s="39"/>
      <c r="F1136" s="39"/>
      <c r="G1136" s="39"/>
      <c r="H1136" s="39"/>
      <c r="I1136" s="38"/>
    </row>
    <row r="1137" spans="2:9">
      <c r="B1137" s="39"/>
      <c r="C1137" s="40"/>
      <c r="D1137" s="39"/>
      <c r="E1137" s="39"/>
      <c r="F1137" s="39"/>
      <c r="G1137" s="39"/>
      <c r="H1137" s="39"/>
      <c r="I1137" s="38"/>
    </row>
    <row r="1138" spans="2:9">
      <c r="B1138" s="39"/>
      <c r="C1138" s="40"/>
      <c r="D1138" s="39"/>
      <c r="E1138" s="39"/>
      <c r="F1138" s="39"/>
      <c r="G1138" s="39"/>
      <c r="H1138" s="39"/>
      <c r="I1138" s="38"/>
    </row>
    <row r="1139" spans="2:9">
      <c r="B1139" s="39"/>
      <c r="C1139" s="40"/>
      <c r="D1139" s="39"/>
      <c r="E1139" s="39"/>
      <c r="F1139" s="39"/>
      <c r="G1139" s="39"/>
      <c r="H1139" s="39"/>
      <c r="I1139" s="38"/>
    </row>
    <row r="1140" spans="2:9">
      <c r="B1140" s="39"/>
      <c r="C1140" s="40"/>
      <c r="D1140" s="39"/>
      <c r="E1140" s="39"/>
      <c r="F1140" s="39"/>
      <c r="G1140" s="39"/>
      <c r="H1140" s="39"/>
      <c r="I1140" s="38"/>
    </row>
    <row r="1141" spans="2:9">
      <c r="B1141" s="39"/>
      <c r="C1141" s="40"/>
      <c r="D1141" s="39"/>
      <c r="E1141" s="39"/>
      <c r="F1141" s="39"/>
      <c r="G1141" s="39"/>
      <c r="H1141" s="39"/>
      <c r="I1141" s="38"/>
    </row>
    <row r="1142" spans="2:9">
      <c r="B1142" s="39"/>
      <c r="C1142" s="40"/>
      <c r="D1142" s="39"/>
      <c r="E1142" s="39"/>
      <c r="F1142" s="39"/>
      <c r="G1142" s="39"/>
      <c r="H1142" s="39"/>
      <c r="I1142" s="38"/>
    </row>
    <row r="1143" spans="2:9">
      <c r="B1143" s="39"/>
      <c r="C1143" s="40"/>
      <c r="D1143" s="39"/>
      <c r="E1143" s="39"/>
      <c r="F1143" s="39"/>
      <c r="G1143" s="39"/>
      <c r="H1143" s="39"/>
      <c r="I1143" s="38"/>
    </row>
    <row r="1144" spans="2:9">
      <c r="B1144" s="39"/>
      <c r="C1144" s="40"/>
      <c r="D1144" s="39"/>
      <c r="E1144" s="39"/>
      <c r="F1144" s="39"/>
      <c r="G1144" s="39"/>
      <c r="H1144" s="39"/>
      <c r="I1144" s="38"/>
    </row>
    <row r="1145" spans="2:9">
      <c r="B1145" s="39"/>
      <c r="C1145" s="40"/>
      <c r="D1145" s="39"/>
      <c r="E1145" s="39"/>
      <c r="F1145" s="39"/>
      <c r="G1145" s="39"/>
      <c r="H1145" s="39"/>
      <c r="I1145" s="38"/>
    </row>
    <row r="1146" spans="2:9">
      <c r="B1146" s="39"/>
      <c r="C1146" s="40"/>
      <c r="D1146" s="39"/>
      <c r="E1146" s="39"/>
      <c r="F1146" s="39"/>
      <c r="G1146" s="39"/>
      <c r="H1146" s="39"/>
      <c r="I1146" s="38"/>
    </row>
    <row r="1147" spans="2:9">
      <c r="B1147" s="39"/>
      <c r="C1147" s="40"/>
      <c r="D1147" s="39"/>
      <c r="E1147" s="39"/>
      <c r="F1147" s="39"/>
      <c r="G1147" s="39"/>
      <c r="H1147" s="39"/>
      <c r="I1147" s="38"/>
    </row>
    <row r="1148" spans="2:9">
      <c r="B1148" s="39"/>
      <c r="C1148" s="40"/>
      <c r="D1148" s="39"/>
      <c r="E1148" s="39"/>
      <c r="F1148" s="39"/>
      <c r="G1148" s="39"/>
      <c r="H1148" s="39"/>
      <c r="I1148" s="38"/>
    </row>
    <row r="1149" spans="2:9">
      <c r="B1149" s="39"/>
      <c r="C1149" s="40"/>
      <c r="D1149" s="39"/>
      <c r="E1149" s="39"/>
      <c r="F1149" s="39"/>
      <c r="G1149" s="39"/>
      <c r="H1149" s="39"/>
      <c r="I1149" s="38"/>
    </row>
    <row r="1150" spans="2:9">
      <c r="B1150" s="39"/>
      <c r="C1150" s="40"/>
      <c r="D1150" s="39"/>
      <c r="E1150" s="39"/>
      <c r="F1150" s="39"/>
      <c r="G1150" s="39"/>
      <c r="H1150" s="39"/>
      <c r="I1150" s="38"/>
    </row>
    <row r="1151" spans="2:9">
      <c r="B1151" s="39"/>
      <c r="C1151" s="40"/>
      <c r="D1151" s="39"/>
      <c r="E1151" s="39"/>
      <c r="F1151" s="39"/>
      <c r="G1151" s="39"/>
      <c r="H1151" s="39"/>
      <c r="I1151" s="38"/>
    </row>
    <row r="1152" spans="2:9">
      <c r="B1152" s="39"/>
      <c r="C1152" s="40"/>
      <c r="D1152" s="39"/>
      <c r="E1152" s="39"/>
      <c r="F1152" s="39"/>
      <c r="G1152" s="39"/>
      <c r="H1152" s="39"/>
      <c r="I1152" s="38"/>
    </row>
    <row r="1153" spans="2:9">
      <c r="B1153" s="39"/>
      <c r="C1153" s="40"/>
      <c r="D1153" s="39"/>
      <c r="E1153" s="39"/>
      <c r="F1153" s="39"/>
      <c r="G1153" s="39"/>
      <c r="H1153" s="39"/>
      <c r="I1153" s="38"/>
    </row>
    <row r="1154" spans="2:9">
      <c r="B1154" s="39"/>
      <c r="C1154" s="40"/>
      <c r="D1154" s="39"/>
      <c r="E1154" s="39"/>
      <c r="F1154" s="39"/>
      <c r="G1154" s="39"/>
      <c r="H1154" s="39"/>
      <c r="I1154" s="38"/>
    </row>
    <row r="1155" spans="2:9">
      <c r="B1155" s="39"/>
      <c r="C1155" s="40"/>
      <c r="D1155" s="39"/>
      <c r="E1155" s="39"/>
      <c r="F1155" s="39"/>
      <c r="G1155" s="39"/>
      <c r="H1155" s="39"/>
      <c r="I1155" s="38"/>
    </row>
    <row r="1156" spans="2:9">
      <c r="B1156" s="39"/>
      <c r="C1156" s="40"/>
      <c r="D1156" s="39"/>
      <c r="E1156" s="39"/>
      <c r="F1156" s="39"/>
      <c r="G1156" s="39"/>
      <c r="H1156" s="39"/>
      <c r="I1156" s="38"/>
    </row>
    <row r="1157" spans="2:9">
      <c r="B1157" s="39"/>
      <c r="C1157" s="40"/>
      <c r="D1157" s="39"/>
      <c r="E1157" s="39"/>
      <c r="F1157" s="39"/>
      <c r="G1157" s="39"/>
      <c r="H1157" s="39"/>
      <c r="I1157" s="38"/>
    </row>
    <row r="1158" spans="2:9">
      <c r="B1158" s="39"/>
      <c r="C1158" s="40"/>
      <c r="D1158" s="39"/>
      <c r="E1158" s="39"/>
      <c r="F1158" s="39"/>
      <c r="G1158" s="39"/>
      <c r="H1158" s="39"/>
      <c r="I1158" s="38"/>
    </row>
    <row r="1159" spans="2:9">
      <c r="B1159" s="39"/>
      <c r="C1159" s="40"/>
      <c r="D1159" s="39"/>
      <c r="E1159" s="39"/>
      <c r="F1159" s="39"/>
      <c r="G1159" s="39"/>
      <c r="H1159" s="39"/>
      <c r="I1159" s="38"/>
    </row>
    <row r="1160" spans="2:9">
      <c r="B1160" s="39"/>
      <c r="C1160" s="40"/>
      <c r="D1160" s="39"/>
      <c r="E1160" s="39"/>
      <c r="F1160" s="39"/>
      <c r="G1160" s="39"/>
      <c r="H1160" s="39"/>
      <c r="I1160" s="38"/>
    </row>
    <row r="1161" spans="2:9">
      <c r="B1161" s="39"/>
      <c r="C1161" s="40"/>
      <c r="D1161" s="39"/>
      <c r="E1161" s="39"/>
      <c r="F1161" s="39"/>
      <c r="G1161" s="39"/>
      <c r="H1161" s="39"/>
      <c r="I1161" s="38"/>
    </row>
    <row r="1162" spans="2:9">
      <c r="B1162" s="39"/>
      <c r="C1162" s="40"/>
      <c r="D1162" s="39"/>
      <c r="E1162" s="39"/>
      <c r="F1162" s="39"/>
      <c r="G1162" s="39"/>
      <c r="H1162" s="39"/>
      <c r="I1162" s="38"/>
    </row>
    <row r="1163" spans="2:9">
      <c r="B1163" s="39"/>
      <c r="C1163" s="40"/>
      <c r="D1163" s="39"/>
      <c r="E1163" s="39"/>
      <c r="F1163" s="39"/>
      <c r="G1163" s="39"/>
      <c r="H1163" s="39"/>
      <c r="I1163" s="38"/>
    </row>
    <row r="1164" spans="2:9">
      <c r="B1164" s="39"/>
      <c r="C1164" s="40"/>
      <c r="D1164" s="39"/>
      <c r="E1164" s="39"/>
      <c r="F1164" s="39"/>
      <c r="G1164" s="39"/>
      <c r="H1164" s="39"/>
      <c r="I1164" s="38"/>
    </row>
    <row r="1165" spans="2:9">
      <c r="B1165" s="39"/>
      <c r="C1165" s="40"/>
      <c r="D1165" s="39"/>
      <c r="E1165" s="39"/>
      <c r="F1165" s="39"/>
      <c r="G1165" s="39"/>
      <c r="H1165" s="39"/>
      <c r="I1165" s="38"/>
    </row>
    <row r="1166" spans="2:9">
      <c r="B1166" s="39"/>
      <c r="C1166" s="40"/>
      <c r="D1166" s="39"/>
      <c r="E1166" s="39"/>
      <c r="F1166" s="39"/>
      <c r="G1166" s="39"/>
      <c r="H1166" s="39"/>
      <c r="I1166" s="38"/>
    </row>
    <row r="1167" spans="2:9">
      <c r="B1167" s="39"/>
      <c r="C1167" s="40"/>
      <c r="D1167" s="39"/>
      <c r="E1167" s="39"/>
      <c r="F1167" s="39"/>
      <c r="G1167" s="39"/>
      <c r="H1167" s="39"/>
      <c r="I1167" s="38"/>
    </row>
    <row r="1168" spans="2:9">
      <c r="B1168" s="39"/>
      <c r="C1168" s="40"/>
      <c r="D1168" s="39"/>
      <c r="E1168" s="39"/>
      <c r="F1168" s="39"/>
      <c r="G1168" s="39"/>
      <c r="H1168" s="39"/>
      <c r="I1168" s="38"/>
    </row>
    <row r="1169" spans="2:9">
      <c r="B1169" s="39"/>
      <c r="C1169" s="40"/>
      <c r="D1169" s="39"/>
      <c r="E1169" s="39"/>
      <c r="F1169" s="39"/>
      <c r="G1169" s="39"/>
      <c r="H1169" s="39"/>
      <c r="I1169" s="38"/>
    </row>
    <row r="1170" spans="2:9">
      <c r="B1170" s="39"/>
      <c r="C1170" s="40"/>
      <c r="D1170" s="39"/>
      <c r="E1170" s="39"/>
      <c r="F1170" s="39"/>
      <c r="G1170" s="39"/>
      <c r="H1170" s="39"/>
      <c r="I1170" s="38"/>
    </row>
    <row r="1171" spans="2:9">
      <c r="B1171" s="39"/>
      <c r="C1171" s="40"/>
      <c r="D1171" s="39"/>
      <c r="E1171" s="39"/>
      <c r="F1171" s="39"/>
      <c r="G1171" s="39"/>
      <c r="H1171" s="39"/>
      <c r="I1171" s="38"/>
    </row>
    <row r="1172" spans="2:9">
      <c r="B1172" s="39"/>
      <c r="C1172" s="40"/>
      <c r="D1172" s="39"/>
      <c r="E1172" s="39"/>
      <c r="F1172" s="39"/>
      <c r="G1172" s="39"/>
      <c r="H1172" s="39"/>
      <c r="I1172" s="38"/>
    </row>
    <row r="1173" spans="2:9">
      <c r="B1173" s="39"/>
      <c r="C1173" s="40"/>
      <c r="D1173" s="39"/>
      <c r="E1173" s="39"/>
      <c r="F1173" s="39"/>
      <c r="G1173" s="39"/>
      <c r="H1173" s="39"/>
      <c r="I1173" s="38"/>
    </row>
    <row r="1174" spans="2:9">
      <c r="B1174" s="39"/>
      <c r="C1174" s="40"/>
      <c r="D1174" s="39"/>
      <c r="E1174" s="39"/>
      <c r="F1174" s="39"/>
      <c r="G1174" s="39"/>
      <c r="H1174" s="39"/>
      <c r="I1174" s="38"/>
    </row>
    <row r="1175" spans="2:9">
      <c r="B1175" s="39"/>
      <c r="C1175" s="40"/>
      <c r="D1175" s="39"/>
      <c r="E1175" s="39"/>
      <c r="F1175" s="39"/>
      <c r="G1175" s="39"/>
      <c r="H1175" s="39"/>
      <c r="I1175" s="38"/>
    </row>
    <row r="1176" spans="2:9">
      <c r="B1176" s="39"/>
      <c r="C1176" s="40"/>
      <c r="D1176" s="39"/>
      <c r="E1176" s="39"/>
      <c r="F1176" s="39"/>
      <c r="G1176" s="39"/>
      <c r="H1176" s="39"/>
      <c r="I1176" s="38"/>
    </row>
    <row r="1177" spans="2:9">
      <c r="B1177" s="39"/>
      <c r="C1177" s="40"/>
      <c r="D1177" s="39"/>
      <c r="E1177" s="39"/>
      <c r="F1177" s="39"/>
      <c r="G1177" s="39"/>
      <c r="H1177" s="39"/>
      <c r="I1177" s="38"/>
    </row>
    <row r="1178" spans="2:9">
      <c r="B1178" s="39"/>
      <c r="C1178" s="40"/>
      <c r="D1178" s="39"/>
      <c r="E1178" s="39"/>
      <c r="F1178" s="39"/>
      <c r="G1178" s="39"/>
      <c r="H1178" s="39"/>
      <c r="I1178" s="38"/>
    </row>
    <row r="1179" spans="2:9">
      <c r="B1179" s="39"/>
      <c r="C1179" s="40"/>
      <c r="D1179" s="39"/>
      <c r="E1179" s="39"/>
      <c r="F1179" s="39"/>
      <c r="G1179" s="39"/>
      <c r="H1179" s="39"/>
      <c r="I1179" s="38"/>
    </row>
    <row r="1180" spans="2:9">
      <c r="B1180" s="39"/>
      <c r="C1180" s="40"/>
      <c r="D1180" s="39"/>
      <c r="E1180" s="39"/>
      <c r="F1180" s="39"/>
      <c r="G1180" s="39"/>
      <c r="H1180" s="39"/>
      <c r="I1180" s="38"/>
    </row>
    <row r="1181" spans="2:9">
      <c r="B1181" s="39"/>
      <c r="C1181" s="40"/>
      <c r="D1181" s="39"/>
      <c r="E1181" s="39"/>
      <c r="F1181" s="39"/>
      <c r="G1181" s="39"/>
      <c r="H1181" s="39"/>
      <c r="I1181" s="38"/>
    </row>
    <row r="1182" spans="2:9">
      <c r="B1182" s="39"/>
      <c r="C1182" s="40"/>
      <c r="D1182" s="39"/>
      <c r="E1182" s="39"/>
      <c r="F1182" s="39"/>
      <c r="G1182" s="39"/>
      <c r="H1182" s="39"/>
      <c r="I1182" s="38"/>
    </row>
    <row r="1183" spans="2:9">
      <c r="B1183" s="39"/>
      <c r="C1183" s="40"/>
      <c r="D1183" s="39"/>
      <c r="E1183" s="39"/>
      <c r="F1183" s="39"/>
      <c r="G1183" s="39"/>
      <c r="H1183" s="39"/>
      <c r="I1183" s="38"/>
    </row>
    <row r="1184" spans="2:9">
      <c r="B1184" s="39"/>
      <c r="C1184" s="40"/>
      <c r="D1184" s="39"/>
      <c r="E1184" s="39"/>
      <c r="F1184" s="39"/>
      <c r="G1184" s="39"/>
      <c r="H1184" s="39"/>
      <c r="I1184" s="38"/>
    </row>
    <row r="1185" spans="2:9">
      <c r="B1185" s="39"/>
      <c r="C1185" s="40"/>
      <c r="D1185" s="39"/>
      <c r="E1185" s="39"/>
      <c r="F1185" s="39"/>
      <c r="G1185" s="39"/>
      <c r="H1185" s="39"/>
      <c r="I1185" s="38"/>
    </row>
    <row r="1186" spans="2:9">
      <c r="B1186" s="39"/>
      <c r="C1186" s="40"/>
      <c r="D1186" s="39"/>
      <c r="E1186" s="39"/>
      <c r="F1186" s="39"/>
      <c r="G1186" s="39"/>
      <c r="H1186" s="39"/>
      <c r="I1186" s="38"/>
    </row>
    <row r="1187" spans="2:9">
      <c r="B1187" s="39"/>
      <c r="C1187" s="40"/>
      <c r="D1187" s="39"/>
      <c r="E1187" s="39"/>
      <c r="F1187" s="39"/>
      <c r="G1187" s="39"/>
      <c r="H1187" s="39"/>
      <c r="I1187" s="38"/>
    </row>
    <row r="1188" spans="2:9">
      <c r="B1188" s="39"/>
      <c r="C1188" s="40"/>
      <c r="D1188" s="39"/>
      <c r="E1188" s="39"/>
      <c r="F1188" s="39"/>
      <c r="G1188" s="39"/>
      <c r="H1188" s="39"/>
      <c r="I1188" s="38"/>
    </row>
    <row r="1189" spans="2:9">
      <c r="B1189" s="39"/>
      <c r="C1189" s="40"/>
      <c r="D1189" s="39"/>
      <c r="E1189" s="39"/>
      <c r="F1189" s="39"/>
      <c r="G1189" s="39"/>
      <c r="H1189" s="39"/>
      <c r="I1189" s="38"/>
    </row>
    <row r="1190" spans="2:9">
      <c r="B1190" s="39"/>
      <c r="C1190" s="40"/>
      <c r="D1190" s="39"/>
      <c r="E1190" s="39"/>
      <c r="F1190" s="39"/>
      <c r="G1190" s="39"/>
      <c r="H1190" s="39"/>
      <c r="I1190" s="38"/>
    </row>
    <row r="1191" spans="2:9">
      <c r="B1191" s="39"/>
      <c r="C1191" s="40"/>
      <c r="D1191" s="39"/>
      <c r="E1191" s="39"/>
      <c r="F1191" s="39"/>
      <c r="G1191" s="39"/>
      <c r="H1191" s="39"/>
      <c r="I1191" s="38"/>
    </row>
    <row r="1192" spans="2:9">
      <c r="B1192" s="39"/>
      <c r="C1192" s="40"/>
      <c r="D1192" s="39"/>
      <c r="E1192" s="39"/>
      <c r="F1192" s="39"/>
      <c r="G1192" s="39"/>
      <c r="H1192" s="39"/>
      <c r="I1192" s="38"/>
    </row>
    <row r="1193" spans="2:9">
      <c r="B1193" s="39"/>
      <c r="C1193" s="40"/>
      <c r="D1193" s="39"/>
      <c r="E1193" s="39"/>
      <c r="F1193" s="39"/>
      <c r="G1193" s="39"/>
      <c r="H1193" s="39"/>
      <c r="I1193" s="38"/>
    </row>
    <row r="1194" spans="2:9">
      <c r="B1194" s="39"/>
      <c r="C1194" s="40"/>
      <c r="D1194" s="39"/>
      <c r="E1194" s="39"/>
      <c r="F1194" s="39"/>
      <c r="G1194" s="39"/>
      <c r="H1194" s="39"/>
      <c r="I1194" s="38"/>
    </row>
    <row r="1195" spans="2:9">
      <c r="B1195" s="39"/>
      <c r="C1195" s="40"/>
      <c r="D1195" s="39"/>
      <c r="E1195" s="39"/>
      <c r="F1195" s="39"/>
      <c r="G1195" s="39"/>
      <c r="H1195" s="39"/>
      <c r="I1195" s="38"/>
    </row>
    <row r="1196" spans="2:9">
      <c r="B1196" s="39"/>
      <c r="C1196" s="40"/>
      <c r="D1196" s="39"/>
      <c r="E1196" s="39"/>
      <c r="F1196" s="39"/>
      <c r="G1196" s="39"/>
      <c r="H1196" s="39"/>
      <c r="I1196" s="38"/>
    </row>
    <row r="1197" spans="2:9">
      <c r="B1197" s="39"/>
      <c r="C1197" s="40"/>
      <c r="D1197" s="39"/>
      <c r="E1197" s="39"/>
      <c r="F1197" s="39"/>
      <c r="G1197" s="39"/>
      <c r="H1197" s="39"/>
      <c r="I1197" s="38"/>
    </row>
    <row r="1198" spans="2:9">
      <c r="B1198" s="39"/>
      <c r="C1198" s="40"/>
      <c r="D1198" s="39"/>
      <c r="E1198" s="39"/>
      <c r="F1198" s="39"/>
      <c r="G1198" s="39"/>
      <c r="H1198" s="39"/>
      <c r="I1198" s="38"/>
    </row>
    <row r="1199" spans="2:9">
      <c r="B1199" s="39"/>
      <c r="C1199" s="40"/>
      <c r="D1199" s="39"/>
      <c r="E1199" s="39"/>
      <c r="F1199" s="39"/>
      <c r="G1199" s="39"/>
      <c r="H1199" s="39"/>
      <c r="I1199" s="38"/>
    </row>
    <row r="1200" spans="2:9">
      <c r="B1200" s="39"/>
      <c r="C1200" s="40"/>
      <c r="D1200" s="39"/>
      <c r="E1200" s="39"/>
      <c r="F1200" s="39"/>
      <c r="G1200" s="39"/>
      <c r="H1200" s="39"/>
      <c r="I1200" s="38"/>
    </row>
    <row r="1201" spans="2:9">
      <c r="B1201" s="39"/>
      <c r="C1201" s="40"/>
      <c r="D1201" s="39"/>
      <c r="E1201" s="39"/>
      <c r="F1201" s="39"/>
      <c r="G1201" s="39"/>
      <c r="H1201" s="39"/>
      <c r="I1201" s="38"/>
    </row>
    <row r="1202" spans="2:9">
      <c r="B1202" s="39"/>
      <c r="C1202" s="40"/>
      <c r="D1202" s="39"/>
      <c r="E1202" s="39"/>
      <c r="F1202" s="39"/>
      <c r="G1202" s="39"/>
      <c r="H1202" s="39"/>
      <c r="I1202" s="38"/>
    </row>
    <row r="1203" spans="2:9">
      <c r="B1203" s="39"/>
      <c r="C1203" s="40"/>
      <c r="D1203" s="39"/>
      <c r="E1203" s="39"/>
      <c r="F1203" s="39"/>
      <c r="G1203" s="39"/>
      <c r="H1203" s="39"/>
      <c r="I1203" s="38"/>
    </row>
    <row r="1204" spans="2:9">
      <c r="B1204" s="39"/>
      <c r="C1204" s="40"/>
      <c r="D1204" s="39"/>
      <c r="E1204" s="39"/>
      <c r="F1204" s="39"/>
      <c r="G1204" s="39"/>
      <c r="H1204" s="39"/>
      <c r="I1204" s="38"/>
    </row>
    <row r="1205" spans="2:9">
      <c r="B1205" s="39"/>
      <c r="C1205" s="40"/>
      <c r="D1205" s="39"/>
      <c r="E1205" s="39"/>
      <c r="F1205" s="39"/>
      <c r="G1205" s="39"/>
      <c r="H1205" s="39"/>
      <c r="I1205" s="38"/>
    </row>
    <row r="1206" spans="2:9">
      <c r="B1206" s="39"/>
      <c r="C1206" s="40"/>
      <c r="D1206" s="39"/>
      <c r="E1206" s="39"/>
      <c r="F1206" s="39"/>
      <c r="G1206" s="39"/>
      <c r="H1206" s="39"/>
      <c r="I1206" s="38"/>
    </row>
    <row r="1207" spans="2:9">
      <c r="B1207" s="39"/>
      <c r="C1207" s="40"/>
      <c r="D1207" s="39"/>
      <c r="E1207" s="39"/>
      <c r="F1207" s="39"/>
      <c r="G1207" s="39"/>
      <c r="H1207" s="39"/>
      <c r="I1207" s="38"/>
    </row>
    <row r="1208" spans="2:9">
      <c r="B1208" s="39"/>
      <c r="C1208" s="40"/>
      <c r="D1208" s="39"/>
      <c r="E1208" s="39"/>
      <c r="F1208" s="39"/>
      <c r="G1208" s="39"/>
      <c r="H1208" s="39"/>
      <c r="I1208" s="38"/>
    </row>
    <row r="1209" spans="2:9">
      <c r="B1209" s="39"/>
      <c r="C1209" s="40"/>
      <c r="D1209" s="39"/>
      <c r="E1209" s="39"/>
      <c r="F1209" s="39"/>
      <c r="G1209" s="39"/>
      <c r="H1209" s="39"/>
      <c r="I1209" s="38"/>
    </row>
    <row r="1210" spans="2:9">
      <c r="B1210" s="39"/>
      <c r="C1210" s="40"/>
      <c r="D1210" s="39"/>
      <c r="E1210" s="39"/>
      <c r="F1210" s="39"/>
      <c r="G1210" s="39"/>
      <c r="H1210" s="39"/>
      <c r="I1210" s="38"/>
    </row>
    <row r="1211" spans="2:9">
      <c r="B1211" s="39"/>
      <c r="C1211" s="40"/>
      <c r="D1211" s="39"/>
      <c r="E1211" s="39"/>
      <c r="F1211" s="39"/>
      <c r="G1211" s="39"/>
      <c r="H1211" s="39"/>
      <c r="I1211" s="38"/>
    </row>
    <row r="1212" spans="2:9">
      <c r="B1212" s="39"/>
      <c r="C1212" s="40"/>
      <c r="D1212" s="39"/>
      <c r="E1212" s="39"/>
      <c r="F1212" s="39"/>
      <c r="G1212" s="39"/>
      <c r="H1212" s="39"/>
      <c r="I1212" s="38"/>
    </row>
    <row r="1213" spans="2:9">
      <c r="B1213" s="39"/>
      <c r="C1213" s="40"/>
      <c r="D1213" s="39"/>
      <c r="E1213" s="39"/>
      <c r="F1213" s="39"/>
      <c r="G1213" s="39"/>
      <c r="H1213" s="39"/>
      <c r="I1213" s="38"/>
    </row>
    <row r="1214" spans="2:9">
      <c r="B1214" s="39"/>
      <c r="C1214" s="40"/>
      <c r="D1214" s="39"/>
      <c r="E1214" s="39"/>
      <c r="F1214" s="39"/>
      <c r="G1214" s="39"/>
      <c r="H1214" s="39"/>
      <c r="I1214" s="38"/>
    </row>
    <row r="1215" spans="2:9">
      <c r="B1215" s="39"/>
      <c r="C1215" s="40"/>
      <c r="D1215" s="39"/>
      <c r="E1215" s="39"/>
      <c r="F1215" s="39"/>
      <c r="G1215" s="39"/>
      <c r="H1215" s="39"/>
      <c r="I1215" s="38"/>
    </row>
    <row r="1216" spans="2:9">
      <c r="B1216" s="39"/>
      <c r="C1216" s="40"/>
      <c r="D1216" s="39"/>
      <c r="E1216" s="39"/>
      <c r="F1216" s="39"/>
      <c r="G1216" s="39"/>
      <c r="H1216" s="39"/>
      <c r="I1216" s="38"/>
    </row>
    <row r="1217" spans="2:9">
      <c r="B1217" s="39"/>
      <c r="C1217" s="40"/>
      <c r="D1217" s="39"/>
      <c r="E1217" s="39"/>
      <c r="F1217" s="39"/>
      <c r="G1217" s="39"/>
      <c r="H1217" s="39"/>
      <c r="I1217" s="38"/>
    </row>
    <row r="1218" spans="2:9">
      <c r="B1218" s="39"/>
      <c r="C1218" s="40"/>
      <c r="D1218" s="39"/>
      <c r="E1218" s="39"/>
      <c r="F1218" s="39"/>
      <c r="G1218" s="39"/>
      <c r="H1218" s="39"/>
      <c r="I1218" s="38"/>
    </row>
    <row r="1219" spans="2:9">
      <c r="B1219" s="39"/>
      <c r="C1219" s="40"/>
      <c r="D1219" s="39"/>
      <c r="E1219" s="39"/>
      <c r="F1219" s="39"/>
      <c r="G1219" s="39"/>
      <c r="H1219" s="39"/>
      <c r="I1219" s="38"/>
    </row>
    <row r="1220" spans="2:9">
      <c r="B1220" s="39"/>
      <c r="C1220" s="40"/>
      <c r="D1220" s="39"/>
      <c r="E1220" s="39"/>
      <c r="F1220" s="39"/>
      <c r="G1220" s="39"/>
      <c r="H1220" s="39"/>
      <c r="I1220" s="38"/>
    </row>
    <row r="1221" spans="2:9">
      <c r="B1221" s="39"/>
      <c r="C1221" s="40"/>
      <c r="D1221" s="39"/>
      <c r="E1221" s="39"/>
      <c r="F1221" s="39"/>
      <c r="G1221" s="39"/>
      <c r="H1221" s="39"/>
      <c r="I1221" s="38"/>
    </row>
    <row r="1222" spans="2:9">
      <c r="B1222" s="39"/>
      <c r="C1222" s="40"/>
      <c r="D1222" s="39"/>
      <c r="E1222" s="39"/>
      <c r="F1222" s="39"/>
      <c r="G1222" s="39"/>
      <c r="H1222" s="39"/>
      <c r="I1222" s="38"/>
    </row>
    <row r="1223" spans="2:9">
      <c r="B1223" s="39"/>
      <c r="C1223" s="40"/>
      <c r="D1223" s="39"/>
      <c r="E1223" s="39"/>
      <c r="F1223" s="39"/>
      <c r="G1223" s="39"/>
      <c r="H1223" s="39"/>
      <c r="I1223" s="38"/>
    </row>
    <row r="1224" spans="2:9">
      <c r="B1224" s="39"/>
      <c r="C1224" s="40"/>
      <c r="D1224" s="39"/>
      <c r="E1224" s="39"/>
      <c r="F1224" s="39"/>
      <c r="G1224" s="39"/>
      <c r="H1224" s="39"/>
      <c r="I1224" s="38"/>
    </row>
    <row r="1225" spans="2:9">
      <c r="B1225" s="39"/>
      <c r="C1225" s="40"/>
      <c r="D1225" s="39"/>
      <c r="E1225" s="39"/>
      <c r="F1225" s="39"/>
      <c r="G1225" s="39"/>
      <c r="H1225" s="39"/>
      <c r="I1225" s="38"/>
    </row>
    <row r="1226" spans="2:9">
      <c r="B1226" s="39"/>
      <c r="C1226" s="40"/>
      <c r="D1226" s="39"/>
      <c r="E1226" s="39"/>
      <c r="F1226" s="39"/>
      <c r="G1226" s="39"/>
      <c r="H1226" s="39"/>
      <c r="I1226" s="38"/>
    </row>
    <row r="1227" spans="2:9">
      <c r="B1227" s="39"/>
      <c r="C1227" s="40"/>
      <c r="D1227" s="39"/>
      <c r="E1227" s="39"/>
      <c r="F1227" s="39"/>
      <c r="G1227" s="39"/>
      <c r="H1227" s="39"/>
      <c r="I1227" s="38"/>
    </row>
    <row r="1228" spans="2:9">
      <c r="B1228" s="39"/>
      <c r="C1228" s="40"/>
      <c r="D1228" s="39"/>
      <c r="E1228" s="39"/>
      <c r="F1228" s="39"/>
      <c r="G1228" s="39"/>
      <c r="H1228" s="39"/>
      <c r="I1228" s="38"/>
    </row>
    <row r="1229" spans="2:9">
      <c r="B1229" s="39"/>
      <c r="C1229" s="40"/>
      <c r="D1229" s="39"/>
      <c r="E1229" s="39"/>
      <c r="F1229" s="39"/>
      <c r="G1229" s="39"/>
      <c r="H1229" s="39"/>
      <c r="I1229" s="38"/>
    </row>
    <row r="1230" spans="2:9">
      <c r="B1230" s="39"/>
      <c r="C1230" s="40"/>
      <c r="D1230" s="39"/>
      <c r="E1230" s="39"/>
      <c r="F1230" s="39"/>
      <c r="G1230" s="39"/>
      <c r="H1230" s="39"/>
      <c r="I1230" s="38"/>
    </row>
    <row r="1231" spans="2:9">
      <c r="B1231" s="39"/>
      <c r="C1231" s="40"/>
      <c r="D1231" s="39"/>
      <c r="E1231" s="39"/>
      <c r="F1231" s="39"/>
      <c r="G1231" s="39"/>
      <c r="H1231" s="39"/>
      <c r="I1231" s="38"/>
    </row>
    <row r="1232" spans="2:9">
      <c r="B1232" s="39"/>
      <c r="C1232" s="40"/>
      <c r="D1232" s="39"/>
      <c r="E1232" s="39"/>
      <c r="F1232" s="39"/>
      <c r="G1232" s="39"/>
      <c r="H1232" s="39"/>
      <c r="I1232" s="38"/>
    </row>
    <row r="1233" spans="2:9">
      <c r="B1233" s="39"/>
      <c r="C1233" s="40"/>
      <c r="D1233" s="39"/>
      <c r="E1233" s="39"/>
      <c r="F1233" s="39"/>
      <c r="G1233" s="39"/>
      <c r="H1233" s="39"/>
      <c r="I1233" s="38"/>
    </row>
    <row r="1234" spans="2:9">
      <c r="B1234" s="39"/>
      <c r="C1234" s="40"/>
      <c r="D1234" s="39"/>
      <c r="E1234" s="39"/>
      <c r="F1234" s="39"/>
      <c r="G1234" s="39"/>
      <c r="H1234" s="39"/>
      <c r="I1234" s="38"/>
    </row>
    <row r="1235" spans="2:9">
      <c r="B1235" s="39"/>
      <c r="C1235" s="40"/>
      <c r="D1235" s="39"/>
      <c r="E1235" s="39"/>
      <c r="F1235" s="39"/>
      <c r="G1235" s="39"/>
      <c r="H1235" s="39"/>
      <c r="I1235" s="38"/>
    </row>
    <row r="1236" spans="2:9">
      <c r="B1236" s="39"/>
      <c r="C1236" s="40"/>
      <c r="D1236" s="39"/>
      <c r="E1236" s="39"/>
      <c r="F1236" s="39"/>
      <c r="G1236" s="39"/>
      <c r="H1236" s="39"/>
      <c r="I1236" s="38"/>
    </row>
    <row r="1237" spans="2:9">
      <c r="B1237" s="39"/>
      <c r="C1237" s="40"/>
      <c r="D1237" s="39"/>
      <c r="E1237" s="39"/>
      <c r="F1237" s="39"/>
      <c r="G1237" s="39"/>
      <c r="H1237" s="39"/>
      <c r="I1237" s="38"/>
    </row>
    <row r="1238" spans="2:9">
      <c r="B1238" s="39"/>
      <c r="C1238" s="40"/>
      <c r="D1238" s="39"/>
      <c r="E1238" s="39"/>
      <c r="F1238" s="39"/>
      <c r="G1238" s="39"/>
      <c r="H1238" s="39"/>
      <c r="I1238" s="38"/>
    </row>
    <row r="1239" spans="2:9">
      <c r="B1239" s="39"/>
      <c r="C1239" s="40"/>
      <c r="D1239" s="39"/>
      <c r="E1239" s="39"/>
      <c r="F1239" s="39"/>
      <c r="G1239" s="39"/>
      <c r="H1239" s="39"/>
      <c r="I1239" s="38"/>
    </row>
    <row r="1240" spans="2:9">
      <c r="B1240" s="39"/>
      <c r="C1240" s="40"/>
      <c r="D1240" s="39"/>
      <c r="E1240" s="39"/>
      <c r="F1240" s="39"/>
      <c r="G1240" s="39"/>
      <c r="H1240" s="39"/>
      <c r="I1240" s="38"/>
    </row>
    <row r="1241" spans="2:9">
      <c r="B1241" s="39"/>
      <c r="C1241" s="40"/>
      <c r="D1241" s="39"/>
      <c r="E1241" s="39"/>
      <c r="F1241" s="39"/>
      <c r="G1241" s="39"/>
      <c r="H1241" s="39"/>
      <c r="I1241" s="38"/>
    </row>
    <row r="1242" spans="2:9">
      <c r="B1242" s="39"/>
      <c r="C1242" s="40"/>
      <c r="D1242" s="39"/>
      <c r="E1242" s="39"/>
      <c r="F1242" s="39"/>
      <c r="G1242" s="39"/>
      <c r="H1242" s="39"/>
      <c r="I1242" s="38"/>
    </row>
    <row r="1243" spans="2:9">
      <c r="B1243" s="39"/>
      <c r="C1243" s="40"/>
      <c r="D1243" s="39"/>
      <c r="E1243" s="39"/>
      <c r="F1243" s="39"/>
      <c r="G1243" s="39"/>
      <c r="H1243" s="39"/>
      <c r="I1243" s="38"/>
    </row>
    <row r="1244" spans="2:9">
      <c r="B1244" s="39"/>
      <c r="C1244" s="40"/>
      <c r="D1244" s="39"/>
      <c r="E1244" s="39"/>
      <c r="F1244" s="39"/>
      <c r="G1244" s="39"/>
      <c r="H1244" s="39"/>
      <c r="I1244" s="38"/>
    </row>
    <row r="1245" spans="2:9">
      <c r="B1245" s="39"/>
      <c r="C1245" s="40"/>
      <c r="D1245" s="39"/>
      <c r="E1245" s="39"/>
      <c r="F1245" s="39"/>
      <c r="G1245" s="39"/>
      <c r="H1245" s="39"/>
      <c r="I1245" s="38"/>
    </row>
    <row r="1246" spans="2:9">
      <c r="B1246" s="39"/>
      <c r="C1246" s="40"/>
      <c r="D1246" s="39"/>
      <c r="E1246" s="39"/>
      <c r="F1246" s="39"/>
      <c r="G1246" s="39"/>
      <c r="H1246" s="39"/>
      <c r="I1246" s="38"/>
    </row>
    <row r="1247" spans="2:9">
      <c r="B1247" s="39"/>
      <c r="C1247" s="40"/>
      <c r="D1247" s="39"/>
      <c r="E1247" s="39"/>
      <c r="F1247" s="39"/>
      <c r="G1247" s="39"/>
      <c r="H1247" s="39"/>
      <c r="I1247" s="38"/>
    </row>
    <row r="1248" spans="2:9">
      <c r="B1248" s="39"/>
      <c r="C1248" s="40"/>
      <c r="D1248" s="39"/>
      <c r="E1248" s="39"/>
      <c r="F1248" s="39"/>
      <c r="G1248" s="39"/>
      <c r="H1248" s="39"/>
      <c r="I1248" s="38"/>
    </row>
    <row r="1249" spans="2:9">
      <c r="B1249" s="39"/>
      <c r="C1249" s="40"/>
      <c r="D1249" s="39"/>
      <c r="E1249" s="39"/>
      <c r="F1249" s="39"/>
      <c r="G1249" s="39"/>
      <c r="H1249" s="39"/>
      <c r="I1249" s="38"/>
    </row>
    <row r="1250" spans="2:9">
      <c r="B1250" s="39"/>
      <c r="C1250" s="40"/>
      <c r="D1250" s="39"/>
      <c r="E1250" s="39"/>
      <c r="F1250" s="39"/>
      <c r="G1250" s="39"/>
      <c r="H1250" s="39"/>
      <c r="I1250" s="38"/>
    </row>
    <row r="1251" spans="2:9">
      <c r="B1251" s="39"/>
      <c r="C1251" s="40"/>
      <c r="D1251" s="39"/>
      <c r="E1251" s="39"/>
      <c r="F1251" s="39"/>
      <c r="G1251" s="39"/>
      <c r="H1251" s="39"/>
      <c r="I1251" s="38"/>
    </row>
    <row r="1252" spans="2:9">
      <c r="B1252" s="39"/>
      <c r="C1252" s="40"/>
      <c r="D1252" s="39"/>
      <c r="E1252" s="39"/>
      <c r="F1252" s="39"/>
      <c r="G1252" s="39"/>
      <c r="H1252" s="39"/>
      <c r="I1252" s="38"/>
    </row>
    <row r="1253" spans="2:9">
      <c r="B1253" s="39"/>
      <c r="C1253" s="40"/>
      <c r="D1253" s="39"/>
      <c r="E1253" s="39"/>
      <c r="F1253" s="39"/>
      <c r="G1253" s="39"/>
      <c r="H1253" s="39"/>
      <c r="I1253" s="38"/>
    </row>
    <row r="1254" spans="2:9">
      <c r="B1254" s="39"/>
      <c r="C1254" s="40"/>
      <c r="D1254" s="39"/>
      <c r="E1254" s="39"/>
      <c r="F1254" s="39"/>
      <c r="G1254" s="39"/>
      <c r="H1254" s="39"/>
      <c r="I1254" s="38"/>
    </row>
    <row r="1255" spans="2:9">
      <c r="B1255" s="39"/>
      <c r="C1255" s="40"/>
      <c r="D1255" s="39"/>
      <c r="E1255" s="39"/>
      <c r="F1255" s="39"/>
      <c r="G1255" s="39"/>
      <c r="H1255" s="39"/>
      <c r="I1255" s="38"/>
    </row>
    <row r="1256" spans="2:9">
      <c r="B1256" s="39"/>
      <c r="C1256" s="40"/>
      <c r="D1256" s="39"/>
      <c r="E1256" s="39"/>
      <c r="F1256" s="39"/>
      <c r="G1256" s="39"/>
      <c r="H1256" s="39"/>
      <c r="I1256" s="38"/>
    </row>
    <row r="1257" spans="2:9">
      <c r="B1257" s="39"/>
      <c r="C1257" s="40"/>
      <c r="D1257" s="39"/>
      <c r="E1257" s="39"/>
      <c r="F1257" s="39"/>
      <c r="G1257" s="39"/>
      <c r="H1257" s="39"/>
      <c r="I1257" s="38"/>
    </row>
    <row r="1258" spans="2:9">
      <c r="B1258" s="39"/>
      <c r="C1258" s="40"/>
      <c r="D1258" s="39"/>
      <c r="E1258" s="39"/>
      <c r="F1258" s="39"/>
      <c r="G1258" s="39"/>
      <c r="H1258" s="39"/>
      <c r="I1258" s="38"/>
    </row>
    <row r="1259" spans="2:9">
      <c r="B1259" s="39"/>
      <c r="C1259" s="40"/>
      <c r="D1259" s="39"/>
      <c r="E1259" s="39"/>
      <c r="F1259" s="39"/>
      <c r="G1259" s="39"/>
      <c r="H1259" s="39"/>
      <c r="I1259" s="38"/>
    </row>
    <row r="1260" spans="2:9">
      <c r="B1260" s="39"/>
      <c r="C1260" s="40"/>
      <c r="D1260" s="39"/>
      <c r="E1260" s="39"/>
      <c r="F1260" s="39"/>
      <c r="G1260" s="39"/>
      <c r="H1260" s="39"/>
      <c r="I1260" s="38"/>
    </row>
    <row r="1261" spans="2:9">
      <c r="B1261" s="39"/>
      <c r="C1261" s="40"/>
      <c r="D1261" s="39"/>
      <c r="E1261" s="39"/>
      <c r="F1261" s="39"/>
      <c r="G1261" s="39"/>
      <c r="H1261" s="39"/>
      <c r="I1261" s="38"/>
    </row>
    <row r="1262" spans="2:9">
      <c r="B1262" s="39"/>
      <c r="C1262" s="40"/>
      <c r="D1262" s="39"/>
      <c r="E1262" s="39"/>
      <c r="F1262" s="39"/>
      <c r="G1262" s="39"/>
      <c r="H1262" s="39"/>
      <c r="I1262" s="38"/>
    </row>
    <row r="1263" spans="2:9">
      <c r="B1263" s="39"/>
      <c r="C1263" s="40"/>
      <c r="D1263" s="39"/>
      <c r="E1263" s="39"/>
      <c r="F1263" s="39"/>
      <c r="G1263" s="39"/>
      <c r="H1263" s="39"/>
      <c r="I1263" s="38"/>
    </row>
    <row r="1264" spans="2:9">
      <c r="B1264" s="39"/>
      <c r="C1264" s="40"/>
      <c r="D1264" s="39"/>
      <c r="E1264" s="39"/>
      <c r="F1264" s="39"/>
      <c r="G1264" s="39"/>
      <c r="H1264" s="39"/>
      <c r="I1264" s="38"/>
    </row>
    <row r="1265" spans="2:9">
      <c r="B1265" s="39"/>
      <c r="C1265" s="40"/>
      <c r="D1265" s="39"/>
      <c r="E1265" s="39"/>
      <c r="F1265" s="39"/>
      <c r="G1265" s="39"/>
      <c r="H1265" s="39"/>
      <c r="I1265" s="38"/>
    </row>
    <row r="1266" spans="2:9">
      <c r="B1266" s="39"/>
      <c r="C1266" s="40"/>
      <c r="D1266" s="39"/>
      <c r="E1266" s="39"/>
      <c r="F1266" s="39"/>
      <c r="G1266" s="39"/>
      <c r="H1266" s="39"/>
      <c r="I1266" s="38"/>
    </row>
    <row r="1267" spans="2:9">
      <c r="B1267" s="39"/>
      <c r="C1267" s="40"/>
      <c r="D1267" s="39"/>
      <c r="E1267" s="39"/>
      <c r="F1267" s="39"/>
      <c r="G1267" s="39"/>
      <c r="H1267" s="39"/>
      <c r="I1267" s="38"/>
    </row>
    <row r="1268" spans="2:9">
      <c r="B1268" s="39"/>
      <c r="C1268" s="40"/>
      <c r="D1268" s="39"/>
      <c r="E1268" s="39"/>
      <c r="F1268" s="39"/>
      <c r="G1268" s="39"/>
      <c r="H1268" s="39"/>
      <c r="I1268" s="38"/>
    </row>
    <row r="1269" spans="2:9">
      <c r="B1269" s="39"/>
      <c r="C1269" s="40"/>
      <c r="D1269" s="39"/>
      <c r="E1269" s="39"/>
      <c r="F1269" s="39"/>
      <c r="G1269" s="39"/>
      <c r="H1269" s="39"/>
      <c r="I1269" s="38"/>
    </row>
    <row r="1270" spans="2:9">
      <c r="B1270" s="39"/>
      <c r="C1270" s="40"/>
      <c r="D1270" s="39"/>
      <c r="E1270" s="39"/>
      <c r="F1270" s="39"/>
      <c r="G1270" s="39"/>
      <c r="H1270" s="39"/>
      <c r="I1270" s="38"/>
    </row>
    <row r="1271" spans="2:9">
      <c r="B1271" s="39"/>
      <c r="C1271" s="40"/>
      <c r="D1271" s="39"/>
      <c r="E1271" s="39"/>
      <c r="F1271" s="39"/>
      <c r="G1271" s="39"/>
      <c r="H1271" s="39"/>
      <c r="I1271" s="38"/>
    </row>
    <row r="1272" spans="2:9">
      <c r="B1272" s="39"/>
      <c r="C1272" s="40"/>
      <c r="D1272" s="39"/>
      <c r="E1272" s="39"/>
      <c r="F1272" s="39"/>
      <c r="G1272" s="39"/>
      <c r="H1272" s="39"/>
      <c r="I1272" s="38"/>
    </row>
    <row r="1273" spans="2:9">
      <c r="B1273" s="39"/>
      <c r="C1273" s="40"/>
      <c r="D1273" s="39"/>
      <c r="E1273" s="39"/>
      <c r="F1273" s="39"/>
      <c r="G1273" s="39"/>
      <c r="H1273" s="39"/>
      <c r="I1273" s="38"/>
    </row>
    <row r="1274" spans="2:9">
      <c r="B1274" s="39"/>
      <c r="C1274" s="40"/>
      <c r="D1274" s="39"/>
      <c r="E1274" s="39"/>
      <c r="F1274" s="39"/>
      <c r="G1274" s="39"/>
      <c r="H1274" s="39"/>
      <c r="I1274" s="38"/>
    </row>
    <row r="1275" spans="2:9">
      <c r="B1275" s="39"/>
      <c r="C1275" s="40"/>
      <c r="D1275" s="39"/>
      <c r="E1275" s="39"/>
      <c r="F1275" s="39"/>
      <c r="G1275" s="39"/>
      <c r="H1275" s="39"/>
      <c r="I1275" s="38"/>
    </row>
    <row r="1276" spans="2:9">
      <c r="B1276" s="39"/>
      <c r="C1276" s="40"/>
      <c r="D1276" s="39"/>
      <c r="E1276" s="39"/>
      <c r="F1276" s="39"/>
      <c r="G1276" s="39"/>
      <c r="H1276" s="39"/>
      <c r="I1276" s="38"/>
    </row>
    <row r="1277" spans="2:9">
      <c r="B1277" s="39"/>
      <c r="C1277" s="40"/>
      <c r="D1277" s="39"/>
      <c r="E1277" s="39"/>
      <c r="F1277" s="39"/>
      <c r="G1277" s="39"/>
      <c r="H1277" s="39"/>
      <c r="I1277" s="38"/>
    </row>
    <row r="1278" spans="2:9">
      <c r="B1278" s="39"/>
      <c r="C1278" s="40"/>
      <c r="D1278" s="39"/>
      <c r="E1278" s="39"/>
      <c r="F1278" s="39"/>
      <c r="G1278" s="39"/>
      <c r="H1278" s="39"/>
      <c r="I1278" s="38"/>
    </row>
    <row r="1279" spans="2:9">
      <c r="B1279" s="39"/>
      <c r="C1279" s="40"/>
      <c r="D1279" s="39"/>
      <c r="E1279" s="39"/>
      <c r="F1279" s="39"/>
      <c r="G1279" s="39"/>
      <c r="H1279" s="39"/>
      <c r="I1279" s="38"/>
    </row>
    <row r="1280" spans="2:9">
      <c r="B1280" s="39"/>
      <c r="C1280" s="40"/>
      <c r="D1280" s="39"/>
      <c r="E1280" s="39"/>
      <c r="F1280" s="39"/>
      <c r="G1280" s="39"/>
      <c r="H1280" s="39"/>
      <c r="I1280" s="38"/>
    </row>
    <row r="1281" spans="2:9">
      <c r="B1281" s="39"/>
      <c r="C1281" s="40"/>
      <c r="D1281" s="39"/>
      <c r="E1281" s="39"/>
      <c r="F1281" s="39"/>
      <c r="G1281" s="39"/>
      <c r="H1281" s="39"/>
      <c r="I1281" s="38"/>
    </row>
    <row r="1282" spans="2:9">
      <c r="B1282" s="39"/>
      <c r="C1282" s="40"/>
      <c r="D1282" s="39"/>
      <c r="E1282" s="39"/>
      <c r="F1282" s="39"/>
      <c r="G1282" s="39"/>
      <c r="H1282" s="39"/>
      <c r="I1282" s="38"/>
    </row>
    <row r="1283" spans="2:9">
      <c r="B1283" s="39"/>
      <c r="C1283" s="40"/>
      <c r="D1283" s="39"/>
      <c r="E1283" s="39"/>
      <c r="F1283" s="39"/>
      <c r="G1283" s="39"/>
      <c r="H1283" s="39"/>
      <c r="I1283" s="38"/>
    </row>
    <row r="1284" spans="2:9">
      <c r="B1284" s="39"/>
      <c r="C1284" s="40"/>
      <c r="D1284" s="39"/>
      <c r="E1284" s="39"/>
      <c r="F1284" s="39"/>
      <c r="G1284" s="39"/>
      <c r="H1284" s="39"/>
      <c r="I1284" s="38"/>
    </row>
    <row r="1285" spans="2:9">
      <c r="B1285" s="39"/>
      <c r="C1285" s="40"/>
      <c r="D1285" s="39"/>
      <c r="E1285" s="39"/>
      <c r="F1285" s="39"/>
      <c r="G1285" s="39"/>
      <c r="H1285" s="39"/>
      <c r="I1285" s="38"/>
    </row>
    <row r="1286" spans="2:9">
      <c r="B1286" s="39"/>
      <c r="C1286" s="40"/>
      <c r="D1286" s="39"/>
      <c r="E1286" s="39"/>
      <c r="F1286" s="39"/>
      <c r="G1286" s="39"/>
      <c r="H1286" s="39"/>
      <c r="I1286" s="38"/>
    </row>
    <row r="1287" spans="2:9">
      <c r="B1287" s="39"/>
      <c r="C1287" s="40"/>
      <c r="D1287" s="39"/>
      <c r="E1287" s="39"/>
      <c r="F1287" s="39"/>
      <c r="G1287" s="39"/>
      <c r="H1287" s="39"/>
      <c r="I1287" s="38"/>
    </row>
    <row r="1288" spans="2:9">
      <c r="B1288" s="39"/>
      <c r="C1288" s="40"/>
      <c r="D1288" s="39"/>
      <c r="E1288" s="39"/>
      <c r="F1288" s="39"/>
      <c r="G1288" s="39"/>
      <c r="H1288" s="39"/>
      <c r="I1288" s="38"/>
    </row>
    <row r="1289" spans="2:9">
      <c r="B1289" s="39"/>
      <c r="C1289" s="40"/>
      <c r="D1289" s="39"/>
      <c r="E1289" s="39"/>
      <c r="F1289" s="39"/>
      <c r="G1289" s="39"/>
      <c r="H1289" s="39"/>
      <c r="I1289" s="38"/>
    </row>
    <row r="1290" spans="2:9">
      <c r="B1290" s="39"/>
      <c r="C1290" s="40"/>
      <c r="D1290" s="39"/>
      <c r="E1290" s="39"/>
      <c r="F1290" s="39"/>
      <c r="G1290" s="39"/>
      <c r="H1290" s="39"/>
      <c r="I1290" s="38"/>
    </row>
    <row r="1291" spans="2:9">
      <c r="B1291" s="39"/>
      <c r="C1291" s="40"/>
      <c r="D1291" s="39"/>
      <c r="E1291" s="39"/>
      <c r="F1291" s="39"/>
      <c r="G1291" s="39"/>
      <c r="H1291" s="39"/>
      <c r="I1291" s="38"/>
    </row>
    <row r="1292" spans="2:9">
      <c r="B1292" s="39"/>
      <c r="C1292" s="40"/>
      <c r="D1292" s="39"/>
      <c r="E1292" s="39"/>
      <c r="F1292" s="39"/>
      <c r="G1292" s="39"/>
      <c r="H1292" s="39"/>
      <c r="I1292" s="38"/>
    </row>
    <row r="1293" spans="2:9">
      <c r="B1293" s="39"/>
      <c r="C1293" s="40"/>
      <c r="D1293" s="39"/>
      <c r="E1293" s="39"/>
      <c r="F1293" s="39"/>
      <c r="G1293" s="39"/>
      <c r="H1293" s="39"/>
      <c r="I1293" s="38"/>
    </row>
    <row r="1294" spans="2:9">
      <c r="B1294" s="39"/>
      <c r="C1294" s="40"/>
      <c r="D1294" s="39"/>
      <c r="E1294" s="39"/>
      <c r="F1294" s="39"/>
      <c r="G1294" s="39"/>
      <c r="H1294" s="39"/>
      <c r="I1294" s="38"/>
    </row>
    <row r="1295" spans="2:9">
      <c r="B1295" s="39"/>
      <c r="C1295" s="40"/>
      <c r="D1295" s="39"/>
      <c r="E1295" s="39"/>
      <c r="F1295" s="39"/>
      <c r="G1295" s="39"/>
      <c r="H1295" s="39"/>
      <c r="I1295" s="38"/>
    </row>
    <row r="1296" spans="2:9">
      <c r="B1296" s="39"/>
      <c r="C1296" s="40"/>
      <c r="D1296" s="39"/>
      <c r="E1296" s="39"/>
      <c r="F1296" s="39"/>
      <c r="G1296" s="39"/>
      <c r="H1296" s="39"/>
      <c r="I1296" s="38"/>
    </row>
    <row r="1297" spans="2:9">
      <c r="B1297" s="39"/>
      <c r="C1297" s="40"/>
      <c r="D1297" s="39"/>
      <c r="E1297" s="39"/>
      <c r="F1297" s="39"/>
      <c r="G1297" s="39"/>
      <c r="H1297" s="39"/>
      <c r="I1297" s="38"/>
    </row>
    <row r="1298" spans="2:9">
      <c r="B1298" s="39"/>
      <c r="C1298" s="40"/>
      <c r="D1298" s="39"/>
      <c r="E1298" s="39"/>
      <c r="F1298" s="39"/>
      <c r="G1298" s="39"/>
      <c r="H1298" s="39"/>
      <c r="I1298" s="38"/>
    </row>
    <row r="1299" spans="2:9">
      <c r="B1299" s="39"/>
      <c r="C1299" s="40"/>
      <c r="D1299" s="39"/>
      <c r="E1299" s="39"/>
      <c r="F1299" s="39"/>
      <c r="G1299" s="39"/>
      <c r="H1299" s="39"/>
      <c r="I1299" s="38"/>
    </row>
    <row r="1300" spans="2:9">
      <c r="B1300" s="39"/>
      <c r="C1300" s="40"/>
      <c r="D1300" s="39"/>
      <c r="E1300" s="39"/>
      <c r="F1300" s="39"/>
      <c r="G1300" s="39"/>
      <c r="H1300" s="39"/>
      <c r="I1300" s="38"/>
    </row>
    <row r="1301" spans="2:9">
      <c r="B1301" s="39"/>
      <c r="C1301" s="40"/>
      <c r="D1301" s="39"/>
      <c r="E1301" s="39"/>
      <c r="F1301" s="39"/>
      <c r="G1301" s="39"/>
      <c r="H1301" s="39"/>
      <c r="I1301" s="38"/>
    </row>
    <row r="1302" spans="2:9">
      <c r="B1302" s="39"/>
      <c r="C1302" s="40"/>
      <c r="D1302" s="39"/>
      <c r="E1302" s="39"/>
      <c r="F1302" s="39"/>
      <c r="G1302" s="39"/>
      <c r="H1302" s="39"/>
      <c r="I1302" s="38"/>
    </row>
    <row r="1303" spans="2:9">
      <c r="B1303" s="39"/>
      <c r="C1303" s="40"/>
      <c r="D1303" s="39"/>
      <c r="E1303" s="39"/>
      <c r="F1303" s="39"/>
      <c r="G1303" s="39"/>
      <c r="H1303" s="39"/>
      <c r="I1303" s="38"/>
    </row>
    <row r="1304" spans="2:9">
      <c r="B1304" s="39"/>
      <c r="C1304" s="40"/>
      <c r="D1304" s="39"/>
      <c r="E1304" s="39"/>
      <c r="F1304" s="39"/>
      <c r="G1304" s="39"/>
      <c r="H1304" s="39"/>
      <c r="I1304" s="38"/>
    </row>
    <row r="1305" spans="2:9">
      <c r="B1305" s="39"/>
      <c r="C1305" s="40"/>
      <c r="D1305" s="39"/>
      <c r="E1305" s="39"/>
      <c r="F1305" s="39"/>
      <c r="G1305" s="39"/>
      <c r="H1305" s="39"/>
      <c r="I1305" s="38"/>
    </row>
    <row r="1306" spans="2:9">
      <c r="B1306" s="39"/>
      <c r="C1306" s="40"/>
      <c r="D1306" s="39"/>
      <c r="E1306" s="39"/>
      <c r="F1306" s="39"/>
      <c r="G1306" s="39"/>
      <c r="H1306" s="39"/>
      <c r="I1306" s="38"/>
    </row>
    <row r="1307" spans="2:9">
      <c r="B1307" s="39"/>
      <c r="C1307" s="40"/>
      <c r="D1307" s="39"/>
      <c r="E1307" s="39"/>
      <c r="F1307" s="39"/>
      <c r="G1307" s="39"/>
      <c r="H1307" s="39"/>
      <c r="I1307" s="38"/>
    </row>
    <row r="1308" spans="2:9">
      <c r="B1308" s="39"/>
      <c r="C1308" s="40"/>
      <c r="D1308" s="39"/>
      <c r="E1308" s="39"/>
      <c r="F1308" s="39"/>
      <c r="G1308" s="39"/>
      <c r="H1308" s="39"/>
      <c r="I1308" s="38"/>
    </row>
    <row r="1309" spans="2:9">
      <c r="B1309" s="39"/>
      <c r="C1309" s="40"/>
      <c r="D1309" s="39"/>
      <c r="E1309" s="39"/>
      <c r="F1309" s="39"/>
      <c r="G1309" s="39"/>
      <c r="H1309" s="39"/>
      <c r="I1309" s="38"/>
    </row>
    <row r="1310" spans="2:9">
      <c r="B1310" s="39"/>
      <c r="C1310" s="40"/>
      <c r="D1310" s="39"/>
      <c r="E1310" s="39"/>
      <c r="F1310" s="39"/>
      <c r="G1310" s="39"/>
      <c r="H1310" s="39"/>
      <c r="I1310" s="38"/>
    </row>
    <row r="1311" spans="2:9">
      <c r="B1311" s="39"/>
      <c r="C1311" s="40"/>
      <c r="D1311" s="39"/>
      <c r="E1311" s="39"/>
      <c r="F1311" s="39"/>
      <c r="G1311" s="39"/>
      <c r="H1311" s="39"/>
      <c r="I1311" s="38"/>
    </row>
    <row r="1312" spans="2:9">
      <c r="B1312" s="39"/>
      <c r="C1312" s="40"/>
      <c r="D1312" s="39"/>
      <c r="E1312" s="39"/>
      <c r="F1312" s="39"/>
      <c r="G1312" s="39"/>
      <c r="H1312" s="39"/>
      <c r="I1312" s="38"/>
    </row>
    <row r="1313" spans="2:9">
      <c r="B1313" s="39"/>
      <c r="C1313" s="40"/>
      <c r="D1313" s="39"/>
      <c r="E1313" s="39"/>
      <c r="F1313" s="39"/>
      <c r="G1313" s="39"/>
      <c r="H1313" s="39"/>
      <c r="I1313" s="38"/>
    </row>
    <row r="1314" spans="2:9">
      <c r="B1314" s="39"/>
      <c r="C1314" s="40"/>
      <c r="D1314" s="39"/>
      <c r="E1314" s="39"/>
      <c r="F1314" s="39"/>
      <c r="G1314" s="39"/>
      <c r="H1314" s="39"/>
      <c r="I1314" s="38"/>
    </row>
    <row r="1315" spans="2:9">
      <c r="B1315" s="39"/>
      <c r="C1315" s="40"/>
      <c r="D1315" s="39"/>
      <c r="E1315" s="39"/>
      <c r="F1315" s="39"/>
      <c r="G1315" s="39"/>
      <c r="H1315" s="39"/>
      <c r="I1315" s="38"/>
    </row>
    <row r="1316" spans="2:9">
      <c r="B1316" s="39"/>
      <c r="C1316" s="40"/>
      <c r="D1316" s="39"/>
      <c r="E1316" s="39"/>
      <c r="F1316" s="39"/>
      <c r="G1316" s="39"/>
      <c r="H1316" s="39"/>
      <c r="I1316" s="38"/>
    </row>
    <row r="1317" spans="2:9">
      <c r="B1317" s="39"/>
      <c r="C1317" s="40"/>
      <c r="D1317" s="39"/>
      <c r="E1317" s="39"/>
      <c r="F1317" s="39"/>
      <c r="G1317" s="39"/>
      <c r="H1317" s="39"/>
      <c r="I1317" s="38"/>
    </row>
    <row r="1318" spans="2:9">
      <c r="B1318" s="39"/>
      <c r="C1318" s="40"/>
      <c r="D1318" s="39"/>
      <c r="E1318" s="39"/>
      <c r="F1318" s="39"/>
      <c r="G1318" s="39"/>
      <c r="H1318" s="39"/>
      <c r="I1318" s="38"/>
    </row>
    <row r="1319" spans="2:9">
      <c r="B1319" s="39"/>
      <c r="C1319" s="40"/>
      <c r="D1319" s="39"/>
      <c r="E1319" s="39"/>
      <c r="F1319" s="39"/>
      <c r="G1319" s="39"/>
      <c r="H1319" s="39"/>
      <c r="I1319" s="38"/>
    </row>
    <row r="1320" spans="2:9">
      <c r="B1320" s="39"/>
      <c r="C1320" s="40"/>
      <c r="D1320" s="39"/>
      <c r="E1320" s="39"/>
      <c r="F1320" s="39"/>
      <c r="G1320" s="39"/>
      <c r="H1320" s="39"/>
      <c r="I1320" s="38"/>
    </row>
    <row r="1321" spans="2:9">
      <c r="B1321" s="39"/>
      <c r="C1321" s="40"/>
      <c r="D1321" s="39"/>
      <c r="E1321" s="39"/>
      <c r="F1321" s="39"/>
      <c r="G1321" s="39"/>
      <c r="H1321" s="39"/>
      <c r="I1321" s="38"/>
    </row>
    <row r="1322" spans="2:9">
      <c r="B1322" s="39"/>
      <c r="C1322" s="40"/>
      <c r="D1322" s="39"/>
      <c r="E1322" s="39"/>
      <c r="F1322" s="39"/>
      <c r="G1322" s="39"/>
      <c r="H1322" s="39"/>
      <c r="I1322" s="38"/>
    </row>
    <row r="1323" spans="2:9">
      <c r="B1323" s="39"/>
      <c r="C1323" s="40"/>
      <c r="D1323" s="39"/>
      <c r="E1323" s="39"/>
      <c r="F1323" s="39"/>
      <c r="G1323" s="39"/>
      <c r="H1323" s="39"/>
      <c r="I1323" s="38"/>
    </row>
    <row r="1324" spans="2:9">
      <c r="B1324" s="39"/>
      <c r="C1324" s="40"/>
      <c r="D1324" s="39"/>
      <c r="E1324" s="39"/>
      <c r="F1324" s="39"/>
      <c r="G1324" s="39"/>
      <c r="H1324" s="39"/>
      <c r="I1324" s="38"/>
    </row>
    <row r="1325" spans="2:9">
      <c r="B1325" s="39"/>
      <c r="C1325" s="40"/>
      <c r="D1325" s="39"/>
      <c r="E1325" s="39"/>
      <c r="F1325" s="39"/>
      <c r="G1325" s="39"/>
      <c r="H1325" s="39"/>
      <c r="I1325" s="38"/>
    </row>
    <row r="1326" spans="2:9">
      <c r="B1326" s="39"/>
      <c r="C1326" s="40"/>
      <c r="D1326" s="39"/>
      <c r="E1326" s="39"/>
      <c r="F1326" s="39"/>
      <c r="G1326" s="39"/>
      <c r="H1326" s="39"/>
      <c r="I1326" s="38"/>
    </row>
    <row r="1327" spans="2:9">
      <c r="B1327" s="39"/>
      <c r="C1327" s="40"/>
      <c r="D1327" s="39"/>
      <c r="E1327" s="39"/>
      <c r="F1327" s="39"/>
      <c r="G1327" s="39"/>
      <c r="H1327" s="39"/>
      <c r="I1327" s="38"/>
    </row>
    <row r="1328" spans="2:9">
      <c r="B1328" s="39"/>
      <c r="C1328" s="40"/>
      <c r="D1328" s="39"/>
      <c r="E1328" s="39"/>
      <c r="F1328" s="39"/>
      <c r="G1328" s="39"/>
      <c r="H1328" s="39"/>
      <c r="I1328" s="38"/>
    </row>
    <row r="1329" spans="2:9">
      <c r="B1329" s="39"/>
      <c r="C1329" s="40"/>
      <c r="D1329" s="39"/>
      <c r="E1329" s="39"/>
      <c r="F1329" s="39"/>
      <c r="G1329" s="39"/>
      <c r="H1329" s="39"/>
      <c r="I1329" s="38"/>
    </row>
    <row r="1330" spans="2:9">
      <c r="B1330" s="39"/>
      <c r="C1330" s="40"/>
      <c r="D1330" s="39"/>
      <c r="E1330" s="39"/>
      <c r="F1330" s="39"/>
      <c r="G1330" s="39"/>
      <c r="H1330" s="39"/>
      <c r="I1330" s="38"/>
    </row>
    <row r="1331" spans="2:9">
      <c r="B1331" s="39"/>
      <c r="C1331" s="40"/>
      <c r="D1331" s="39"/>
      <c r="E1331" s="39"/>
      <c r="F1331" s="39"/>
      <c r="G1331" s="39"/>
      <c r="H1331" s="39"/>
      <c r="I1331" s="38"/>
    </row>
    <row r="1332" spans="2:9">
      <c r="B1332" s="39"/>
      <c r="C1332" s="40"/>
      <c r="D1332" s="39"/>
      <c r="E1332" s="39"/>
      <c r="F1332" s="39"/>
      <c r="G1332" s="39"/>
      <c r="H1332" s="39"/>
      <c r="I1332" s="38"/>
    </row>
    <row r="1333" spans="2:9">
      <c r="B1333" s="39"/>
      <c r="C1333" s="40"/>
      <c r="D1333" s="39"/>
      <c r="E1333" s="39"/>
      <c r="F1333" s="39"/>
      <c r="G1333" s="39"/>
      <c r="H1333" s="39"/>
      <c r="I1333" s="38"/>
    </row>
    <row r="1334" spans="2:9">
      <c r="B1334" s="39"/>
      <c r="C1334" s="40"/>
      <c r="D1334" s="39"/>
      <c r="E1334" s="39"/>
      <c r="F1334" s="39"/>
      <c r="G1334" s="39"/>
      <c r="H1334" s="39"/>
      <c r="I1334" s="38"/>
    </row>
    <row r="1335" spans="2:9">
      <c r="B1335" s="39"/>
      <c r="C1335" s="40"/>
      <c r="D1335" s="39"/>
      <c r="E1335" s="39"/>
      <c r="F1335" s="39"/>
      <c r="G1335" s="39"/>
      <c r="H1335" s="39"/>
      <c r="I1335" s="38"/>
    </row>
    <row r="1336" spans="2:9">
      <c r="B1336" s="39"/>
      <c r="C1336" s="40"/>
      <c r="D1336" s="39"/>
      <c r="E1336" s="39"/>
      <c r="F1336" s="39"/>
      <c r="G1336" s="39"/>
      <c r="H1336" s="39"/>
      <c r="I1336" s="38"/>
    </row>
    <row r="1337" spans="2:9">
      <c r="B1337" s="39"/>
      <c r="C1337" s="40"/>
      <c r="D1337" s="39"/>
      <c r="E1337" s="39"/>
      <c r="F1337" s="39"/>
      <c r="G1337" s="39"/>
      <c r="H1337" s="39"/>
      <c r="I1337" s="38"/>
    </row>
    <row r="1338" spans="2:9">
      <c r="B1338" s="39"/>
      <c r="C1338" s="40"/>
      <c r="D1338" s="39"/>
      <c r="E1338" s="39"/>
      <c r="F1338" s="39"/>
      <c r="G1338" s="39"/>
      <c r="H1338" s="39"/>
      <c r="I1338" s="38"/>
    </row>
    <row r="1339" spans="2:9">
      <c r="B1339" s="39"/>
      <c r="C1339" s="40"/>
      <c r="D1339" s="39"/>
      <c r="E1339" s="39"/>
      <c r="F1339" s="39"/>
      <c r="G1339" s="39"/>
      <c r="H1339" s="39"/>
      <c r="I1339" s="38"/>
    </row>
    <row r="1340" spans="2:9">
      <c r="B1340" s="39"/>
      <c r="C1340" s="40"/>
      <c r="D1340" s="39"/>
      <c r="E1340" s="39"/>
      <c r="F1340" s="39"/>
      <c r="G1340" s="39"/>
      <c r="H1340" s="39"/>
      <c r="I1340" s="38"/>
    </row>
    <row r="1341" spans="2:9">
      <c r="B1341" s="39"/>
      <c r="C1341" s="40"/>
      <c r="D1341" s="39"/>
      <c r="E1341" s="39"/>
      <c r="F1341" s="39"/>
      <c r="G1341" s="39"/>
      <c r="H1341" s="39"/>
      <c r="I1341" s="38"/>
    </row>
    <row r="1342" spans="2:9">
      <c r="B1342" s="39"/>
      <c r="C1342" s="40"/>
      <c r="D1342" s="39"/>
      <c r="E1342" s="39"/>
      <c r="F1342" s="39"/>
      <c r="G1342" s="39"/>
      <c r="H1342" s="39"/>
      <c r="I1342" s="38"/>
    </row>
    <row r="1343" spans="2:9">
      <c r="B1343" s="39"/>
      <c r="C1343" s="40"/>
      <c r="D1343" s="39"/>
      <c r="E1343" s="39"/>
      <c r="F1343" s="39"/>
      <c r="G1343" s="39"/>
      <c r="H1343" s="39"/>
      <c r="I1343" s="38"/>
    </row>
    <row r="1344" spans="2:9">
      <c r="B1344" s="39"/>
      <c r="C1344" s="40"/>
      <c r="D1344" s="39"/>
      <c r="E1344" s="39"/>
      <c r="F1344" s="39"/>
      <c r="G1344" s="39"/>
      <c r="H1344" s="39"/>
      <c r="I1344" s="38"/>
    </row>
    <row r="1345" spans="2:9">
      <c r="B1345" s="39"/>
      <c r="C1345" s="40"/>
      <c r="D1345" s="39"/>
      <c r="E1345" s="39"/>
      <c r="F1345" s="39"/>
      <c r="G1345" s="39"/>
      <c r="H1345" s="39"/>
      <c r="I1345" s="38"/>
    </row>
    <row r="1346" spans="2:9">
      <c r="B1346" s="39"/>
      <c r="C1346" s="40"/>
      <c r="D1346" s="39"/>
      <c r="E1346" s="39"/>
      <c r="F1346" s="39"/>
      <c r="G1346" s="39"/>
      <c r="H1346" s="39"/>
      <c r="I1346" s="38"/>
    </row>
    <row r="1347" spans="2:9">
      <c r="B1347" s="39"/>
      <c r="C1347" s="40"/>
      <c r="D1347" s="39"/>
      <c r="E1347" s="39"/>
      <c r="F1347" s="39"/>
      <c r="G1347" s="39"/>
      <c r="H1347" s="39"/>
      <c r="I1347" s="38"/>
    </row>
    <row r="1348" spans="2:9">
      <c r="B1348" s="39"/>
      <c r="C1348" s="40"/>
      <c r="D1348" s="39"/>
      <c r="E1348" s="39"/>
      <c r="F1348" s="39"/>
      <c r="G1348" s="39"/>
      <c r="H1348" s="39"/>
      <c r="I1348" s="38"/>
    </row>
    <row r="1349" spans="2:9">
      <c r="B1349" s="39"/>
      <c r="C1349" s="40"/>
      <c r="D1349" s="39"/>
      <c r="E1349" s="39"/>
      <c r="F1349" s="39"/>
      <c r="G1349" s="39"/>
      <c r="H1349" s="39"/>
      <c r="I1349" s="38"/>
    </row>
    <row r="1350" spans="2:9">
      <c r="B1350" s="39"/>
      <c r="C1350" s="40"/>
      <c r="D1350" s="39"/>
      <c r="E1350" s="39"/>
      <c r="F1350" s="39"/>
      <c r="G1350" s="39"/>
      <c r="H1350" s="39"/>
      <c r="I1350" s="38"/>
    </row>
    <row r="1351" spans="2:9">
      <c r="B1351" s="39"/>
      <c r="C1351" s="40"/>
      <c r="D1351" s="39"/>
      <c r="E1351" s="39"/>
      <c r="F1351" s="39"/>
      <c r="G1351" s="39"/>
      <c r="H1351" s="39"/>
      <c r="I1351" s="38"/>
    </row>
    <row r="1352" spans="2:9">
      <c r="B1352" s="39"/>
      <c r="C1352" s="40"/>
      <c r="D1352" s="39"/>
      <c r="E1352" s="39"/>
      <c r="F1352" s="39"/>
      <c r="G1352" s="39"/>
      <c r="H1352" s="39"/>
      <c r="I1352" s="38"/>
    </row>
    <row r="1353" spans="2:9">
      <c r="B1353" s="39"/>
      <c r="C1353" s="40"/>
      <c r="D1353" s="39"/>
      <c r="E1353" s="39"/>
      <c r="F1353" s="39"/>
      <c r="G1353" s="39"/>
      <c r="H1353" s="39"/>
      <c r="I1353" s="38"/>
    </row>
    <row r="1354" spans="2:9">
      <c r="B1354" s="39"/>
      <c r="C1354" s="40"/>
      <c r="D1354" s="39"/>
      <c r="E1354" s="39"/>
      <c r="F1354" s="39"/>
      <c r="G1354" s="39"/>
      <c r="H1354" s="39"/>
      <c r="I1354" s="38"/>
    </row>
    <row r="1355" spans="2:9">
      <c r="B1355" s="39"/>
      <c r="C1355" s="40"/>
      <c r="D1355" s="39"/>
      <c r="E1355" s="39"/>
      <c r="F1355" s="39"/>
      <c r="G1355" s="39"/>
      <c r="H1355" s="39"/>
      <c r="I1355" s="38"/>
    </row>
    <row r="1356" spans="2:9">
      <c r="B1356" s="39"/>
      <c r="C1356" s="40"/>
      <c r="D1356" s="39"/>
      <c r="E1356" s="39"/>
      <c r="F1356" s="39"/>
      <c r="G1356" s="39"/>
      <c r="H1356" s="39"/>
      <c r="I1356" s="38"/>
    </row>
    <row r="1357" spans="2:9">
      <c r="B1357" s="39"/>
      <c r="C1357" s="40"/>
      <c r="D1357" s="39"/>
      <c r="E1357" s="39"/>
      <c r="F1357" s="39"/>
      <c r="G1357" s="39"/>
      <c r="H1357" s="39"/>
      <c r="I1357" s="38"/>
    </row>
    <row r="1358" spans="2:9">
      <c r="B1358" s="39"/>
      <c r="C1358" s="40"/>
      <c r="D1358" s="39"/>
      <c r="E1358" s="39"/>
      <c r="F1358" s="39"/>
      <c r="G1358" s="39"/>
      <c r="H1358" s="39"/>
      <c r="I1358" s="38"/>
    </row>
    <row r="1359" spans="2:9">
      <c r="B1359" s="39"/>
      <c r="C1359" s="40"/>
      <c r="D1359" s="39"/>
      <c r="E1359" s="39"/>
      <c r="F1359" s="39"/>
      <c r="G1359" s="39"/>
      <c r="H1359" s="39"/>
      <c r="I1359" s="38"/>
    </row>
    <row r="1360" spans="2:9">
      <c r="B1360" s="39"/>
      <c r="C1360" s="40"/>
      <c r="D1360" s="39"/>
      <c r="E1360" s="39"/>
      <c r="F1360" s="39"/>
      <c r="G1360" s="39"/>
      <c r="H1360" s="39"/>
      <c r="I1360" s="38"/>
    </row>
    <row r="1361" spans="2:9">
      <c r="B1361" s="39"/>
      <c r="C1361" s="40"/>
      <c r="D1361" s="39"/>
      <c r="E1361" s="39"/>
      <c r="F1361" s="39"/>
      <c r="G1361" s="39"/>
      <c r="H1361" s="39"/>
      <c r="I1361" s="38"/>
    </row>
    <row r="1362" spans="2:9">
      <c r="B1362" s="39"/>
      <c r="C1362" s="40"/>
      <c r="D1362" s="39"/>
      <c r="E1362" s="39"/>
      <c r="F1362" s="39"/>
      <c r="G1362" s="39"/>
      <c r="H1362" s="39"/>
      <c r="I1362" s="38"/>
    </row>
    <row r="1363" spans="2:9">
      <c r="B1363" s="39"/>
      <c r="C1363" s="40"/>
      <c r="D1363" s="39"/>
      <c r="E1363" s="39"/>
      <c r="F1363" s="39"/>
      <c r="G1363" s="39"/>
      <c r="H1363" s="39"/>
      <c r="I1363" s="38"/>
    </row>
    <row r="1364" spans="2:9">
      <c r="B1364" s="39"/>
      <c r="C1364" s="40"/>
      <c r="D1364" s="39"/>
      <c r="E1364" s="39"/>
      <c r="F1364" s="39"/>
      <c r="G1364" s="39"/>
      <c r="H1364" s="39"/>
      <c r="I1364" s="38"/>
    </row>
    <row r="1365" spans="2:9">
      <c r="B1365" s="39"/>
      <c r="C1365" s="40"/>
      <c r="D1365" s="39"/>
      <c r="E1365" s="39"/>
      <c r="F1365" s="39"/>
      <c r="G1365" s="39"/>
      <c r="H1365" s="39"/>
      <c r="I1365" s="38"/>
    </row>
    <row r="1366" spans="2:9">
      <c r="B1366" s="39"/>
      <c r="C1366" s="40"/>
      <c r="D1366" s="39"/>
      <c r="E1366" s="39"/>
      <c r="F1366" s="39"/>
      <c r="G1366" s="39"/>
      <c r="H1366" s="39"/>
      <c r="I1366" s="38"/>
    </row>
    <row r="1367" spans="2:9">
      <c r="B1367" s="39"/>
      <c r="C1367" s="40"/>
      <c r="D1367" s="39"/>
      <c r="E1367" s="39"/>
      <c r="F1367" s="39"/>
      <c r="G1367" s="39"/>
      <c r="H1367" s="39"/>
      <c r="I1367" s="38"/>
    </row>
    <row r="1368" spans="2:9">
      <c r="B1368" s="39"/>
      <c r="C1368" s="40"/>
      <c r="D1368" s="39"/>
      <c r="E1368" s="39"/>
      <c r="F1368" s="39"/>
      <c r="G1368" s="39"/>
      <c r="H1368" s="39"/>
      <c r="I1368" s="38"/>
    </row>
    <row r="1369" spans="2:9">
      <c r="B1369" s="39"/>
      <c r="C1369" s="40"/>
      <c r="D1369" s="39"/>
      <c r="E1369" s="39"/>
      <c r="F1369" s="39"/>
      <c r="G1369" s="39"/>
      <c r="H1369" s="39"/>
      <c r="I1369" s="38"/>
    </row>
    <row r="1370" spans="2:9">
      <c r="B1370" s="39"/>
      <c r="C1370" s="40"/>
      <c r="D1370" s="39"/>
      <c r="E1370" s="39"/>
      <c r="F1370" s="39"/>
      <c r="G1370" s="39"/>
      <c r="H1370" s="39"/>
      <c r="I1370" s="38"/>
    </row>
    <row r="1371" spans="2:9">
      <c r="B1371" s="39"/>
      <c r="C1371" s="40"/>
      <c r="D1371" s="39"/>
      <c r="E1371" s="39"/>
      <c r="F1371" s="39"/>
      <c r="G1371" s="39"/>
      <c r="H1371" s="39"/>
      <c r="I1371" s="38"/>
    </row>
    <row r="1372" spans="2:9">
      <c r="B1372" s="39"/>
      <c r="C1372" s="40"/>
      <c r="D1372" s="39"/>
      <c r="E1372" s="39"/>
      <c r="F1372" s="39"/>
      <c r="G1372" s="39"/>
      <c r="H1372" s="39"/>
      <c r="I1372" s="38"/>
    </row>
    <row r="1373" spans="2:9">
      <c r="B1373" s="39"/>
      <c r="C1373" s="40"/>
      <c r="D1373" s="39"/>
      <c r="E1373" s="39"/>
      <c r="F1373" s="39"/>
      <c r="G1373" s="39"/>
      <c r="H1373" s="39"/>
      <c r="I1373" s="38"/>
    </row>
    <row r="1374" spans="2:9">
      <c r="B1374" s="39"/>
      <c r="C1374" s="40"/>
      <c r="D1374" s="39"/>
      <c r="E1374" s="39"/>
      <c r="F1374" s="39"/>
      <c r="G1374" s="39"/>
      <c r="H1374" s="39"/>
      <c r="I1374" s="38"/>
    </row>
    <row r="1375" spans="2:9">
      <c r="B1375" s="39"/>
      <c r="C1375" s="40"/>
      <c r="D1375" s="39"/>
      <c r="E1375" s="39"/>
      <c r="F1375" s="39"/>
      <c r="G1375" s="39"/>
      <c r="H1375" s="39"/>
      <c r="I1375" s="38"/>
    </row>
    <row r="1376" spans="2:9">
      <c r="B1376" s="39"/>
      <c r="C1376" s="40"/>
      <c r="D1376" s="39"/>
      <c r="E1376" s="39"/>
      <c r="F1376" s="39"/>
      <c r="G1376" s="39"/>
      <c r="H1376" s="39"/>
      <c r="I1376" s="38"/>
    </row>
    <row r="1377" spans="2:9">
      <c r="B1377" s="39"/>
      <c r="C1377" s="40"/>
      <c r="D1377" s="39"/>
      <c r="E1377" s="39"/>
      <c r="F1377" s="39"/>
      <c r="G1377" s="39"/>
      <c r="H1377" s="39"/>
      <c r="I1377" s="38"/>
    </row>
    <row r="1378" spans="2:9">
      <c r="B1378" s="39"/>
      <c r="C1378" s="40"/>
      <c r="D1378" s="39"/>
      <c r="E1378" s="39"/>
      <c r="F1378" s="39"/>
      <c r="G1378" s="39"/>
      <c r="H1378" s="39"/>
      <c r="I1378" s="38"/>
    </row>
    <row r="1379" spans="2:9">
      <c r="B1379" s="39"/>
      <c r="C1379" s="40"/>
      <c r="D1379" s="39"/>
      <c r="E1379" s="39"/>
      <c r="F1379" s="39"/>
      <c r="G1379" s="39"/>
      <c r="H1379" s="39"/>
      <c r="I1379" s="38"/>
    </row>
    <row r="1380" spans="2:9">
      <c r="B1380" s="39"/>
      <c r="C1380" s="40"/>
      <c r="D1380" s="39"/>
      <c r="E1380" s="39"/>
      <c r="F1380" s="39"/>
      <c r="G1380" s="39"/>
      <c r="H1380" s="39"/>
      <c r="I1380" s="38"/>
    </row>
    <row r="1381" spans="2:9">
      <c r="B1381" s="39"/>
      <c r="C1381" s="40"/>
      <c r="D1381" s="39"/>
      <c r="E1381" s="39"/>
      <c r="F1381" s="39"/>
      <c r="G1381" s="39"/>
      <c r="H1381" s="39"/>
      <c r="I1381" s="38"/>
    </row>
    <row r="1382" spans="2:9">
      <c r="B1382" s="39"/>
      <c r="C1382" s="40"/>
      <c r="D1382" s="39"/>
      <c r="E1382" s="39"/>
      <c r="F1382" s="39"/>
      <c r="G1382" s="39"/>
      <c r="H1382" s="39"/>
      <c r="I1382" s="38"/>
    </row>
    <row r="1383" spans="2:9">
      <c r="B1383" s="39"/>
      <c r="C1383" s="40"/>
      <c r="D1383" s="39"/>
      <c r="E1383" s="39"/>
      <c r="F1383" s="39"/>
      <c r="G1383" s="39"/>
      <c r="H1383" s="39"/>
      <c r="I1383" s="38"/>
    </row>
    <row r="1384" spans="2:9">
      <c r="B1384" s="39"/>
      <c r="C1384" s="40"/>
      <c r="D1384" s="39"/>
      <c r="E1384" s="39"/>
      <c r="F1384" s="39"/>
      <c r="G1384" s="39"/>
      <c r="H1384" s="39"/>
      <c r="I1384" s="38"/>
    </row>
    <row r="1385" spans="2:9">
      <c r="B1385" s="39"/>
      <c r="C1385" s="40"/>
      <c r="D1385" s="39"/>
      <c r="E1385" s="39"/>
      <c r="F1385" s="39"/>
      <c r="G1385" s="39"/>
      <c r="H1385" s="39"/>
      <c r="I1385" s="38"/>
    </row>
    <row r="1386" spans="2:9">
      <c r="B1386" s="39"/>
      <c r="C1386" s="40"/>
      <c r="D1386" s="39"/>
      <c r="E1386" s="39"/>
      <c r="F1386" s="39"/>
      <c r="G1386" s="39"/>
      <c r="H1386" s="39"/>
      <c r="I1386" s="38"/>
    </row>
    <row r="1387" spans="2:9">
      <c r="B1387" s="39"/>
      <c r="C1387" s="40"/>
      <c r="D1387" s="39"/>
      <c r="E1387" s="39"/>
      <c r="F1387" s="39"/>
      <c r="G1387" s="39"/>
      <c r="H1387" s="39"/>
      <c r="I1387" s="38"/>
    </row>
    <row r="1388" spans="2:9">
      <c r="B1388" s="39"/>
      <c r="C1388" s="40"/>
      <c r="D1388" s="39"/>
      <c r="E1388" s="39"/>
      <c r="F1388" s="39"/>
      <c r="G1388" s="39"/>
      <c r="H1388" s="39"/>
      <c r="I1388" s="38"/>
    </row>
    <row r="1389" spans="2:9">
      <c r="B1389" s="39"/>
      <c r="C1389" s="40"/>
      <c r="D1389" s="39"/>
      <c r="E1389" s="39"/>
      <c r="F1389" s="39"/>
      <c r="G1389" s="39"/>
      <c r="H1389" s="39"/>
      <c r="I1389" s="38"/>
    </row>
    <row r="1390" spans="2:9">
      <c r="B1390" s="39"/>
      <c r="C1390" s="40"/>
      <c r="D1390" s="39"/>
      <c r="E1390" s="39"/>
      <c r="F1390" s="39"/>
      <c r="G1390" s="39"/>
      <c r="H1390" s="39"/>
      <c r="I1390" s="38"/>
    </row>
    <row r="1391" spans="2:9">
      <c r="B1391" s="39"/>
      <c r="C1391" s="40"/>
      <c r="D1391" s="39"/>
      <c r="E1391" s="39"/>
      <c r="F1391" s="39"/>
      <c r="G1391" s="39"/>
      <c r="H1391" s="39"/>
      <c r="I1391" s="38"/>
    </row>
    <row r="1392" spans="2:9">
      <c r="B1392" s="39"/>
      <c r="C1392" s="40"/>
      <c r="D1392" s="39"/>
      <c r="E1392" s="39"/>
      <c r="F1392" s="39"/>
      <c r="G1392" s="39"/>
      <c r="H1392" s="39"/>
      <c r="I1392" s="38"/>
    </row>
    <row r="1393" spans="2:9">
      <c r="B1393" s="39"/>
      <c r="C1393" s="40"/>
      <c r="D1393" s="39"/>
      <c r="E1393" s="39"/>
      <c r="F1393" s="39"/>
      <c r="G1393" s="39"/>
      <c r="H1393" s="39"/>
      <c r="I1393" s="38"/>
    </row>
    <row r="1394" spans="2:9">
      <c r="B1394" s="39"/>
      <c r="C1394" s="40"/>
      <c r="D1394" s="39"/>
      <c r="E1394" s="39"/>
      <c r="F1394" s="39"/>
      <c r="G1394" s="39"/>
      <c r="H1394" s="39"/>
      <c r="I1394" s="38"/>
    </row>
    <row r="1395" spans="2:9">
      <c r="B1395" s="39"/>
      <c r="C1395" s="40"/>
      <c r="D1395" s="39"/>
      <c r="E1395" s="39"/>
      <c r="F1395" s="39"/>
      <c r="G1395" s="39"/>
      <c r="H1395" s="39"/>
      <c r="I1395" s="38"/>
    </row>
    <row r="1396" spans="2:9">
      <c r="B1396" s="39"/>
      <c r="C1396" s="40"/>
      <c r="D1396" s="39"/>
      <c r="E1396" s="39"/>
      <c r="F1396" s="39"/>
      <c r="G1396" s="39"/>
      <c r="H1396" s="39"/>
      <c r="I1396" s="38"/>
    </row>
    <row r="1397" spans="2:9">
      <c r="B1397" s="39"/>
      <c r="C1397" s="40"/>
      <c r="D1397" s="39"/>
      <c r="E1397" s="39"/>
      <c r="F1397" s="39"/>
      <c r="G1397" s="39"/>
      <c r="H1397" s="39"/>
      <c r="I1397" s="38"/>
    </row>
    <row r="1398" spans="2:9">
      <c r="B1398" s="39"/>
      <c r="C1398" s="40"/>
      <c r="D1398" s="39"/>
      <c r="E1398" s="39"/>
      <c r="F1398" s="39"/>
      <c r="G1398" s="39"/>
      <c r="H1398" s="39"/>
      <c r="I1398" s="38"/>
    </row>
    <row r="1399" spans="2:9">
      <c r="B1399" s="39"/>
      <c r="C1399" s="40"/>
      <c r="D1399" s="39"/>
      <c r="E1399" s="39"/>
      <c r="F1399" s="39"/>
      <c r="G1399" s="39"/>
      <c r="H1399" s="39"/>
      <c r="I1399" s="38"/>
    </row>
    <row r="1400" spans="2:9">
      <c r="B1400" s="39"/>
      <c r="C1400" s="40"/>
      <c r="D1400" s="39"/>
      <c r="E1400" s="39"/>
      <c r="F1400" s="39"/>
      <c r="G1400" s="39"/>
      <c r="H1400" s="39"/>
      <c r="I1400" s="38"/>
    </row>
    <row r="1401" spans="2:9">
      <c r="B1401" s="39"/>
      <c r="C1401" s="40"/>
      <c r="D1401" s="39"/>
      <c r="E1401" s="39"/>
      <c r="F1401" s="39"/>
      <c r="G1401" s="39"/>
      <c r="H1401" s="39"/>
      <c r="I1401" s="38"/>
    </row>
    <row r="1402" spans="2:9">
      <c r="B1402" s="39"/>
      <c r="C1402" s="40"/>
      <c r="D1402" s="39"/>
      <c r="E1402" s="39"/>
      <c r="F1402" s="39"/>
      <c r="G1402" s="39"/>
      <c r="H1402" s="39"/>
      <c r="I1402" s="38"/>
    </row>
    <row r="1403" spans="2:9">
      <c r="B1403" s="39"/>
      <c r="C1403" s="40"/>
      <c r="D1403" s="39"/>
      <c r="E1403" s="39"/>
      <c r="F1403" s="39"/>
      <c r="G1403" s="39"/>
      <c r="H1403" s="39"/>
      <c r="I1403" s="38"/>
    </row>
    <row r="1404" spans="2:9">
      <c r="B1404" s="39"/>
      <c r="C1404" s="40"/>
      <c r="D1404" s="39"/>
      <c r="E1404" s="39"/>
      <c r="F1404" s="39"/>
      <c r="G1404" s="39"/>
      <c r="H1404" s="39"/>
      <c r="I1404" s="38"/>
    </row>
    <row r="1405" spans="2:9">
      <c r="B1405" s="39"/>
      <c r="C1405" s="40"/>
      <c r="D1405" s="39"/>
      <c r="E1405" s="39"/>
      <c r="F1405" s="39"/>
      <c r="G1405" s="39"/>
      <c r="H1405" s="39"/>
      <c r="I1405" s="38"/>
    </row>
    <row r="1406" spans="2:9">
      <c r="B1406" s="39"/>
      <c r="C1406" s="40"/>
      <c r="D1406" s="39"/>
      <c r="E1406" s="39"/>
      <c r="F1406" s="39"/>
      <c r="G1406" s="39"/>
      <c r="H1406" s="39"/>
      <c r="I1406" s="38"/>
    </row>
    <row r="1407" spans="2:9">
      <c r="B1407" s="39"/>
      <c r="C1407" s="40"/>
      <c r="D1407" s="39"/>
      <c r="E1407" s="39"/>
      <c r="F1407" s="39"/>
      <c r="G1407" s="39"/>
      <c r="H1407" s="39"/>
      <c r="I1407" s="38"/>
    </row>
    <row r="1408" spans="2:9">
      <c r="B1408" s="39"/>
      <c r="C1408" s="40"/>
      <c r="D1408" s="39"/>
      <c r="E1408" s="39"/>
      <c r="F1408" s="39"/>
      <c r="G1408" s="39"/>
      <c r="H1408" s="39"/>
      <c r="I1408" s="38"/>
    </row>
    <row r="1409" spans="2:9">
      <c r="B1409" s="39"/>
      <c r="C1409" s="40"/>
      <c r="D1409" s="39"/>
      <c r="E1409" s="39"/>
      <c r="F1409" s="39"/>
      <c r="G1409" s="39"/>
      <c r="H1409" s="39"/>
      <c r="I1409" s="38"/>
    </row>
    <row r="1410" spans="2:9">
      <c r="B1410" s="39"/>
      <c r="C1410" s="40"/>
      <c r="D1410" s="39"/>
      <c r="E1410" s="39"/>
      <c r="F1410" s="39"/>
      <c r="G1410" s="39"/>
      <c r="H1410" s="39"/>
      <c r="I1410" s="38"/>
    </row>
    <row r="1411" spans="2:9">
      <c r="B1411" s="39"/>
      <c r="C1411" s="40"/>
      <c r="D1411" s="39"/>
      <c r="E1411" s="39"/>
      <c r="F1411" s="39"/>
      <c r="G1411" s="39"/>
      <c r="H1411" s="39"/>
      <c r="I1411" s="38"/>
    </row>
    <row r="1412" spans="2:9">
      <c r="B1412" s="39"/>
      <c r="C1412" s="40"/>
      <c r="D1412" s="39"/>
      <c r="E1412" s="39"/>
      <c r="F1412" s="39"/>
      <c r="G1412" s="39"/>
      <c r="H1412" s="39"/>
      <c r="I1412" s="38"/>
    </row>
    <row r="1413" spans="2:9">
      <c r="B1413" s="39"/>
      <c r="C1413" s="40"/>
      <c r="D1413" s="39"/>
      <c r="E1413" s="39"/>
      <c r="F1413" s="39"/>
      <c r="G1413" s="39"/>
      <c r="H1413" s="39"/>
      <c r="I1413" s="38"/>
    </row>
    <row r="1414" spans="2:9">
      <c r="B1414" s="39"/>
      <c r="C1414" s="40"/>
      <c r="D1414" s="39"/>
      <c r="E1414" s="39"/>
      <c r="F1414" s="39"/>
      <c r="G1414" s="39"/>
      <c r="H1414" s="39"/>
      <c r="I1414" s="38"/>
    </row>
    <row r="1415" spans="2:9">
      <c r="B1415" s="39"/>
      <c r="C1415" s="40"/>
      <c r="D1415" s="39"/>
      <c r="E1415" s="39"/>
      <c r="F1415" s="39"/>
      <c r="G1415" s="39"/>
      <c r="H1415" s="39"/>
      <c r="I1415" s="38"/>
    </row>
    <row r="1416" spans="2:9">
      <c r="B1416" s="39"/>
      <c r="C1416" s="40"/>
      <c r="D1416" s="39"/>
      <c r="E1416" s="39"/>
      <c r="F1416" s="39"/>
      <c r="G1416" s="39"/>
      <c r="H1416" s="39"/>
      <c r="I1416" s="38"/>
    </row>
    <row r="1417" spans="2:9">
      <c r="B1417" s="39"/>
      <c r="C1417" s="40"/>
      <c r="D1417" s="39"/>
      <c r="E1417" s="39"/>
      <c r="F1417" s="39"/>
      <c r="G1417" s="39"/>
      <c r="H1417" s="39"/>
      <c r="I1417" s="38"/>
    </row>
    <row r="1418" spans="2:9">
      <c r="B1418" s="39"/>
      <c r="C1418" s="40"/>
      <c r="D1418" s="39"/>
      <c r="E1418" s="39"/>
      <c r="F1418" s="39"/>
      <c r="G1418" s="39"/>
      <c r="H1418" s="39"/>
      <c r="I1418" s="38"/>
    </row>
    <row r="1419" spans="2:9">
      <c r="B1419" s="39"/>
      <c r="C1419" s="40"/>
      <c r="D1419" s="39"/>
      <c r="E1419" s="39"/>
      <c r="F1419" s="39"/>
      <c r="G1419" s="39"/>
      <c r="H1419" s="39"/>
      <c r="I1419" s="38"/>
    </row>
    <row r="1420" spans="2:9">
      <c r="B1420" s="39"/>
      <c r="C1420" s="40"/>
      <c r="D1420" s="39"/>
      <c r="E1420" s="39"/>
      <c r="F1420" s="39"/>
      <c r="G1420" s="39"/>
      <c r="H1420" s="39"/>
      <c r="I1420" s="38"/>
    </row>
    <row r="1421" spans="2:9">
      <c r="B1421" s="39"/>
      <c r="C1421" s="40"/>
      <c r="D1421" s="39"/>
      <c r="E1421" s="39"/>
      <c r="F1421" s="39"/>
      <c r="G1421" s="39"/>
      <c r="H1421" s="39"/>
      <c r="I1421" s="38"/>
    </row>
    <row r="1422" spans="2:9">
      <c r="B1422" s="39"/>
      <c r="C1422" s="40"/>
      <c r="D1422" s="39"/>
      <c r="E1422" s="39"/>
      <c r="F1422" s="39"/>
      <c r="G1422" s="39"/>
      <c r="H1422" s="39"/>
      <c r="I1422" s="38"/>
    </row>
    <row r="1423" spans="2:9">
      <c r="B1423" s="39"/>
      <c r="C1423" s="40"/>
      <c r="D1423" s="39"/>
      <c r="E1423" s="39"/>
      <c r="F1423" s="39"/>
      <c r="G1423" s="39"/>
      <c r="H1423" s="39"/>
      <c r="I1423" s="38"/>
    </row>
    <row r="1424" spans="2:9">
      <c r="B1424" s="39"/>
      <c r="C1424" s="40"/>
      <c r="D1424" s="39"/>
      <c r="E1424" s="39"/>
      <c r="F1424" s="39"/>
      <c r="G1424" s="39"/>
      <c r="H1424" s="39"/>
      <c r="I1424" s="38"/>
    </row>
    <row r="1425" spans="2:9">
      <c r="B1425" s="39"/>
      <c r="C1425" s="40"/>
      <c r="D1425" s="39"/>
      <c r="E1425" s="39"/>
      <c r="F1425" s="39"/>
      <c r="G1425" s="39"/>
      <c r="H1425" s="39"/>
      <c r="I1425" s="38"/>
    </row>
    <row r="1426" spans="2:9">
      <c r="B1426" s="39"/>
      <c r="C1426" s="40"/>
      <c r="D1426" s="39"/>
      <c r="E1426" s="39"/>
      <c r="F1426" s="39"/>
      <c r="G1426" s="39"/>
      <c r="H1426" s="39"/>
      <c r="I1426" s="38"/>
    </row>
    <row r="1427" spans="2:9">
      <c r="B1427" s="39"/>
      <c r="C1427" s="40"/>
      <c r="D1427" s="39"/>
      <c r="E1427" s="39"/>
      <c r="F1427" s="39"/>
      <c r="G1427" s="39"/>
      <c r="H1427" s="39"/>
      <c r="I1427" s="38"/>
    </row>
    <row r="1428" spans="2:9">
      <c r="B1428" s="39"/>
      <c r="C1428" s="40"/>
      <c r="D1428" s="39"/>
      <c r="E1428" s="39"/>
      <c r="F1428" s="39"/>
      <c r="G1428" s="39"/>
      <c r="H1428" s="39"/>
      <c r="I1428" s="38"/>
    </row>
    <row r="1429" spans="2:9">
      <c r="B1429" s="39"/>
      <c r="C1429" s="40"/>
      <c r="D1429" s="39"/>
      <c r="E1429" s="39"/>
      <c r="F1429" s="39"/>
      <c r="G1429" s="39"/>
      <c r="H1429" s="39"/>
      <c r="I1429" s="38"/>
    </row>
    <row r="1430" spans="2:9">
      <c r="B1430" s="39"/>
      <c r="C1430" s="40"/>
      <c r="D1430" s="39"/>
      <c r="E1430" s="39"/>
      <c r="F1430" s="39"/>
      <c r="G1430" s="39"/>
      <c r="H1430" s="39"/>
      <c r="I1430" s="38"/>
    </row>
    <row r="1431" spans="2:9">
      <c r="B1431" s="39"/>
      <c r="C1431" s="40"/>
      <c r="D1431" s="39"/>
      <c r="E1431" s="39"/>
      <c r="F1431" s="39"/>
      <c r="G1431" s="39"/>
      <c r="H1431" s="39"/>
      <c r="I1431" s="38"/>
    </row>
    <row r="1432" spans="2:9">
      <c r="B1432" s="39"/>
      <c r="C1432" s="40"/>
      <c r="D1432" s="39"/>
      <c r="E1432" s="39"/>
      <c r="F1432" s="39"/>
      <c r="G1432" s="39"/>
      <c r="H1432" s="39"/>
      <c r="I1432" s="38"/>
    </row>
    <row r="1433" spans="2:9">
      <c r="B1433" s="39"/>
      <c r="C1433" s="40"/>
      <c r="D1433" s="39"/>
      <c r="E1433" s="39"/>
      <c r="F1433" s="39"/>
      <c r="G1433" s="39"/>
      <c r="H1433" s="39"/>
      <c r="I1433" s="38"/>
    </row>
    <row r="1434" spans="2:9">
      <c r="B1434" s="39"/>
      <c r="C1434" s="40"/>
      <c r="D1434" s="39"/>
      <c r="E1434" s="39"/>
      <c r="F1434" s="39"/>
      <c r="G1434" s="39"/>
      <c r="H1434" s="39"/>
      <c r="I1434" s="38"/>
    </row>
    <row r="1435" spans="2:9">
      <c r="B1435" s="39"/>
      <c r="C1435" s="40"/>
      <c r="D1435" s="39"/>
      <c r="E1435" s="39"/>
      <c r="F1435" s="39"/>
      <c r="G1435" s="39"/>
      <c r="H1435" s="39"/>
      <c r="I1435" s="38"/>
    </row>
    <row r="1436" spans="2:9">
      <c r="B1436" s="39"/>
      <c r="C1436" s="40"/>
      <c r="D1436" s="39"/>
      <c r="E1436" s="39"/>
      <c r="F1436" s="39"/>
      <c r="G1436" s="39"/>
      <c r="H1436" s="39"/>
      <c r="I1436" s="38"/>
    </row>
    <row r="1437" spans="2:9">
      <c r="B1437" s="39"/>
      <c r="C1437" s="40"/>
      <c r="D1437" s="39"/>
      <c r="E1437" s="39"/>
      <c r="F1437" s="39"/>
      <c r="G1437" s="39"/>
      <c r="H1437" s="39"/>
      <c r="I1437" s="38"/>
    </row>
    <row r="1438" spans="2:9">
      <c r="B1438" s="39"/>
      <c r="C1438" s="40"/>
      <c r="D1438" s="39"/>
      <c r="E1438" s="39"/>
      <c r="F1438" s="39"/>
      <c r="G1438" s="39"/>
      <c r="H1438" s="39"/>
      <c r="I1438" s="38"/>
    </row>
    <row r="1439" spans="2:9">
      <c r="B1439" s="39"/>
      <c r="C1439" s="40"/>
      <c r="D1439" s="39"/>
      <c r="E1439" s="39"/>
      <c r="F1439" s="39"/>
      <c r="G1439" s="39"/>
      <c r="H1439" s="39"/>
      <c r="I1439" s="38"/>
    </row>
    <row r="1440" spans="2:9">
      <c r="B1440" s="39"/>
      <c r="C1440" s="40"/>
      <c r="D1440" s="39"/>
      <c r="E1440" s="39"/>
      <c r="F1440" s="39"/>
      <c r="G1440" s="39"/>
      <c r="H1440" s="39"/>
      <c r="I1440" s="38"/>
    </row>
    <row r="1441" spans="2:9">
      <c r="B1441" s="39"/>
      <c r="C1441" s="40"/>
      <c r="D1441" s="39"/>
      <c r="E1441" s="39"/>
      <c r="F1441" s="39"/>
      <c r="G1441" s="39"/>
      <c r="H1441" s="39"/>
      <c r="I1441" s="38"/>
    </row>
    <row r="1442" spans="2:9">
      <c r="B1442" s="39"/>
      <c r="C1442" s="40"/>
      <c r="D1442" s="39"/>
      <c r="E1442" s="39"/>
      <c r="F1442" s="39"/>
      <c r="G1442" s="39"/>
      <c r="H1442" s="39"/>
      <c r="I1442" s="38"/>
    </row>
    <row r="1443" spans="2:9">
      <c r="B1443" s="39"/>
      <c r="C1443" s="40"/>
      <c r="D1443" s="39"/>
      <c r="E1443" s="39"/>
      <c r="F1443" s="39"/>
      <c r="G1443" s="39"/>
      <c r="H1443" s="39"/>
      <c r="I1443" s="38"/>
    </row>
    <row r="1444" spans="2:9">
      <c r="B1444" s="39"/>
      <c r="C1444" s="40"/>
      <c r="D1444" s="39"/>
      <c r="E1444" s="39"/>
      <c r="F1444" s="39"/>
      <c r="G1444" s="39"/>
      <c r="H1444" s="39"/>
      <c r="I1444" s="38"/>
    </row>
    <row r="1445" spans="2:9">
      <c r="B1445" s="39"/>
      <c r="C1445" s="40"/>
      <c r="D1445" s="39"/>
      <c r="E1445" s="39"/>
      <c r="F1445" s="39"/>
      <c r="G1445" s="39"/>
      <c r="H1445" s="39"/>
      <c r="I1445" s="38"/>
    </row>
    <row r="1446" spans="2:9">
      <c r="B1446" s="39"/>
      <c r="C1446" s="40"/>
      <c r="D1446" s="39"/>
      <c r="E1446" s="39"/>
      <c r="F1446" s="39"/>
      <c r="G1446" s="39"/>
      <c r="H1446" s="39"/>
      <c r="I1446" s="38"/>
    </row>
    <row r="1447" spans="2:9">
      <c r="B1447" s="39"/>
      <c r="C1447" s="40"/>
      <c r="D1447" s="39"/>
      <c r="E1447" s="39"/>
      <c r="F1447" s="39"/>
      <c r="G1447" s="39"/>
      <c r="H1447" s="39"/>
      <c r="I1447" s="38"/>
    </row>
    <row r="1448" spans="2:9">
      <c r="B1448" s="39"/>
      <c r="C1448" s="40"/>
      <c r="D1448" s="39"/>
      <c r="E1448" s="39"/>
      <c r="F1448" s="39"/>
      <c r="G1448" s="39"/>
      <c r="H1448" s="39"/>
      <c r="I1448" s="38"/>
    </row>
    <row r="1449" spans="2:9">
      <c r="B1449" s="39"/>
      <c r="C1449" s="40"/>
      <c r="D1449" s="39"/>
      <c r="E1449" s="39"/>
      <c r="F1449" s="39"/>
      <c r="G1449" s="39"/>
      <c r="H1449" s="39"/>
      <c r="I1449" s="38"/>
    </row>
    <row r="1450" spans="2:9">
      <c r="B1450" s="39"/>
      <c r="C1450" s="40"/>
      <c r="D1450" s="39"/>
      <c r="E1450" s="39"/>
      <c r="F1450" s="39"/>
      <c r="G1450" s="39"/>
      <c r="H1450" s="39"/>
      <c r="I1450" s="38"/>
    </row>
    <row r="1451" spans="2:9">
      <c r="B1451" s="39"/>
      <c r="C1451" s="40"/>
      <c r="D1451" s="39"/>
      <c r="E1451" s="39"/>
      <c r="F1451" s="39"/>
      <c r="G1451" s="39"/>
      <c r="H1451" s="39"/>
      <c r="I1451" s="38"/>
    </row>
    <row r="1452" spans="2:9">
      <c r="B1452" s="39"/>
      <c r="C1452" s="40"/>
      <c r="D1452" s="39"/>
      <c r="E1452" s="39"/>
      <c r="F1452" s="39"/>
      <c r="G1452" s="39"/>
      <c r="H1452" s="39"/>
      <c r="I1452" s="38"/>
    </row>
    <row r="1453" spans="2:9">
      <c r="B1453" s="39"/>
      <c r="C1453" s="40"/>
      <c r="D1453" s="39"/>
      <c r="E1453" s="39"/>
      <c r="F1453" s="39"/>
      <c r="G1453" s="39"/>
      <c r="H1453" s="39"/>
      <c r="I1453" s="38"/>
    </row>
    <row r="1454" spans="2:9">
      <c r="B1454" s="39"/>
      <c r="C1454" s="40"/>
      <c r="D1454" s="39"/>
      <c r="E1454" s="39"/>
      <c r="F1454" s="39"/>
      <c r="G1454" s="39"/>
      <c r="H1454" s="39"/>
      <c r="I1454" s="38"/>
    </row>
    <row r="1455" spans="2:9">
      <c r="B1455" s="39"/>
      <c r="C1455" s="40"/>
      <c r="D1455" s="39"/>
      <c r="E1455" s="39"/>
      <c r="F1455" s="39"/>
      <c r="G1455" s="39"/>
      <c r="H1455" s="39"/>
      <c r="I1455" s="38"/>
    </row>
    <row r="1456" spans="2:9">
      <c r="B1456" s="39"/>
      <c r="C1456" s="40"/>
      <c r="D1456" s="39"/>
      <c r="E1456" s="39"/>
      <c r="F1456" s="39"/>
      <c r="G1456" s="39"/>
      <c r="H1456" s="39"/>
      <c r="I1456" s="38"/>
    </row>
    <row r="1457" spans="2:9">
      <c r="B1457" s="39"/>
      <c r="C1457" s="40"/>
      <c r="D1457" s="39"/>
      <c r="E1457" s="39"/>
      <c r="F1457" s="39"/>
      <c r="G1457" s="39"/>
      <c r="H1457" s="39"/>
      <c r="I1457" s="38"/>
    </row>
    <row r="1458" spans="2:9">
      <c r="B1458" s="39"/>
      <c r="C1458" s="40"/>
      <c r="D1458" s="39"/>
      <c r="E1458" s="39"/>
      <c r="F1458" s="39"/>
      <c r="G1458" s="39"/>
      <c r="H1458" s="39"/>
      <c r="I1458" s="38"/>
    </row>
    <row r="1459" spans="2:9">
      <c r="B1459" s="39"/>
      <c r="C1459" s="40"/>
      <c r="D1459" s="39"/>
      <c r="E1459" s="39"/>
      <c r="F1459" s="39"/>
      <c r="G1459" s="39"/>
      <c r="H1459" s="39"/>
      <c r="I1459" s="38"/>
    </row>
    <row r="1460" spans="2:9">
      <c r="B1460" s="39"/>
      <c r="C1460" s="40"/>
      <c r="D1460" s="39"/>
      <c r="E1460" s="39"/>
      <c r="F1460" s="39"/>
      <c r="G1460" s="39"/>
      <c r="H1460" s="39"/>
      <c r="I1460" s="38"/>
    </row>
    <row r="1461" spans="2:9">
      <c r="B1461" s="39"/>
      <c r="C1461" s="40"/>
      <c r="D1461" s="39"/>
      <c r="E1461" s="39"/>
      <c r="F1461" s="39"/>
      <c r="G1461" s="39"/>
      <c r="H1461" s="39"/>
      <c r="I1461" s="38"/>
    </row>
    <row r="1462" spans="2:9">
      <c r="B1462" s="39"/>
      <c r="C1462" s="40"/>
      <c r="D1462" s="39"/>
      <c r="E1462" s="39"/>
      <c r="F1462" s="39"/>
      <c r="G1462" s="39"/>
      <c r="H1462" s="39"/>
      <c r="I1462" s="38"/>
    </row>
    <row r="1463" spans="2:9">
      <c r="B1463" s="39"/>
      <c r="C1463" s="40"/>
      <c r="D1463" s="39"/>
      <c r="E1463" s="39"/>
      <c r="F1463" s="39"/>
      <c r="G1463" s="39"/>
      <c r="H1463" s="39"/>
      <c r="I1463" s="38"/>
    </row>
    <row r="1464" spans="2:9">
      <c r="B1464" s="39"/>
      <c r="C1464" s="40"/>
      <c r="D1464" s="39"/>
      <c r="E1464" s="39"/>
      <c r="F1464" s="39"/>
      <c r="G1464" s="39"/>
      <c r="H1464" s="39"/>
      <c r="I1464" s="38"/>
    </row>
    <row r="1465" spans="2:9">
      <c r="B1465" s="39"/>
      <c r="C1465" s="40"/>
      <c r="D1465" s="39"/>
      <c r="E1465" s="39"/>
      <c r="F1465" s="39"/>
      <c r="G1465" s="39"/>
      <c r="H1465" s="39"/>
      <c r="I1465" s="38"/>
    </row>
    <row r="1466" spans="2:9">
      <c r="B1466" s="39"/>
      <c r="C1466" s="40"/>
      <c r="D1466" s="39"/>
      <c r="E1466" s="39"/>
      <c r="F1466" s="39"/>
      <c r="G1466" s="39"/>
      <c r="H1466" s="39"/>
      <c r="I1466" s="38"/>
    </row>
    <row r="1467" spans="2:9">
      <c r="B1467" s="39"/>
      <c r="C1467" s="40"/>
      <c r="D1467" s="39"/>
      <c r="E1467" s="39"/>
      <c r="F1467" s="39"/>
      <c r="G1467" s="39"/>
      <c r="H1467" s="39"/>
      <c r="I1467" s="38"/>
    </row>
    <row r="1468" spans="2:9">
      <c r="B1468" s="39"/>
      <c r="C1468" s="40"/>
      <c r="D1468" s="39"/>
      <c r="E1468" s="39"/>
      <c r="F1468" s="39"/>
      <c r="G1468" s="39"/>
      <c r="H1468" s="39"/>
      <c r="I1468" s="38"/>
    </row>
    <row r="1469" spans="2:9">
      <c r="B1469" s="39"/>
      <c r="C1469" s="40"/>
      <c r="D1469" s="39"/>
      <c r="E1469" s="39"/>
      <c r="F1469" s="39"/>
      <c r="G1469" s="39"/>
      <c r="H1469" s="39"/>
      <c r="I1469" s="38"/>
    </row>
    <row r="1470" spans="2:9">
      <c r="B1470" s="39"/>
      <c r="C1470" s="40"/>
      <c r="D1470" s="39"/>
      <c r="E1470" s="39"/>
      <c r="F1470" s="39"/>
      <c r="G1470" s="39"/>
      <c r="H1470" s="39"/>
      <c r="I1470" s="38"/>
    </row>
    <row r="1471" spans="2:9">
      <c r="B1471" s="39"/>
      <c r="C1471" s="40"/>
      <c r="D1471" s="39"/>
      <c r="E1471" s="39"/>
      <c r="F1471" s="39"/>
      <c r="G1471" s="39"/>
      <c r="H1471" s="39"/>
      <c r="I1471" s="38"/>
    </row>
    <row r="1472" spans="2:9">
      <c r="B1472" s="39"/>
      <c r="C1472" s="40"/>
      <c r="D1472" s="39"/>
      <c r="E1472" s="39"/>
      <c r="F1472" s="39"/>
      <c r="G1472" s="39"/>
      <c r="H1472" s="39"/>
      <c r="I1472" s="38"/>
    </row>
    <row r="1473" spans="2:9">
      <c r="B1473" s="39"/>
      <c r="C1473" s="40"/>
      <c r="D1473" s="39"/>
      <c r="E1473" s="39"/>
      <c r="F1473" s="39"/>
      <c r="G1473" s="39"/>
      <c r="H1473" s="39"/>
      <c r="I1473" s="38"/>
    </row>
    <row r="1474" spans="2:9">
      <c r="B1474" s="39"/>
      <c r="C1474" s="40"/>
      <c r="D1474" s="39"/>
      <c r="E1474" s="39"/>
      <c r="F1474" s="39"/>
      <c r="G1474" s="39"/>
      <c r="H1474" s="39"/>
      <c r="I1474" s="38"/>
    </row>
    <row r="1475" spans="2:9">
      <c r="B1475" s="39"/>
      <c r="C1475" s="40"/>
      <c r="D1475" s="39"/>
      <c r="E1475" s="39"/>
      <c r="F1475" s="39"/>
      <c r="G1475" s="39"/>
      <c r="H1475" s="39"/>
      <c r="I1475" s="38"/>
    </row>
    <row r="1476" spans="2:9">
      <c r="B1476" s="39"/>
      <c r="C1476" s="40"/>
      <c r="D1476" s="39"/>
      <c r="E1476" s="39"/>
      <c r="F1476" s="39"/>
      <c r="G1476" s="39"/>
      <c r="H1476" s="39"/>
      <c r="I1476" s="38"/>
    </row>
    <row r="1477" spans="2:9">
      <c r="B1477" s="39"/>
      <c r="C1477" s="40"/>
      <c r="D1477" s="39"/>
      <c r="E1477" s="39"/>
      <c r="F1477" s="39"/>
      <c r="G1477" s="39"/>
      <c r="H1477" s="39"/>
      <c r="I1477" s="38"/>
    </row>
    <row r="1478" spans="2:9">
      <c r="B1478" s="39"/>
      <c r="C1478" s="40"/>
      <c r="D1478" s="39"/>
      <c r="E1478" s="39"/>
      <c r="F1478" s="39"/>
      <c r="G1478" s="39"/>
      <c r="H1478" s="39"/>
      <c r="I1478" s="38"/>
    </row>
    <row r="1479" spans="2:9">
      <c r="B1479" s="39"/>
      <c r="C1479" s="40"/>
      <c r="D1479" s="39"/>
      <c r="E1479" s="39"/>
      <c r="F1479" s="39"/>
      <c r="G1479" s="39"/>
      <c r="H1479" s="39"/>
      <c r="I1479" s="38"/>
    </row>
    <row r="1480" spans="2:9">
      <c r="B1480" s="39"/>
      <c r="C1480" s="40"/>
      <c r="D1480" s="39"/>
      <c r="E1480" s="39"/>
      <c r="F1480" s="39"/>
      <c r="G1480" s="39"/>
      <c r="H1480" s="39"/>
      <c r="I1480" s="38"/>
    </row>
    <row r="1481" spans="2:9">
      <c r="B1481" s="39"/>
      <c r="C1481" s="40"/>
      <c r="D1481" s="39"/>
      <c r="E1481" s="39"/>
      <c r="F1481" s="39"/>
      <c r="G1481" s="39"/>
      <c r="H1481" s="39"/>
      <c r="I1481" s="38"/>
    </row>
    <row r="1482" spans="2:9">
      <c r="B1482" s="39"/>
      <c r="C1482" s="40"/>
      <c r="D1482" s="39"/>
      <c r="E1482" s="39"/>
      <c r="F1482" s="39"/>
      <c r="G1482" s="39"/>
      <c r="H1482" s="39"/>
      <c r="I1482" s="38"/>
    </row>
    <row r="1483" spans="2:9">
      <c r="B1483" s="39"/>
      <c r="C1483" s="40"/>
      <c r="D1483" s="39"/>
      <c r="E1483" s="39"/>
      <c r="F1483" s="39"/>
      <c r="G1483" s="39"/>
      <c r="H1483" s="39"/>
      <c r="I1483" s="38"/>
    </row>
    <row r="1484" spans="2:9">
      <c r="B1484" s="39"/>
      <c r="C1484" s="40"/>
      <c r="D1484" s="39"/>
      <c r="E1484" s="39"/>
      <c r="F1484" s="39"/>
      <c r="G1484" s="39"/>
      <c r="H1484" s="39"/>
      <c r="I1484" s="38"/>
    </row>
    <row r="1485" spans="2:9">
      <c r="B1485" s="39"/>
      <c r="C1485" s="40"/>
      <c r="D1485" s="39"/>
      <c r="E1485" s="39"/>
      <c r="F1485" s="39"/>
      <c r="G1485" s="39"/>
      <c r="H1485" s="39"/>
      <c r="I1485" s="38"/>
    </row>
    <row r="1486" spans="2:9">
      <c r="B1486" s="39"/>
      <c r="C1486" s="40"/>
      <c r="D1486" s="39"/>
      <c r="E1486" s="39"/>
      <c r="F1486" s="39"/>
      <c r="G1486" s="39"/>
      <c r="H1486" s="39"/>
      <c r="I1486" s="38"/>
    </row>
    <row r="1487" spans="2:9">
      <c r="B1487" s="39"/>
      <c r="C1487" s="40"/>
      <c r="D1487" s="39"/>
      <c r="E1487" s="39"/>
      <c r="F1487" s="39"/>
      <c r="G1487" s="39"/>
      <c r="H1487" s="39"/>
      <c r="I1487" s="38"/>
    </row>
    <row r="1488" spans="2:9">
      <c r="B1488" s="39"/>
      <c r="C1488" s="40"/>
      <c r="D1488" s="39"/>
      <c r="E1488" s="39"/>
      <c r="F1488" s="39"/>
      <c r="G1488" s="39"/>
      <c r="H1488" s="39"/>
      <c r="I1488" s="38"/>
    </row>
    <row r="1489" spans="2:9">
      <c r="B1489" s="39"/>
      <c r="C1489" s="40"/>
      <c r="D1489" s="39"/>
      <c r="E1489" s="39"/>
      <c r="F1489" s="39"/>
      <c r="G1489" s="39"/>
      <c r="H1489" s="39"/>
      <c r="I1489" s="38"/>
    </row>
    <row r="1490" spans="2:9">
      <c r="B1490" s="39"/>
      <c r="C1490" s="40"/>
      <c r="D1490" s="39"/>
      <c r="E1490" s="39"/>
      <c r="F1490" s="39"/>
      <c r="G1490" s="39"/>
      <c r="H1490" s="39"/>
      <c r="I1490" s="38"/>
    </row>
    <row r="1491" spans="2:9">
      <c r="B1491" s="39"/>
      <c r="C1491" s="40"/>
      <c r="D1491" s="39"/>
      <c r="E1491" s="39"/>
      <c r="F1491" s="39"/>
      <c r="G1491" s="39"/>
      <c r="H1491" s="39"/>
      <c r="I1491" s="38"/>
    </row>
    <row r="1492" spans="2:9">
      <c r="B1492" s="39"/>
      <c r="C1492" s="40"/>
      <c r="D1492" s="39"/>
      <c r="E1492" s="39"/>
      <c r="F1492" s="39"/>
      <c r="G1492" s="39"/>
      <c r="H1492" s="39"/>
      <c r="I1492" s="38"/>
    </row>
    <row r="1493" spans="2:9">
      <c r="B1493" s="39"/>
      <c r="C1493" s="40"/>
      <c r="D1493" s="39"/>
      <c r="E1493" s="39"/>
      <c r="F1493" s="39"/>
      <c r="G1493" s="39"/>
      <c r="H1493" s="39"/>
      <c r="I1493" s="38"/>
    </row>
    <row r="1494" spans="2:9">
      <c r="B1494" s="39"/>
      <c r="C1494" s="40"/>
      <c r="D1494" s="39"/>
      <c r="E1494" s="39"/>
      <c r="F1494" s="39"/>
      <c r="G1494" s="39"/>
      <c r="H1494" s="39"/>
      <c r="I1494" s="38"/>
    </row>
    <row r="1495" spans="2:9">
      <c r="B1495" s="39"/>
      <c r="C1495" s="40"/>
      <c r="D1495" s="39"/>
      <c r="E1495" s="39"/>
      <c r="F1495" s="39"/>
      <c r="G1495" s="39"/>
      <c r="H1495" s="39"/>
      <c r="I1495" s="38"/>
    </row>
    <row r="1496" spans="2:9">
      <c r="B1496" s="39"/>
      <c r="C1496" s="40"/>
      <c r="D1496" s="39"/>
      <c r="E1496" s="39"/>
      <c r="F1496" s="39"/>
      <c r="G1496" s="39"/>
      <c r="H1496" s="39"/>
      <c r="I1496" s="38"/>
    </row>
    <row r="1497" spans="2:9">
      <c r="B1497" s="39"/>
      <c r="C1497" s="40"/>
      <c r="D1497" s="39"/>
      <c r="E1497" s="39"/>
      <c r="F1497" s="39"/>
      <c r="G1497" s="39"/>
      <c r="H1497" s="39"/>
      <c r="I1497" s="38"/>
    </row>
    <row r="1498" spans="2:9">
      <c r="B1498" s="39"/>
      <c r="C1498" s="40"/>
      <c r="D1498" s="39"/>
      <c r="E1498" s="39"/>
      <c r="F1498" s="39"/>
      <c r="G1498" s="39"/>
      <c r="H1498" s="39"/>
      <c r="I1498" s="38"/>
    </row>
    <row r="1499" spans="2:9">
      <c r="B1499" s="39"/>
      <c r="C1499" s="40"/>
      <c r="D1499" s="39"/>
      <c r="E1499" s="39"/>
      <c r="F1499" s="39"/>
      <c r="G1499" s="39"/>
      <c r="H1499" s="39"/>
      <c r="I1499" s="38"/>
    </row>
    <row r="1500" spans="2:9">
      <c r="B1500" s="39"/>
      <c r="C1500" s="40"/>
      <c r="D1500" s="39"/>
      <c r="E1500" s="39"/>
      <c r="F1500" s="39"/>
      <c r="G1500" s="39"/>
      <c r="H1500" s="39"/>
      <c r="I1500" s="38"/>
    </row>
    <row r="1501" spans="2:9">
      <c r="B1501" s="39"/>
      <c r="C1501" s="40"/>
      <c r="D1501" s="39"/>
      <c r="E1501" s="39"/>
      <c r="F1501" s="39"/>
      <c r="G1501" s="39"/>
      <c r="H1501" s="39"/>
      <c r="I1501" s="38"/>
    </row>
    <row r="1502" spans="2:9">
      <c r="B1502" s="39"/>
      <c r="C1502" s="40"/>
      <c r="D1502" s="39"/>
      <c r="E1502" s="39"/>
      <c r="F1502" s="39"/>
      <c r="G1502" s="39"/>
      <c r="H1502" s="39"/>
      <c r="I1502" s="38"/>
    </row>
    <row r="1503" spans="2:9">
      <c r="B1503" s="39"/>
      <c r="C1503" s="40"/>
      <c r="D1503" s="39"/>
      <c r="E1503" s="39"/>
      <c r="F1503" s="39"/>
      <c r="G1503" s="39"/>
      <c r="H1503" s="39"/>
      <c r="I1503" s="38"/>
    </row>
    <row r="1504" spans="2:9">
      <c r="B1504" s="39"/>
      <c r="C1504" s="40"/>
      <c r="D1504" s="39"/>
      <c r="E1504" s="39"/>
      <c r="F1504" s="39"/>
      <c r="G1504" s="39"/>
      <c r="H1504" s="39"/>
      <c r="I1504" s="38"/>
    </row>
    <row r="1505" spans="2:9">
      <c r="B1505" s="39"/>
      <c r="C1505" s="40"/>
      <c r="D1505" s="39"/>
      <c r="E1505" s="39"/>
      <c r="F1505" s="39"/>
      <c r="G1505" s="39"/>
      <c r="H1505" s="39"/>
      <c r="I1505" s="38"/>
    </row>
    <row r="1506" spans="2:9">
      <c r="B1506" s="39"/>
      <c r="C1506" s="40"/>
      <c r="D1506" s="39"/>
      <c r="E1506" s="39"/>
      <c r="F1506" s="39"/>
      <c r="G1506" s="39"/>
      <c r="H1506" s="39"/>
      <c r="I1506" s="38"/>
    </row>
    <row r="1507" spans="2:9">
      <c r="B1507" s="39"/>
      <c r="C1507" s="40"/>
      <c r="D1507" s="39"/>
      <c r="E1507" s="39"/>
      <c r="F1507" s="39"/>
      <c r="G1507" s="39"/>
      <c r="H1507" s="39"/>
      <c r="I1507" s="38"/>
    </row>
    <row r="1508" spans="2:9">
      <c r="B1508" s="39"/>
      <c r="C1508" s="40"/>
      <c r="D1508" s="39"/>
      <c r="E1508" s="39"/>
      <c r="F1508" s="39"/>
      <c r="G1508" s="39"/>
      <c r="H1508" s="39"/>
      <c r="I1508" s="38"/>
    </row>
    <row r="1509" spans="2:9">
      <c r="B1509" s="39"/>
      <c r="C1509" s="40"/>
      <c r="D1509" s="39"/>
      <c r="E1509" s="39"/>
      <c r="F1509" s="39"/>
      <c r="G1509" s="39"/>
      <c r="H1509" s="39"/>
      <c r="I1509" s="38"/>
    </row>
    <row r="1510" spans="2:9">
      <c r="B1510" s="39"/>
      <c r="C1510" s="40"/>
      <c r="D1510" s="39"/>
      <c r="E1510" s="39"/>
      <c r="F1510" s="39"/>
      <c r="G1510" s="39"/>
      <c r="H1510" s="39"/>
      <c r="I1510" s="38"/>
    </row>
    <row r="1511" spans="2:9">
      <c r="B1511" s="39"/>
      <c r="C1511" s="40"/>
      <c r="D1511" s="39"/>
      <c r="E1511" s="39"/>
      <c r="F1511" s="39"/>
      <c r="G1511" s="39"/>
      <c r="H1511" s="39"/>
      <c r="I1511" s="38"/>
    </row>
    <row r="1512" spans="2:9">
      <c r="B1512" s="39"/>
      <c r="C1512" s="40"/>
      <c r="D1512" s="39"/>
      <c r="E1512" s="39"/>
      <c r="F1512" s="39"/>
      <c r="G1512" s="39"/>
      <c r="H1512" s="39"/>
      <c r="I1512" s="38"/>
    </row>
    <row r="1513" spans="2:9">
      <c r="B1513" s="39"/>
      <c r="C1513" s="40"/>
      <c r="D1513" s="39"/>
      <c r="E1513" s="39"/>
      <c r="F1513" s="39"/>
      <c r="G1513" s="39"/>
      <c r="H1513" s="39"/>
      <c r="I1513" s="38"/>
    </row>
    <row r="1514" spans="2:9">
      <c r="B1514" s="39"/>
      <c r="C1514" s="40"/>
      <c r="D1514" s="39"/>
      <c r="E1514" s="39"/>
      <c r="F1514" s="39"/>
      <c r="G1514" s="39"/>
      <c r="H1514" s="39"/>
      <c r="I1514" s="38"/>
    </row>
    <row r="1515" spans="2:9">
      <c r="B1515" s="39"/>
      <c r="C1515" s="40"/>
      <c r="D1515" s="39"/>
      <c r="E1515" s="39"/>
      <c r="F1515" s="39"/>
      <c r="G1515" s="39"/>
      <c r="H1515" s="39"/>
      <c r="I1515" s="38"/>
    </row>
    <row r="1516" spans="2:9">
      <c r="B1516" s="39"/>
      <c r="C1516" s="40"/>
      <c r="D1516" s="39"/>
      <c r="E1516" s="39"/>
      <c r="F1516" s="39"/>
      <c r="G1516" s="39"/>
      <c r="H1516" s="39"/>
      <c r="I1516" s="38"/>
    </row>
    <row r="1517" spans="2:9">
      <c r="B1517" s="39"/>
      <c r="C1517" s="40"/>
      <c r="D1517" s="39"/>
      <c r="E1517" s="39"/>
      <c r="F1517" s="39"/>
      <c r="G1517" s="39"/>
      <c r="H1517" s="39"/>
      <c r="I1517" s="38"/>
    </row>
    <row r="1518" spans="2:9">
      <c r="B1518" s="39"/>
      <c r="C1518" s="40"/>
      <c r="D1518" s="39"/>
      <c r="E1518" s="39"/>
      <c r="F1518" s="39"/>
      <c r="G1518" s="39"/>
      <c r="H1518" s="39"/>
      <c r="I1518" s="38"/>
    </row>
    <row r="1519" spans="2:9">
      <c r="B1519" s="39"/>
      <c r="C1519" s="40"/>
      <c r="D1519" s="39"/>
      <c r="E1519" s="39"/>
      <c r="F1519" s="39"/>
      <c r="G1519" s="39"/>
      <c r="H1519" s="39"/>
      <c r="I1519" s="38"/>
    </row>
    <row r="1520" spans="2:9">
      <c r="B1520" s="39"/>
      <c r="C1520" s="40"/>
      <c r="D1520" s="39"/>
      <c r="E1520" s="39"/>
      <c r="F1520" s="39"/>
      <c r="G1520" s="39"/>
      <c r="H1520" s="39"/>
      <c r="I1520" s="38"/>
    </row>
    <row r="1521" spans="2:9">
      <c r="B1521" s="39"/>
      <c r="C1521" s="40"/>
      <c r="D1521" s="39"/>
      <c r="E1521" s="39"/>
      <c r="F1521" s="39"/>
      <c r="G1521" s="39"/>
      <c r="H1521" s="39"/>
      <c r="I1521" s="38"/>
    </row>
    <row r="1522" spans="2:9">
      <c r="B1522" s="39"/>
      <c r="C1522" s="40"/>
      <c r="D1522" s="39"/>
      <c r="E1522" s="39"/>
      <c r="F1522" s="39"/>
      <c r="G1522" s="39"/>
      <c r="H1522" s="39"/>
      <c r="I1522" s="38"/>
    </row>
    <row r="1523" spans="2:9">
      <c r="B1523" s="39"/>
      <c r="C1523" s="40"/>
      <c r="D1523" s="39"/>
      <c r="E1523" s="39"/>
      <c r="F1523" s="39"/>
      <c r="G1523" s="39"/>
      <c r="H1523" s="39"/>
      <c r="I1523" s="38"/>
    </row>
    <row r="1524" spans="2:9">
      <c r="B1524" s="39"/>
      <c r="C1524" s="40"/>
      <c r="D1524" s="39"/>
      <c r="E1524" s="39"/>
      <c r="F1524" s="39"/>
      <c r="G1524" s="39"/>
      <c r="H1524" s="39"/>
      <c r="I1524" s="38"/>
    </row>
    <row r="1525" spans="2:9">
      <c r="B1525" s="39"/>
      <c r="C1525" s="40"/>
      <c r="D1525" s="39"/>
      <c r="E1525" s="39"/>
      <c r="F1525" s="39"/>
      <c r="G1525" s="39"/>
      <c r="H1525" s="39"/>
      <c r="I1525" s="38"/>
    </row>
    <row r="1526" spans="2:9">
      <c r="B1526" s="39"/>
      <c r="C1526" s="40"/>
      <c r="D1526" s="39"/>
      <c r="E1526" s="39"/>
      <c r="F1526" s="39"/>
      <c r="G1526" s="39"/>
      <c r="H1526" s="39"/>
      <c r="I1526" s="38"/>
    </row>
    <row r="1527" spans="2:9">
      <c r="B1527" s="39"/>
      <c r="C1527" s="40"/>
      <c r="D1527" s="39"/>
      <c r="E1527" s="39"/>
      <c r="F1527" s="39"/>
      <c r="G1527" s="39"/>
      <c r="H1527" s="39"/>
      <c r="I1527" s="38"/>
    </row>
    <row r="1528" spans="2:9">
      <c r="B1528" s="39"/>
      <c r="C1528" s="40"/>
      <c r="D1528" s="39"/>
      <c r="E1528" s="39"/>
      <c r="F1528" s="39"/>
      <c r="G1528" s="39"/>
      <c r="H1528" s="39"/>
      <c r="I1528" s="38"/>
    </row>
    <row r="1529" spans="2:9">
      <c r="B1529" s="39"/>
      <c r="C1529" s="40"/>
      <c r="D1529" s="39"/>
      <c r="E1529" s="39"/>
      <c r="F1529" s="39"/>
      <c r="G1529" s="39"/>
      <c r="H1529" s="39"/>
      <c r="I1529" s="38"/>
    </row>
    <row r="1530" spans="2:9">
      <c r="B1530" s="39"/>
      <c r="C1530" s="40"/>
      <c r="D1530" s="39"/>
      <c r="E1530" s="39"/>
      <c r="F1530" s="39"/>
      <c r="G1530" s="39"/>
      <c r="H1530" s="39"/>
      <c r="I1530" s="38"/>
    </row>
    <row r="1531" spans="2:9">
      <c r="B1531" s="39"/>
      <c r="C1531" s="40"/>
      <c r="D1531" s="39"/>
      <c r="E1531" s="39"/>
      <c r="F1531" s="39"/>
      <c r="G1531" s="39"/>
      <c r="H1531" s="39"/>
      <c r="I1531" s="38"/>
    </row>
    <row r="1532" spans="2:9">
      <c r="B1532" s="39"/>
      <c r="C1532" s="40"/>
      <c r="D1532" s="39"/>
      <c r="E1532" s="39"/>
      <c r="F1532" s="39"/>
      <c r="G1532" s="39"/>
      <c r="H1532" s="39"/>
      <c r="I1532" s="38"/>
    </row>
    <row r="1533" spans="2:9">
      <c r="B1533" s="39"/>
      <c r="C1533" s="40"/>
      <c r="D1533" s="39"/>
      <c r="E1533" s="39"/>
      <c r="F1533" s="39"/>
      <c r="G1533" s="39"/>
      <c r="H1533" s="39"/>
      <c r="I1533" s="38"/>
    </row>
    <row r="1534" spans="2:9">
      <c r="B1534" s="39"/>
      <c r="C1534" s="40"/>
      <c r="D1534" s="39"/>
      <c r="E1534" s="39"/>
      <c r="F1534" s="39"/>
      <c r="G1534" s="39"/>
      <c r="H1534" s="39"/>
      <c r="I1534" s="38"/>
    </row>
    <row r="1535" spans="2:9">
      <c r="B1535" s="39"/>
      <c r="C1535" s="40"/>
      <c r="D1535" s="39"/>
      <c r="E1535" s="39"/>
      <c r="F1535" s="39"/>
      <c r="G1535" s="39"/>
      <c r="H1535" s="39"/>
      <c r="I1535" s="38"/>
    </row>
    <row r="1536" spans="2:9">
      <c r="B1536" s="39"/>
      <c r="C1536" s="40"/>
      <c r="D1536" s="39"/>
      <c r="E1536" s="39"/>
      <c r="F1536" s="39"/>
      <c r="G1536" s="39"/>
      <c r="H1536" s="39"/>
      <c r="I1536" s="38"/>
    </row>
    <row r="1537" spans="2:9">
      <c r="B1537" s="39"/>
      <c r="C1537" s="40"/>
      <c r="D1537" s="39"/>
      <c r="E1537" s="39"/>
      <c r="F1537" s="39"/>
      <c r="G1537" s="39"/>
      <c r="H1537" s="39"/>
      <c r="I1537" s="38"/>
    </row>
    <row r="1538" spans="2:9">
      <c r="B1538" s="39"/>
      <c r="C1538" s="40"/>
      <c r="D1538" s="39"/>
      <c r="E1538" s="39"/>
      <c r="F1538" s="39"/>
      <c r="G1538" s="39"/>
      <c r="H1538" s="39"/>
      <c r="I1538" s="38"/>
    </row>
    <row r="1539" spans="2:9">
      <c r="B1539" s="39"/>
      <c r="C1539" s="40"/>
      <c r="D1539" s="39"/>
      <c r="E1539" s="39"/>
      <c r="F1539" s="39"/>
      <c r="G1539" s="39"/>
      <c r="H1539" s="39"/>
      <c r="I1539" s="38"/>
    </row>
    <row r="1540" spans="2:9">
      <c r="B1540" s="39"/>
      <c r="C1540" s="40"/>
      <c r="D1540" s="39"/>
      <c r="E1540" s="39"/>
      <c r="F1540" s="39"/>
      <c r="G1540" s="39"/>
      <c r="H1540" s="39"/>
      <c r="I1540" s="38"/>
    </row>
    <row r="1541" spans="2:9">
      <c r="B1541" s="39"/>
      <c r="C1541" s="40"/>
      <c r="D1541" s="39"/>
      <c r="E1541" s="39"/>
      <c r="F1541" s="39"/>
      <c r="G1541" s="39"/>
      <c r="H1541" s="39"/>
      <c r="I1541" s="38"/>
    </row>
    <row r="1542" spans="2:9">
      <c r="B1542" s="39"/>
      <c r="C1542" s="40"/>
      <c r="D1542" s="39"/>
      <c r="E1542" s="39"/>
      <c r="F1542" s="39"/>
      <c r="G1542" s="39"/>
      <c r="H1542" s="39"/>
      <c r="I1542" s="38"/>
    </row>
    <row r="1543" spans="2:9">
      <c r="B1543" s="39"/>
      <c r="C1543" s="40"/>
      <c r="D1543" s="39"/>
      <c r="E1543" s="39"/>
      <c r="F1543" s="39"/>
      <c r="G1543" s="39"/>
      <c r="H1543" s="39"/>
      <c r="I1543" s="38"/>
    </row>
    <row r="1544" spans="2:9">
      <c r="B1544" s="39"/>
      <c r="C1544" s="40"/>
      <c r="D1544" s="39"/>
      <c r="E1544" s="39"/>
      <c r="F1544" s="39"/>
      <c r="G1544" s="39"/>
      <c r="H1544" s="39"/>
      <c r="I1544" s="38"/>
    </row>
    <row r="1545" spans="2:9">
      <c r="B1545" s="39"/>
      <c r="C1545" s="40"/>
      <c r="D1545" s="39"/>
      <c r="E1545" s="39"/>
      <c r="F1545" s="39"/>
      <c r="G1545" s="39"/>
      <c r="H1545" s="39"/>
      <c r="I1545" s="38"/>
    </row>
    <row r="1546" spans="2:9">
      <c r="B1546" s="39"/>
      <c r="C1546" s="40"/>
      <c r="D1546" s="39"/>
      <c r="E1546" s="39"/>
      <c r="F1546" s="39"/>
      <c r="G1546" s="39"/>
      <c r="H1546" s="39"/>
      <c r="I1546" s="38"/>
    </row>
    <row r="1547" spans="2:9">
      <c r="B1547" s="39"/>
      <c r="C1547" s="40"/>
      <c r="D1547" s="39"/>
      <c r="E1547" s="39"/>
      <c r="F1547" s="39"/>
      <c r="G1547" s="39"/>
      <c r="H1547" s="39"/>
      <c r="I1547" s="38"/>
    </row>
    <row r="1548" spans="2:9">
      <c r="B1548" s="39"/>
      <c r="C1548" s="40"/>
      <c r="D1548" s="39"/>
      <c r="E1548" s="39"/>
      <c r="F1548" s="39"/>
      <c r="G1548" s="39"/>
      <c r="H1548" s="39"/>
      <c r="I1548" s="38"/>
    </row>
    <row r="1549" spans="2:9">
      <c r="B1549" s="39"/>
      <c r="C1549" s="40"/>
      <c r="D1549" s="39"/>
      <c r="E1549" s="39"/>
      <c r="F1549" s="39"/>
      <c r="G1549" s="39"/>
      <c r="H1549" s="39"/>
      <c r="I1549" s="38"/>
    </row>
    <row r="1550" spans="2:9">
      <c r="B1550" s="39"/>
      <c r="C1550" s="40"/>
      <c r="D1550" s="39"/>
      <c r="E1550" s="39"/>
      <c r="F1550" s="39"/>
      <c r="G1550" s="39"/>
      <c r="H1550" s="39"/>
      <c r="I1550" s="38"/>
    </row>
    <row r="1551" spans="2:9">
      <c r="B1551" s="39"/>
      <c r="C1551" s="40"/>
      <c r="D1551" s="39"/>
      <c r="E1551" s="39"/>
      <c r="F1551" s="39"/>
      <c r="G1551" s="39"/>
      <c r="H1551" s="39"/>
      <c r="I1551" s="38"/>
    </row>
    <row r="1552" spans="2:9">
      <c r="B1552" s="39"/>
      <c r="C1552" s="40"/>
      <c r="D1552" s="39"/>
      <c r="E1552" s="39"/>
      <c r="F1552" s="39"/>
      <c r="G1552" s="39"/>
      <c r="H1552" s="39"/>
      <c r="I1552" s="38"/>
    </row>
    <row r="1553" spans="2:9">
      <c r="B1553" s="39"/>
      <c r="C1553" s="40"/>
      <c r="D1553" s="39"/>
      <c r="E1553" s="39"/>
      <c r="F1553" s="39"/>
      <c r="G1553" s="39"/>
      <c r="H1553" s="39"/>
      <c r="I1553" s="38"/>
    </row>
    <row r="1554" spans="2:9">
      <c r="B1554" s="39"/>
      <c r="C1554" s="40"/>
      <c r="D1554" s="39"/>
      <c r="E1554" s="39"/>
      <c r="F1554" s="39"/>
      <c r="G1554" s="39"/>
      <c r="H1554" s="39"/>
      <c r="I1554" s="38"/>
    </row>
    <row r="1555" spans="2:9">
      <c r="B1555" s="39"/>
      <c r="C1555" s="40"/>
      <c r="D1555" s="39"/>
      <c r="E1555" s="39"/>
      <c r="F1555" s="39"/>
      <c r="G1555" s="39"/>
      <c r="H1555" s="39"/>
      <c r="I1555" s="38"/>
    </row>
    <row r="1556" spans="2:9">
      <c r="B1556" s="39"/>
      <c r="C1556" s="40"/>
      <c r="D1556" s="39"/>
      <c r="E1556" s="39"/>
      <c r="F1556" s="39"/>
      <c r="G1556" s="39"/>
      <c r="H1556" s="39"/>
      <c r="I1556" s="38"/>
    </row>
    <row r="1557" spans="2:9">
      <c r="B1557" s="39"/>
      <c r="C1557" s="40"/>
      <c r="D1557" s="39"/>
      <c r="E1557" s="39"/>
      <c r="F1557" s="39"/>
      <c r="G1557" s="39"/>
      <c r="H1557" s="39"/>
      <c r="I1557" s="38"/>
    </row>
    <row r="1558" spans="2:9">
      <c r="B1558" s="39"/>
      <c r="C1558" s="40"/>
      <c r="D1558" s="39"/>
      <c r="E1558" s="39"/>
      <c r="F1558" s="39"/>
      <c r="G1558" s="39"/>
      <c r="H1558" s="39"/>
      <c r="I1558" s="38"/>
    </row>
    <row r="1559" spans="2:9">
      <c r="B1559" s="39"/>
      <c r="C1559" s="40"/>
      <c r="D1559" s="39"/>
      <c r="E1559" s="39"/>
      <c r="F1559" s="39"/>
      <c r="G1559" s="39"/>
      <c r="H1559" s="39"/>
      <c r="I1559" s="38"/>
    </row>
    <row r="1560" spans="2:9">
      <c r="B1560" s="39"/>
      <c r="C1560" s="40"/>
      <c r="D1560" s="39"/>
      <c r="E1560" s="39"/>
      <c r="F1560" s="39"/>
      <c r="G1560" s="39"/>
      <c r="H1560" s="39"/>
      <c r="I1560" s="38"/>
    </row>
    <row r="1561" spans="2:9">
      <c r="B1561" s="39"/>
      <c r="C1561" s="40"/>
      <c r="D1561" s="39"/>
      <c r="E1561" s="39"/>
      <c r="F1561" s="39"/>
      <c r="G1561" s="39"/>
      <c r="H1561" s="39"/>
      <c r="I1561" s="38"/>
    </row>
    <row r="1562" spans="2:9">
      <c r="B1562" s="39"/>
      <c r="C1562" s="40"/>
      <c r="D1562" s="39"/>
      <c r="E1562" s="39"/>
      <c r="F1562" s="39"/>
      <c r="G1562" s="39"/>
      <c r="H1562" s="39"/>
      <c r="I1562" s="38"/>
    </row>
    <row r="1563" spans="2:9">
      <c r="B1563" s="39"/>
      <c r="C1563" s="40"/>
      <c r="D1563" s="39"/>
      <c r="E1563" s="39"/>
      <c r="F1563" s="39"/>
      <c r="G1563" s="39"/>
      <c r="H1563" s="39"/>
      <c r="I1563" s="38"/>
    </row>
    <row r="1564" spans="2:9">
      <c r="B1564" s="39"/>
      <c r="C1564" s="40"/>
      <c r="D1564" s="39"/>
      <c r="E1564" s="39"/>
      <c r="F1564" s="39"/>
      <c r="G1564" s="39"/>
      <c r="H1564" s="39"/>
      <c r="I1564" s="38"/>
    </row>
    <row r="1565" spans="2:9">
      <c r="B1565" s="39"/>
      <c r="C1565" s="40"/>
      <c r="D1565" s="39"/>
      <c r="E1565" s="39"/>
      <c r="F1565" s="39"/>
      <c r="G1565" s="39"/>
      <c r="H1565" s="39"/>
      <c r="I1565" s="38"/>
    </row>
    <row r="1566" spans="2:9">
      <c r="B1566" s="39"/>
      <c r="C1566" s="40"/>
      <c r="D1566" s="39"/>
      <c r="E1566" s="39"/>
      <c r="F1566" s="39"/>
      <c r="G1566" s="39"/>
      <c r="H1566" s="39"/>
      <c r="I1566" s="38"/>
    </row>
    <row r="1567" spans="2:9">
      <c r="B1567" s="39"/>
      <c r="C1567" s="40"/>
      <c r="D1567" s="39"/>
      <c r="E1567" s="39"/>
      <c r="F1567" s="39"/>
      <c r="G1567" s="39"/>
      <c r="H1567" s="39"/>
      <c r="I1567" s="38"/>
    </row>
    <row r="1568" spans="2:9">
      <c r="B1568" s="39"/>
      <c r="C1568" s="40"/>
      <c r="D1568" s="39"/>
      <c r="E1568" s="39"/>
      <c r="F1568" s="39"/>
      <c r="G1568" s="39"/>
      <c r="H1568" s="39"/>
      <c r="I1568" s="38"/>
    </row>
    <row r="1569" spans="2:9">
      <c r="B1569" s="39"/>
      <c r="C1569" s="40"/>
      <c r="D1569" s="39"/>
      <c r="E1569" s="39"/>
      <c r="F1569" s="39"/>
      <c r="G1569" s="39"/>
      <c r="H1569" s="39"/>
      <c r="I1569" s="38"/>
    </row>
    <row r="1570" spans="2:9">
      <c r="B1570" s="39"/>
      <c r="C1570" s="40"/>
      <c r="D1570" s="39"/>
      <c r="E1570" s="39"/>
      <c r="F1570" s="39"/>
      <c r="G1570" s="39"/>
      <c r="H1570" s="39"/>
      <c r="I1570" s="38"/>
    </row>
    <row r="1571" spans="2:9">
      <c r="B1571" s="39"/>
      <c r="C1571" s="40"/>
      <c r="D1571" s="39"/>
      <c r="E1571" s="39"/>
      <c r="F1571" s="39"/>
      <c r="G1571" s="39"/>
      <c r="H1571" s="39"/>
      <c r="I1571" s="38"/>
    </row>
    <row r="1572" spans="2:9">
      <c r="B1572" s="39"/>
      <c r="C1572" s="40"/>
      <c r="D1572" s="39"/>
      <c r="E1572" s="39"/>
      <c r="F1572" s="39"/>
      <c r="G1572" s="39"/>
      <c r="H1572" s="39"/>
      <c r="I1572" s="38"/>
    </row>
    <row r="1573" spans="2:9">
      <c r="B1573" s="39"/>
      <c r="C1573" s="40"/>
      <c r="D1573" s="39"/>
      <c r="E1573" s="39"/>
      <c r="F1573" s="39"/>
      <c r="G1573" s="39"/>
      <c r="H1573" s="39"/>
      <c r="I1573" s="38"/>
    </row>
    <row r="1574" spans="2:9">
      <c r="B1574" s="39"/>
      <c r="C1574" s="40"/>
      <c r="D1574" s="39"/>
      <c r="E1574" s="39"/>
      <c r="F1574" s="39"/>
      <c r="G1574" s="39"/>
      <c r="H1574" s="39"/>
      <c r="I1574" s="38"/>
    </row>
    <row r="1575" spans="2:9">
      <c r="B1575" s="39"/>
      <c r="C1575" s="40"/>
      <c r="D1575" s="39"/>
      <c r="E1575" s="39"/>
      <c r="F1575" s="39"/>
      <c r="G1575" s="39"/>
      <c r="H1575" s="39"/>
      <c r="I1575" s="38"/>
    </row>
    <row r="1576" spans="2:9">
      <c r="B1576" s="39"/>
      <c r="C1576" s="40"/>
      <c r="D1576" s="39"/>
      <c r="E1576" s="39"/>
      <c r="F1576" s="39"/>
      <c r="G1576" s="39"/>
      <c r="H1576" s="39"/>
      <c r="I1576" s="38"/>
    </row>
    <row r="1577" spans="2:9">
      <c r="B1577" s="39"/>
      <c r="C1577" s="40"/>
      <c r="D1577" s="39"/>
      <c r="E1577" s="39"/>
      <c r="F1577" s="39"/>
      <c r="G1577" s="39"/>
      <c r="H1577" s="39"/>
      <c r="I1577" s="38"/>
    </row>
    <row r="1578" spans="2:9">
      <c r="B1578" s="39"/>
      <c r="C1578" s="40"/>
      <c r="D1578" s="39"/>
      <c r="E1578" s="39"/>
      <c r="F1578" s="39"/>
      <c r="G1578" s="39"/>
      <c r="H1578" s="39"/>
      <c r="I1578" s="38"/>
    </row>
    <row r="1579" spans="2:9">
      <c r="B1579" s="39"/>
      <c r="C1579" s="40"/>
      <c r="D1579" s="39"/>
      <c r="E1579" s="39"/>
      <c r="F1579" s="39"/>
      <c r="G1579" s="39"/>
      <c r="H1579" s="39"/>
      <c r="I1579" s="38"/>
    </row>
    <row r="1580" spans="2:9">
      <c r="B1580" s="39"/>
      <c r="C1580" s="40"/>
      <c r="D1580" s="39"/>
      <c r="E1580" s="39"/>
      <c r="F1580" s="39"/>
      <c r="G1580" s="39"/>
      <c r="H1580" s="39"/>
      <c r="I1580" s="38"/>
    </row>
    <row r="1581" spans="2:9">
      <c r="B1581" s="39"/>
      <c r="C1581" s="40"/>
      <c r="D1581" s="39"/>
      <c r="E1581" s="39"/>
      <c r="F1581" s="39"/>
      <c r="G1581" s="39"/>
      <c r="H1581" s="39"/>
      <c r="I1581" s="38"/>
    </row>
    <row r="1582" spans="2:9">
      <c r="B1582" s="39"/>
      <c r="C1582" s="40"/>
      <c r="D1582" s="39"/>
      <c r="E1582" s="39"/>
      <c r="F1582" s="39"/>
      <c r="G1582" s="39"/>
      <c r="H1582" s="39"/>
      <c r="I1582" s="38"/>
    </row>
    <row r="1583" spans="2:9">
      <c r="B1583" s="39"/>
      <c r="C1583" s="40"/>
      <c r="D1583" s="39"/>
      <c r="E1583" s="39"/>
      <c r="F1583" s="39"/>
      <c r="G1583" s="39"/>
      <c r="H1583" s="39"/>
      <c r="I1583" s="38"/>
    </row>
    <row r="1584" spans="2:9">
      <c r="B1584" s="39"/>
      <c r="C1584" s="40"/>
      <c r="D1584" s="39"/>
      <c r="E1584" s="39"/>
      <c r="F1584" s="39"/>
      <c r="G1584" s="39"/>
      <c r="H1584" s="39"/>
      <c r="I1584" s="38"/>
    </row>
    <row r="1585" spans="2:9">
      <c r="B1585" s="39"/>
      <c r="C1585" s="40"/>
      <c r="D1585" s="39"/>
      <c r="E1585" s="39"/>
      <c r="F1585" s="39"/>
      <c r="G1585" s="39"/>
      <c r="H1585" s="39"/>
      <c r="I1585" s="38"/>
    </row>
    <row r="1586" spans="2:9">
      <c r="B1586" s="39"/>
      <c r="C1586" s="40"/>
      <c r="D1586" s="39"/>
      <c r="E1586" s="39"/>
      <c r="F1586" s="39"/>
      <c r="G1586" s="39"/>
      <c r="H1586" s="39"/>
      <c r="I1586" s="38"/>
    </row>
    <row r="1587" spans="2:9">
      <c r="B1587" s="39"/>
      <c r="C1587" s="40"/>
      <c r="D1587" s="39"/>
      <c r="E1587" s="39"/>
      <c r="F1587" s="39"/>
      <c r="G1587" s="39"/>
      <c r="H1587" s="39"/>
      <c r="I1587" s="38"/>
    </row>
    <row r="1588" spans="2:9">
      <c r="B1588" s="39"/>
      <c r="C1588" s="40"/>
      <c r="D1588" s="39"/>
      <c r="E1588" s="39"/>
      <c r="F1588" s="39"/>
      <c r="G1588" s="39"/>
      <c r="H1588" s="39"/>
      <c r="I1588" s="38"/>
    </row>
    <row r="1589" spans="2:9">
      <c r="B1589" s="39"/>
      <c r="C1589" s="40"/>
      <c r="D1589" s="39"/>
      <c r="E1589" s="39"/>
      <c r="F1589" s="39"/>
      <c r="G1589" s="39"/>
      <c r="H1589" s="39"/>
      <c r="I1589" s="38"/>
    </row>
    <row r="1590" spans="2:9">
      <c r="B1590" s="39"/>
      <c r="C1590" s="40"/>
      <c r="D1590" s="39"/>
      <c r="E1590" s="39"/>
      <c r="F1590" s="39"/>
      <c r="G1590" s="39"/>
      <c r="H1590" s="39"/>
      <c r="I1590" s="38"/>
    </row>
    <row r="1591" spans="2:9">
      <c r="B1591" s="39"/>
      <c r="C1591" s="40"/>
      <c r="D1591" s="39"/>
      <c r="E1591" s="39"/>
      <c r="F1591" s="39"/>
      <c r="G1591" s="39"/>
      <c r="H1591" s="39"/>
      <c r="I1591" s="38"/>
    </row>
    <row r="1592" spans="2:9">
      <c r="B1592" s="39"/>
      <c r="C1592" s="40"/>
      <c r="D1592" s="39"/>
      <c r="E1592" s="39"/>
      <c r="F1592" s="39"/>
      <c r="G1592" s="39"/>
      <c r="H1592" s="39"/>
      <c r="I1592" s="38"/>
    </row>
    <row r="1593" spans="2:9">
      <c r="B1593" s="39"/>
      <c r="C1593" s="40"/>
      <c r="D1593" s="39"/>
      <c r="E1593" s="39"/>
      <c r="F1593" s="39"/>
      <c r="G1593" s="39"/>
      <c r="H1593" s="39"/>
      <c r="I1593" s="38"/>
    </row>
    <row r="1594" spans="2:9">
      <c r="B1594" s="39"/>
      <c r="C1594" s="40"/>
      <c r="D1594" s="39"/>
      <c r="E1594" s="39"/>
      <c r="F1594" s="39"/>
      <c r="G1594" s="39"/>
      <c r="H1594" s="39"/>
      <c r="I1594" s="38"/>
    </row>
    <row r="1595" spans="2:9">
      <c r="B1595" s="39"/>
      <c r="C1595" s="40"/>
      <c r="D1595" s="39"/>
      <c r="E1595" s="39"/>
      <c r="F1595" s="39"/>
      <c r="G1595" s="39"/>
      <c r="H1595" s="39"/>
      <c r="I1595" s="38"/>
    </row>
    <row r="1596" spans="2:9">
      <c r="B1596" s="39"/>
      <c r="C1596" s="40"/>
      <c r="D1596" s="39"/>
      <c r="E1596" s="39"/>
      <c r="F1596" s="39"/>
      <c r="G1596" s="39"/>
      <c r="H1596" s="39"/>
      <c r="I1596" s="38"/>
    </row>
    <row r="1597" spans="2:9">
      <c r="B1597" s="39"/>
      <c r="C1597" s="40"/>
      <c r="D1597" s="39"/>
      <c r="E1597" s="39"/>
      <c r="F1597" s="39"/>
      <c r="G1597" s="39"/>
      <c r="H1597" s="39"/>
      <c r="I1597" s="38"/>
    </row>
    <row r="1598" spans="2:9">
      <c r="B1598" s="39"/>
      <c r="C1598" s="40"/>
      <c r="D1598" s="39"/>
      <c r="E1598" s="39"/>
      <c r="F1598" s="39"/>
      <c r="G1598" s="39"/>
      <c r="H1598" s="39"/>
      <c r="I1598" s="38"/>
    </row>
    <row r="1599" spans="2:9">
      <c r="B1599" s="39"/>
      <c r="C1599" s="40"/>
      <c r="D1599" s="39"/>
      <c r="E1599" s="39"/>
      <c r="F1599" s="39"/>
      <c r="G1599" s="39"/>
      <c r="H1599" s="39"/>
      <c r="I1599" s="38"/>
    </row>
    <row r="1600" spans="2:9">
      <c r="B1600" s="39"/>
      <c r="C1600" s="40"/>
      <c r="D1600" s="39"/>
      <c r="E1600" s="39"/>
      <c r="F1600" s="39"/>
      <c r="G1600" s="39"/>
      <c r="H1600" s="39"/>
      <c r="I1600" s="38"/>
    </row>
    <row r="1601" spans="2:9">
      <c r="B1601" s="39"/>
      <c r="C1601" s="40"/>
      <c r="D1601" s="39"/>
      <c r="E1601" s="39"/>
      <c r="F1601" s="39"/>
      <c r="G1601" s="39"/>
      <c r="H1601" s="39"/>
      <c r="I1601" s="38"/>
    </row>
    <row r="1602" spans="2:9">
      <c r="B1602" s="39"/>
      <c r="C1602" s="40"/>
      <c r="D1602" s="39"/>
      <c r="E1602" s="39"/>
      <c r="F1602" s="39"/>
      <c r="G1602" s="39"/>
      <c r="H1602" s="39"/>
      <c r="I1602" s="38"/>
    </row>
    <row r="1603" spans="2:9">
      <c r="B1603" s="39"/>
      <c r="C1603" s="40"/>
      <c r="D1603" s="39"/>
      <c r="E1603" s="39"/>
      <c r="F1603" s="39"/>
      <c r="G1603" s="39"/>
      <c r="H1603" s="39"/>
      <c r="I1603" s="38"/>
    </row>
    <row r="1604" spans="2:9">
      <c r="B1604" s="39"/>
      <c r="C1604" s="40"/>
      <c r="D1604" s="39"/>
      <c r="E1604" s="39"/>
      <c r="F1604" s="39"/>
      <c r="G1604" s="39"/>
      <c r="H1604" s="39"/>
      <c r="I1604" s="38"/>
    </row>
    <row r="1605" spans="2:9">
      <c r="B1605" s="39"/>
      <c r="C1605" s="40"/>
      <c r="D1605" s="39"/>
      <c r="E1605" s="39"/>
      <c r="F1605" s="39"/>
      <c r="G1605" s="39"/>
      <c r="H1605" s="39"/>
      <c r="I1605" s="38"/>
    </row>
    <row r="1606" spans="2:9">
      <c r="B1606" s="39"/>
      <c r="C1606" s="40"/>
      <c r="D1606" s="39"/>
      <c r="E1606" s="39"/>
      <c r="F1606" s="39"/>
      <c r="G1606" s="39"/>
      <c r="H1606" s="39"/>
      <c r="I1606" s="38"/>
    </row>
    <row r="1607" spans="2:9">
      <c r="B1607" s="39"/>
      <c r="C1607" s="40"/>
      <c r="D1607" s="39"/>
      <c r="E1607" s="39"/>
      <c r="F1607" s="39"/>
      <c r="G1607" s="39"/>
      <c r="H1607" s="39"/>
      <c r="I1607" s="38"/>
    </row>
    <row r="1608" spans="2:9">
      <c r="B1608" s="39"/>
      <c r="C1608" s="40"/>
      <c r="D1608" s="39"/>
      <c r="E1608" s="39"/>
      <c r="F1608" s="39"/>
      <c r="G1608" s="39"/>
      <c r="H1608" s="39"/>
      <c r="I1608" s="38"/>
    </row>
    <row r="1609" spans="2:9">
      <c r="B1609" s="39"/>
      <c r="C1609" s="40"/>
      <c r="D1609" s="39"/>
      <c r="E1609" s="39"/>
      <c r="F1609" s="39"/>
      <c r="G1609" s="39"/>
      <c r="H1609" s="39"/>
      <c r="I1609" s="38"/>
    </row>
    <row r="1610" spans="2:9">
      <c r="B1610" s="39"/>
      <c r="C1610" s="40"/>
      <c r="D1610" s="39"/>
      <c r="E1610" s="39"/>
      <c r="F1610" s="39"/>
      <c r="G1610" s="39"/>
      <c r="H1610" s="39"/>
      <c r="I1610" s="38"/>
    </row>
    <row r="1611" spans="2:9">
      <c r="B1611" s="39"/>
      <c r="C1611" s="40"/>
      <c r="D1611" s="39"/>
      <c r="E1611" s="39"/>
      <c r="F1611" s="39"/>
      <c r="G1611" s="39"/>
      <c r="H1611" s="39"/>
      <c r="I1611" s="38"/>
    </row>
    <row r="1612" spans="2:9">
      <c r="B1612" s="39"/>
      <c r="C1612" s="40"/>
      <c r="D1612" s="39"/>
      <c r="E1612" s="39"/>
      <c r="F1612" s="39"/>
      <c r="G1612" s="39"/>
      <c r="H1612" s="39"/>
      <c r="I1612" s="38"/>
    </row>
    <row r="1613" spans="2:9">
      <c r="B1613" s="39"/>
      <c r="C1613" s="40"/>
      <c r="D1613" s="39"/>
      <c r="E1613" s="39"/>
      <c r="F1613" s="39"/>
      <c r="G1613" s="39"/>
      <c r="H1613" s="39"/>
      <c r="I1613" s="38"/>
    </row>
    <row r="1614" spans="2:9">
      <c r="B1614" s="39"/>
      <c r="C1614" s="40"/>
      <c r="D1614" s="39"/>
      <c r="E1614" s="39"/>
      <c r="F1614" s="39"/>
      <c r="G1614" s="39"/>
      <c r="H1614" s="39"/>
      <c r="I1614" s="38"/>
    </row>
    <row r="1615" spans="2:9">
      <c r="B1615" s="39"/>
      <c r="C1615" s="40"/>
      <c r="D1615" s="39"/>
      <c r="E1615" s="39"/>
      <c r="F1615" s="39"/>
      <c r="G1615" s="39"/>
      <c r="H1615" s="39"/>
      <c r="I1615" s="38"/>
    </row>
    <row r="1616" spans="2:9">
      <c r="B1616" s="39"/>
      <c r="C1616" s="40"/>
      <c r="D1616" s="39"/>
      <c r="E1616" s="39"/>
      <c r="F1616" s="39"/>
      <c r="G1616" s="39"/>
      <c r="H1616" s="39"/>
      <c r="I1616" s="38"/>
    </row>
    <row r="1617" spans="2:9">
      <c r="B1617" s="39"/>
      <c r="C1617" s="40"/>
      <c r="D1617" s="39"/>
      <c r="E1617" s="39"/>
      <c r="F1617" s="39"/>
      <c r="G1617" s="39"/>
      <c r="H1617" s="39"/>
      <c r="I1617" s="38"/>
    </row>
    <row r="1618" spans="2:9">
      <c r="B1618" s="39"/>
      <c r="C1618" s="40"/>
      <c r="D1618" s="39"/>
      <c r="E1618" s="39"/>
      <c r="F1618" s="39"/>
      <c r="G1618" s="39"/>
      <c r="H1618" s="39"/>
      <c r="I1618" s="38"/>
    </row>
    <row r="1619" spans="2:9">
      <c r="B1619" s="39"/>
      <c r="C1619" s="40"/>
      <c r="D1619" s="39"/>
      <c r="E1619" s="39"/>
      <c r="F1619" s="39"/>
      <c r="G1619" s="39"/>
      <c r="H1619" s="39"/>
      <c r="I1619" s="38"/>
    </row>
    <row r="1620" spans="2:9">
      <c r="B1620" s="39"/>
      <c r="C1620" s="40"/>
      <c r="D1620" s="39"/>
      <c r="E1620" s="39"/>
      <c r="F1620" s="39"/>
      <c r="G1620" s="39"/>
      <c r="H1620" s="39"/>
      <c r="I1620" s="38"/>
    </row>
    <row r="1621" spans="2:9">
      <c r="B1621" s="39"/>
      <c r="C1621" s="40"/>
      <c r="D1621" s="39"/>
      <c r="E1621" s="39"/>
      <c r="F1621" s="39"/>
      <c r="G1621" s="39"/>
      <c r="H1621" s="39"/>
      <c r="I1621" s="38"/>
    </row>
    <row r="1622" spans="2:9">
      <c r="B1622" s="39"/>
      <c r="C1622" s="40"/>
      <c r="D1622" s="39"/>
      <c r="E1622" s="39"/>
      <c r="F1622" s="39"/>
      <c r="G1622" s="39"/>
      <c r="H1622" s="39"/>
      <c r="I1622" s="38"/>
    </row>
    <row r="1623" spans="2:9">
      <c r="B1623" s="39"/>
      <c r="C1623" s="40"/>
      <c r="D1623" s="39"/>
      <c r="E1623" s="39"/>
      <c r="F1623" s="39"/>
      <c r="G1623" s="39"/>
      <c r="H1623" s="39"/>
      <c r="I1623" s="38"/>
    </row>
    <row r="1624" spans="2:9">
      <c r="B1624" s="39"/>
      <c r="C1624" s="40"/>
      <c r="D1624" s="39"/>
      <c r="E1624" s="39"/>
      <c r="F1624" s="39"/>
      <c r="G1624" s="39"/>
      <c r="H1624" s="39"/>
      <c r="I1624" s="38"/>
    </row>
    <row r="1625" spans="2:9">
      <c r="B1625" s="39"/>
      <c r="C1625" s="40"/>
      <c r="D1625" s="39"/>
      <c r="E1625" s="39"/>
      <c r="F1625" s="39"/>
      <c r="G1625" s="39"/>
      <c r="H1625" s="39"/>
      <c r="I1625" s="38"/>
    </row>
    <row r="1626" spans="2:9">
      <c r="B1626" s="39"/>
      <c r="C1626" s="40"/>
      <c r="D1626" s="39"/>
      <c r="E1626" s="39"/>
      <c r="F1626" s="39"/>
      <c r="G1626" s="39"/>
      <c r="H1626" s="39"/>
      <c r="I1626" s="38"/>
    </row>
    <row r="1627" spans="2:9">
      <c r="B1627" s="39"/>
      <c r="C1627" s="40"/>
      <c r="D1627" s="39"/>
      <c r="E1627" s="39"/>
      <c r="F1627" s="39"/>
      <c r="G1627" s="39"/>
      <c r="H1627" s="39"/>
      <c r="I1627" s="38"/>
    </row>
    <row r="1628" spans="2:9">
      <c r="B1628" s="39"/>
      <c r="C1628" s="40"/>
      <c r="D1628" s="39"/>
      <c r="E1628" s="39"/>
      <c r="F1628" s="39"/>
      <c r="G1628" s="39"/>
      <c r="H1628" s="39"/>
      <c r="I1628" s="38"/>
    </row>
    <row r="1629" spans="2:9">
      <c r="B1629" s="39"/>
      <c r="C1629" s="40"/>
      <c r="D1629" s="39"/>
      <c r="E1629" s="39"/>
      <c r="F1629" s="39"/>
      <c r="G1629" s="39"/>
      <c r="H1629" s="39"/>
      <c r="I1629" s="38"/>
    </row>
    <row r="1630" spans="2:9">
      <c r="B1630" s="39"/>
      <c r="C1630" s="40"/>
      <c r="D1630" s="39"/>
      <c r="E1630" s="39"/>
      <c r="F1630" s="39"/>
      <c r="G1630" s="39"/>
      <c r="H1630" s="39"/>
      <c r="I1630" s="38"/>
    </row>
    <row r="1631" spans="2:9">
      <c r="B1631" s="39"/>
      <c r="C1631" s="40"/>
      <c r="D1631" s="39"/>
      <c r="E1631" s="39"/>
      <c r="F1631" s="39"/>
      <c r="G1631" s="39"/>
      <c r="H1631" s="39"/>
      <c r="I1631" s="38"/>
    </row>
    <row r="1632" spans="2:9">
      <c r="B1632" s="39"/>
      <c r="C1632" s="40"/>
      <c r="D1632" s="39"/>
      <c r="E1632" s="39"/>
      <c r="F1632" s="39"/>
      <c r="G1632" s="39"/>
      <c r="H1632" s="39"/>
      <c r="I1632" s="38"/>
    </row>
    <row r="1633" spans="2:9">
      <c r="B1633" s="39"/>
      <c r="C1633" s="40"/>
      <c r="D1633" s="39"/>
      <c r="E1633" s="39"/>
      <c r="F1633" s="39"/>
      <c r="G1633" s="39"/>
      <c r="H1633" s="39"/>
      <c r="I1633" s="38"/>
    </row>
    <row r="1634" spans="2:9">
      <c r="B1634" s="39"/>
      <c r="C1634" s="40"/>
      <c r="D1634" s="39"/>
      <c r="E1634" s="39"/>
      <c r="F1634" s="39"/>
      <c r="G1634" s="39"/>
      <c r="H1634" s="39"/>
      <c r="I1634" s="38"/>
    </row>
    <row r="1635" spans="2:9">
      <c r="B1635" s="39"/>
      <c r="C1635" s="40"/>
      <c r="D1635" s="39"/>
      <c r="E1635" s="39"/>
      <c r="F1635" s="39"/>
      <c r="G1635" s="39"/>
      <c r="H1635" s="39"/>
      <c r="I1635" s="38"/>
    </row>
    <row r="1636" spans="2:9">
      <c r="B1636" s="39"/>
      <c r="C1636" s="40"/>
      <c r="D1636" s="39"/>
      <c r="E1636" s="39"/>
      <c r="F1636" s="39"/>
      <c r="G1636" s="39"/>
      <c r="H1636" s="39"/>
      <c r="I1636" s="38"/>
    </row>
    <row r="1637" spans="2:9">
      <c r="B1637" s="39"/>
      <c r="C1637" s="40"/>
      <c r="D1637" s="39"/>
      <c r="E1637" s="39"/>
      <c r="F1637" s="39"/>
      <c r="G1637" s="39"/>
      <c r="H1637" s="39"/>
      <c r="I1637" s="38"/>
    </row>
    <row r="1638" spans="2:9">
      <c r="B1638" s="39"/>
      <c r="C1638" s="40"/>
      <c r="D1638" s="39"/>
      <c r="E1638" s="39"/>
      <c r="F1638" s="39"/>
      <c r="G1638" s="39"/>
      <c r="H1638" s="39"/>
      <c r="I1638" s="38"/>
    </row>
    <row r="1639" spans="2:9">
      <c r="B1639" s="39"/>
      <c r="C1639" s="40"/>
      <c r="D1639" s="39"/>
      <c r="E1639" s="39"/>
      <c r="F1639" s="39"/>
      <c r="G1639" s="39"/>
      <c r="H1639" s="39"/>
      <c r="I1639" s="38"/>
    </row>
    <row r="1640" spans="2:9">
      <c r="B1640" s="39"/>
      <c r="C1640" s="40"/>
      <c r="D1640" s="39"/>
      <c r="E1640" s="39"/>
      <c r="F1640" s="39"/>
      <c r="G1640" s="39"/>
      <c r="H1640" s="39"/>
      <c r="I1640" s="38"/>
    </row>
    <row r="1641" spans="2:9">
      <c r="B1641" s="39"/>
      <c r="C1641" s="40"/>
      <c r="D1641" s="39"/>
      <c r="E1641" s="39"/>
      <c r="F1641" s="39"/>
      <c r="G1641" s="39"/>
      <c r="H1641" s="39"/>
      <c r="I1641" s="38"/>
    </row>
    <row r="1642" spans="2:9">
      <c r="B1642" s="39"/>
      <c r="C1642" s="40"/>
      <c r="D1642" s="39"/>
      <c r="E1642" s="39"/>
      <c r="F1642" s="39"/>
      <c r="G1642" s="39"/>
      <c r="H1642" s="39"/>
      <c r="I1642" s="38"/>
    </row>
    <row r="1643" spans="2:9">
      <c r="B1643" s="39"/>
      <c r="C1643" s="40"/>
      <c r="D1643" s="39"/>
      <c r="E1643" s="39"/>
      <c r="F1643" s="39"/>
      <c r="G1643" s="39"/>
      <c r="H1643" s="39"/>
      <c r="I1643" s="38"/>
    </row>
    <row r="1644" spans="2:9">
      <c r="B1644" s="39"/>
      <c r="C1644" s="40"/>
      <c r="D1644" s="39"/>
      <c r="E1644" s="39"/>
      <c r="F1644" s="39"/>
      <c r="G1644" s="39"/>
      <c r="H1644" s="39"/>
      <c r="I1644" s="38"/>
    </row>
    <row r="1645" spans="2:9">
      <c r="B1645" s="39"/>
      <c r="C1645" s="40"/>
      <c r="D1645" s="39"/>
      <c r="E1645" s="39"/>
      <c r="F1645" s="39"/>
      <c r="G1645" s="39"/>
      <c r="H1645" s="39"/>
      <c r="I1645" s="38"/>
    </row>
    <row r="1646" spans="2:9">
      <c r="B1646" s="39"/>
      <c r="C1646" s="40"/>
      <c r="D1646" s="39"/>
      <c r="E1646" s="39"/>
      <c r="F1646" s="39"/>
      <c r="G1646" s="39"/>
      <c r="H1646" s="39"/>
      <c r="I1646" s="38"/>
    </row>
    <row r="1647" spans="2:9">
      <c r="B1647" s="39"/>
      <c r="C1647" s="40"/>
      <c r="D1647" s="39"/>
      <c r="E1647" s="39"/>
      <c r="F1647" s="39"/>
      <c r="G1647" s="39"/>
      <c r="H1647" s="39"/>
      <c r="I1647" s="38"/>
    </row>
    <row r="1648" spans="2:9">
      <c r="B1648" s="39"/>
      <c r="C1648" s="40"/>
      <c r="D1648" s="39"/>
      <c r="E1648" s="39"/>
      <c r="F1648" s="39"/>
      <c r="G1648" s="39"/>
      <c r="H1648" s="39"/>
      <c r="I1648" s="38"/>
    </row>
    <row r="1649" spans="2:9">
      <c r="B1649" s="39"/>
      <c r="C1649" s="40"/>
      <c r="D1649" s="39"/>
      <c r="E1649" s="39"/>
      <c r="F1649" s="39"/>
      <c r="G1649" s="39"/>
      <c r="H1649" s="39"/>
      <c r="I1649" s="38"/>
    </row>
    <row r="1650" spans="2:9">
      <c r="B1650" s="39"/>
      <c r="C1650" s="40"/>
      <c r="D1650" s="39"/>
      <c r="E1650" s="39"/>
      <c r="F1650" s="39"/>
      <c r="G1650" s="39"/>
      <c r="H1650" s="39"/>
      <c r="I1650" s="38"/>
    </row>
    <row r="1651" spans="2:9">
      <c r="B1651" s="39"/>
      <c r="C1651" s="40"/>
      <c r="D1651" s="39"/>
      <c r="E1651" s="39"/>
      <c r="F1651" s="39"/>
      <c r="G1651" s="39"/>
      <c r="H1651" s="39"/>
      <c r="I1651" s="38"/>
    </row>
    <row r="1652" spans="2:9">
      <c r="B1652" s="39"/>
      <c r="C1652" s="40"/>
      <c r="D1652" s="39"/>
      <c r="E1652" s="39"/>
      <c r="F1652" s="39"/>
      <c r="G1652" s="39"/>
      <c r="H1652" s="39"/>
      <c r="I1652" s="38"/>
    </row>
    <row r="1653" spans="2:9">
      <c r="B1653" s="39"/>
      <c r="C1653" s="40"/>
      <c r="D1653" s="39"/>
      <c r="E1653" s="39"/>
      <c r="F1653" s="39"/>
      <c r="G1653" s="39"/>
      <c r="H1653" s="39"/>
      <c r="I1653" s="38"/>
    </row>
    <row r="1654" spans="2:9">
      <c r="B1654" s="39"/>
      <c r="C1654" s="40"/>
      <c r="D1654" s="39"/>
      <c r="E1654" s="39"/>
      <c r="F1654" s="39"/>
      <c r="G1654" s="39"/>
      <c r="H1654" s="39"/>
      <c r="I1654" s="38"/>
    </row>
    <row r="1655" spans="2:9">
      <c r="B1655" s="39"/>
      <c r="C1655" s="40"/>
      <c r="D1655" s="39"/>
      <c r="E1655" s="39"/>
      <c r="F1655" s="39"/>
      <c r="G1655" s="39"/>
      <c r="H1655" s="39"/>
      <c r="I1655" s="38"/>
    </row>
    <row r="1656" spans="2:9">
      <c r="B1656" s="39"/>
      <c r="C1656" s="40"/>
      <c r="D1656" s="39"/>
      <c r="E1656" s="39"/>
      <c r="F1656" s="39"/>
      <c r="G1656" s="39"/>
      <c r="H1656" s="39"/>
      <c r="I1656" s="38"/>
    </row>
    <row r="1657" spans="2:9">
      <c r="B1657" s="39"/>
      <c r="C1657" s="40"/>
      <c r="D1657" s="39"/>
      <c r="E1657" s="39"/>
      <c r="F1657" s="39"/>
      <c r="G1657" s="39"/>
      <c r="H1657" s="39"/>
      <c r="I1657" s="38"/>
    </row>
    <row r="1658" spans="2:9">
      <c r="B1658" s="39"/>
      <c r="C1658" s="40"/>
      <c r="D1658" s="39"/>
      <c r="E1658" s="39"/>
      <c r="F1658" s="39"/>
      <c r="G1658" s="39"/>
      <c r="H1658" s="39"/>
      <c r="I1658" s="38"/>
    </row>
    <row r="1659" spans="2:9">
      <c r="B1659" s="39"/>
      <c r="C1659" s="40"/>
      <c r="D1659" s="39"/>
      <c r="E1659" s="39"/>
      <c r="F1659" s="39"/>
      <c r="G1659" s="39"/>
      <c r="H1659" s="39"/>
      <c r="I1659" s="38"/>
    </row>
    <row r="1660" spans="2:9">
      <c r="B1660" s="39"/>
      <c r="C1660" s="40"/>
      <c r="D1660" s="39"/>
      <c r="E1660" s="39"/>
      <c r="F1660" s="39"/>
      <c r="G1660" s="39"/>
      <c r="H1660" s="39"/>
      <c r="I1660" s="38"/>
    </row>
    <row r="1661" spans="2:9">
      <c r="B1661" s="39"/>
      <c r="C1661" s="40"/>
      <c r="D1661" s="39"/>
      <c r="E1661" s="39"/>
      <c r="F1661" s="39"/>
      <c r="G1661" s="39"/>
      <c r="H1661" s="39"/>
      <c r="I1661" s="38"/>
    </row>
    <row r="1662" spans="2:9">
      <c r="B1662" s="39"/>
      <c r="C1662" s="40"/>
      <c r="D1662" s="39"/>
      <c r="E1662" s="39"/>
      <c r="F1662" s="39"/>
      <c r="G1662" s="39"/>
      <c r="H1662" s="39"/>
      <c r="I1662" s="38"/>
    </row>
    <row r="1663" spans="2:9">
      <c r="B1663" s="39"/>
      <c r="C1663" s="40"/>
      <c r="D1663" s="39"/>
      <c r="E1663" s="39"/>
      <c r="F1663" s="39"/>
      <c r="G1663" s="39"/>
      <c r="H1663" s="39"/>
      <c r="I1663" s="38"/>
    </row>
    <row r="1664" spans="2:9">
      <c r="B1664" s="39"/>
      <c r="C1664" s="40"/>
      <c r="D1664" s="39"/>
      <c r="E1664" s="39"/>
      <c r="F1664" s="39"/>
      <c r="G1664" s="39"/>
      <c r="H1664" s="39"/>
      <c r="I1664" s="38"/>
    </row>
    <row r="1665" spans="2:9">
      <c r="B1665" s="39"/>
      <c r="C1665" s="40"/>
      <c r="D1665" s="39"/>
      <c r="E1665" s="39"/>
      <c r="F1665" s="39"/>
      <c r="G1665" s="39"/>
      <c r="H1665" s="39"/>
      <c r="I1665" s="38"/>
    </row>
    <row r="1666" spans="2:9">
      <c r="B1666" s="39"/>
      <c r="C1666" s="40"/>
      <c r="D1666" s="39"/>
      <c r="E1666" s="39"/>
      <c r="F1666" s="39"/>
      <c r="G1666" s="39"/>
      <c r="H1666" s="39"/>
      <c r="I1666" s="38"/>
    </row>
    <row r="1667" spans="2:9">
      <c r="B1667" s="39"/>
      <c r="C1667" s="40"/>
      <c r="D1667" s="39"/>
      <c r="E1667" s="39"/>
      <c r="F1667" s="39"/>
      <c r="G1667" s="39"/>
      <c r="H1667" s="39"/>
      <c r="I1667" s="38"/>
    </row>
    <row r="1668" spans="2:9">
      <c r="B1668" s="39"/>
      <c r="C1668" s="40"/>
      <c r="D1668" s="39"/>
      <c r="E1668" s="39"/>
      <c r="F1668" s="39"/>
      <c r="G1668" s="39"/>
      <c r="H1668" s="39"/>
      <c r="I1668" s="38"/>
    </row>
    <row r="1669" spans="2:9">
      <c r="B1669" s="39"/>
      <c r="C1669" s="40"/>
      <c r="D1669" s="39"/>
      <c r="E1669" s="39"/>
      <c r="F1669" s="39"/>
      <c r="G1669" s="39"/>
      <c r="H1669" s="39"/>
      <c r="I1669" s="38"/>
    </row>
    <row r="1670" spans="2:9">
      <c r="B1670" s="39"/>
      <c r="C1670" s="40"/>
      <c r="D1670" s="39"/>
      <c r="E1670" s="39"/>
      <c r="F1670" s="39"/>
      <c r="G1670" s="39"/>
      <c r="H1670" s="39"/>
      <c r="I1670" s="38"/>
    </row>
    <row r="1671" spans="2:9">
      <c r="B1671" s="39"/>
      <c r="C1671" s="40"/>
      <c r="D1671" s="39"/>
      <c r="E1671" s="39"/>
      <c r="F1671" s="39"/>
      <c r="G1671" s="39"/>
      <c r="H1671" s="39"/>
      <c r="I1671" s="38"/>
    </row>
    <row r="1672" spans="2:9">
      <c r="B1672" s="39"/>
      <c r="C1672" s="40"/>
      <c r="D1672" s="39"/>
      <c r="E1672" s="39"/>
      <c r="F1672" s="39"/>
      <c r="G1672" s="39"/>
      <c r="H1672" s="39"/>
      <c r="I1672" s="38"/>
    </row>
    <row r="1673" spans="2:9">
      <c r="B1673" s="39"/>
      <c r="C1673" s="40"/>
      <c r="D1673" s="39"/>
      <c r="E1673" s="39"/>
      <c r="F1673" s="39"/>
      <c r="G1673" s="39"/>
      <c r="H1673" s="39"/>
      <c r="I1673" s="38"/>
    </row>
    <row r="1674" spans="2:9">
      <c r="B1674" s="39"/>
      <c r="C1674" s="40"/>
      <c r="D1674" s="39"/>
      <c r="E1674" s="39"/>
      <c r="F1674" s="39"/>
      <c r="G1674" s="39"/>
      <c r="H1674" s="39"/>
      <c r="I1674" s="38"/>
    </row>
    <row r="1675" spans="2:9">
      <c r="B1675" s="39"/>
      <c r="C1675" s="40"/>
      <c r="D1675" s="39"/>
      <c r="E1675" s="39"/>
      <c r="F1675" s="39"/>
      <c r="G1675" s="39"/>
      <c r="H1675" s="39"/>
      <c r="I1675" s="38"/>
    </row>
    <row r="1676" spans="2:9">
      <c r="B1676" s="39"/>
      <c r="C1676" s="40"/>
      <c r="D1676" s="39"/>
      <c r="E1676" s="39"/>
      <c r="F1676" s="39"/>
      <c r="G1676" s="39"/>
      <c r="H1676" s="39"/>
      <c r="I1676" s="38"/>
    </row>
    <row r="1677" spans="2:9">
      <c r="B1677" s="39"/>
      <c r="C1677" s="40"/>
      <c r="D1677" s="39"/>
      <c r="E1677" s="39"/>
      <c r="F1677" s="39"/>
      <c r="G1677" s="39"/>
      <c r="H1677" s="39"/>
      <c r="I1677" s="38"/>
    </row>
    <row r="1678" spans="2:9">
      <c r="B1678" s="39"/>
      <c r="C1678" s="40"/>
      <c r="D1678" s="39"/>
      <c r="E1678" s="39"/>
      <c r="F1678" s="39"/>
      <c r="G1678" s="39"/>
      <c r="H1678" s="39"/>
      <c r="I1678" s="38"/>
    </row>
    <row r="1679" spans="2:9">
      <c r="B1679" s="39"/>
      <c r="C1679" s="40"/>
      <c r="D1679" s="39"/>
      <c r="E1679" s="39"/>
      <c r="F1679" s="39"/>
      <c r="G1679" s="39"/>
      <c r="H1679" s="39"/>
      <c r="I1679" s="38"/>
    </row>
    <row r="1680" spans="2:9">
      <c r="B1680" s="39"/>
      <c r="C1680" s="40"/>
      <c r="D1680" s="39"/>
      <c r="E1680" s="39"/>
      <c r="F1680" s="39"/>
      <c r="G1680" s="39"/>
      <c r="H1680" s="39"/>
      <c r="I1680" s="38"/>
    </row>
    <row r="1681" spans="2:9">
      <c r="B1681" s="39"/>
      <c r="C1681" s="40"/>
      <c r="D1681" s="39"/>
      <c r="E1681" s="39"/>
      <c r="F1681" s="39"/>
      <c r="G1681" s="39"/>
      <c r="H1681" s="39"/>
      <c r="I1681" s="38"/>
    </row>
    <row r="1682" spans="2:9">
      <c r="B1682" s="39"/>
      <c r="C1682" s="40"/>
      <c r="D1682" s="39"/>
      <c r="E1682" s="39"/>
      <c r="F1682" s="39"/>
      <c r="G1682" s="39"/>
      <c r="H1682" s="39"/>
      <c r="I1682" s="38"/>
    </row>
    <row r="1683" spans="2:9">
      <c r="B1683" s="39"/>
      <c r="C1683" s="40"/>
      <c r="D1683" s="39"/>
      <c r="E1683" s="39"/>
      <c r="F1683" s="39"/>
      <c r="G1683" s="39"/>
      <c r="H1683" s="39"/>
      <c r="I1683" s="38"/>
    </row>
    <row r="1684" spans="2:9">
      <c r="B1684" s="39"/>
      <c r="C1684" s="40"/>
      <c r="D1684" s="39"/>
      <c r="E1684" s="39"/>
      <c r="F1684" s="39"/>
      <c r="G1684" s="39"/>
      <c r="H1684" s="39"/>
      <c r="I1684" s="38"/>
    </row>
    <row r="1685" spans="2:9">
      <c r="B1685" s="39"/>
      <c r="C1685" s="40"/>
      <c r="D1685" s="39"/>
      <c r="E1685" s="39"/>
      <c r="F1685" s="39"/>
      <c r="G1685" s="39"/>
      <c r="H1685" s="39"/>
      <c r="I1685" s="38"/>
    </row>
    <row r="1686" spans="2:9">
      <c r="B1686" s="39"/>
      <c r="C1686" s="40"/>
      <c r="D1686" s="39"/>
      <c r="E1686" s="39"/>
      <c r="F1686" s="39"/>
      <c r="G1686" s="39"/>
      <c r="H1686" s="39"/>
      <c r="I1686" s="38"/>
    </row>
    <row r="1687" spans="2:9">
      <c r="B1687" s="39"/>
      <c r="C1687" s="40"/>
      <c r="D1687" s="39"/>
      <c r="E1687" s="39"/>
      <c r="F1687" s="39"/>
      <c r="G1687" s="39"/>
      <c r="H1687" s="39"/>
      <c r="I1687" s="38"/>
    </row>
    <row r="1688" spans="2:9">
      <c r="B1688" s="39"/>
      <c r="C1688" s="40"/>
      <c r="D1688" s="39"/>
      <c r="E1688" s="39"/>
      <c r="F1688" s="39"/>
      <c r="G1688" s="39"/>
      <c r="H1688" s="39"/>
      <c r="I1688" s="38"/>
    </row>
    <row r="1689" spans="2:9">
      <c r="B1689" s="39"/>
      <c r="C1689" s="40"/>
      <c r="D1689" s="39"/>
      <c r="E1689" s="39"/>
      <c r="F1689" s="39"/>
      <c r="G1689" s="39"/>
      <c r="H1689" s="39"/>
      <c r="I1689" s="38"/>
    </row>
    <row r="1690" spans="2:9">
      <c r="B1690" s="39"/>
      <c r="C1690" s="40"/>
      <c r="D1690" s="39"/>
      <c r="E1690" s="39"/>
      <c r="F1690" s="39"/>
      <c r="G1690" s="39"/>
      <c r="H1690" s="39"/>
      <c r="I1690" s="38"/>
    </row>
    <row r="1691" spans="2:9">
      <c r="B1691" s="39"/>
      <c r="C1691" s="40"/>
      <c r="D1691" s="39"/>
      <c r="E1691" s="39"/>
      <c r="F1691" s="39"/>
      <c r="G1691" s="39"/>
      <c r="H1691" s="39"/>
      <c r="I1691" s="38"/>
    </row>
    <row r="1692" spans="2:9">
      <c r="B1692" s="39"/>
      <c r="C1692" s="40"/>
      <c r="D1692" s="39"/>
      <c r="E1692" s="39"/>
      <c r="F1692" s="39"/>
      <c r="G1692" s="39"/>
      <c r="H1692" s="39"/>
      <c r="I1692" s="38"/>
    </row>
    <row r="1693" spans="2:9">
      <c r="B1693" s="39"/>
      <c r="C1693" s="40"/>
      <c r="D1693" s="39"/>
      <c r="E1693" s="39"/>
      <c r="F1693" s="39"/>
      <c r="G1693" s="39"/>
      <c r="H1693" s="39"/>
      <c r="I1693" s="38"/>
    </row>
    <row r="1694" spans="2:9">
      <c r="B1694" s="39"/>
      <c r="C1694" s="40"/>
      <c r="D1694" s="39"/>
      <c r="E1694" s="39"/>
      <c r="F1694" s="39"/>
      <c r="G1694" s="39"/>
      <c r="H1694" s="39"/>
      <c r="I1694" s="38"/>
    </row>
    <row r="1695" spans="2:9">
      <c r="B1695" s="39"/>
      <c r="C1695" s="40"/>
      <c r="D1695" s="39"/>
      <c r="E1695" s="39"/>
      <c r="F1695" s="39"/>
      <c r="G1695" s="39"/>
      <c r="H1695" s="39"/>
      <c r="I1695" s="38"/>
    </row>
    <row r="1696" spans="2:9">
      <c r="B1696" s="39"/>
      <c r="C1696" s="40"/>
      <c r="D1696" s="39"/>
      <c r="E1696" s="39"/>
      <c r="F1696" s="39"/>
      <c r="G1696" s="39"/>
      <c r="H1696" s="39"/>
      <c r="I1696" s="38"/>
    </row>
    <row r="1697" spans="2:9">
      <c r="B1697" s="39"/>
      <c r="C1697" s="40"/>
      <c r="D1697" s="39"/>
      <c r="E1697" s="39"/>
      <c r="F1697" s="39"/>
      <c r="G1697" s="39"/>
      <c r="H1697" s="39"/>
      <c r="I1697" s="38"/>
    </row>
    <row r="1698" spans="2:9">
      <c r="B1698" s="39"/>
      <c r="C1698" s="40"/>
      <c r="D1698" s="39"/>
      <c r="E1698" s="39"/>
      <c r="F1698" s="39"/>
      <c r="G1698" s="39"/>
      <c r="H1698" s="39"/>
      <c r="I1698" s="38"/>
    </row>
    <row r="1699" spans="2:9">
      <c r="B1699" s="39"/>
      <c r="C1699" s="40"/>
      <c r="D1699" s="39"/>
      <c r="E1699" s="39"/>
      <c r="F1699" s="39"/>
      <c r="G1699" s="39"/>
      <c r="H1699" s="39"/>
      <c r="I1699" s="38"/>
    </row>
    <row r="1700" spans="2:9">
      <c r="B1700" s="39"/>
      <c r="C1700" s="40"/>
      <c r="D1700" s="39"/>
      <c r="E1700" s="39"/>
      <c r="F1700" s="39"/>
      <c r="G1700" s="39"/>
      <c r="H1700" s="39"/>
      <c r="I1700" s="38"/>
    </row>
    <row r="1701" spans="2:9">
      <c r="B1701" s="39"/>
      <c r="C1701" s="40"/>
      <c r="D1701" s="39"/>
      <c r="E1701" s="39"/>
      <c r="F1701" s="39"/>
      <c r="G1701" s="39"/>
      <c r="H1701" s="39"/>
      <c r="I1701" s="38"/>
    </row>
    <row r="1702" spans="2:9">
      <c r="B1702" s="39"/>
      <c r="C1702" s="40"/>
      <c r="D1702" s="39"/>
      <c r="E1702" s="39"/>
      <c r="F1702" s="39"/>
      <c r="G1702" s="39"/>
      <c r="H1702" s="39"/>
      <c r="I1702" s="38"/>
    </row>
    <row r="1703" spans="2:9">
      <c r="B1703" s="39"/>
      <c r="C1703" s="40"/>
      <c r="D1703" s="39"/>
      <c r="E1703" s="39"/>
      <c r="F1703" s="39"/>
      <c r="G1703" s="39"/>
      <c r="H1703" s="39"/>
      <c r="I1703" s="38"/>
    </row>
    <row r="1704" spans="2:9">
      <c r="B1704" s="39"/>
      <c r="C1704" s="40"/>
      <c r="D1704" s="39"/>
      <c r="E1704" s="39"/>
      <c r="F1704" s="39"/>
      <c r="G1704" s="39"/>
      <c r="H1704" s="39"/>
      <c r="I1704" s="38"/>
    </row>
    <row r="1705" spans="2:9">
      <c r="B1705" s="39"/>
      <c r="C1705" s="40"/>
      <c r="D1705" s="39"/>
      <c r="E1705" s="39"/>
      <c r="F1705" s="39"/>
      <c r="G1705" s="39"/>
      <c r="H1705" s="39"/>
      <c r="I1705" s="38"/>
    </row>
    <row r="1706" spans="2:9">
      <c r="B1706" s="39"/>
      <c r="C1706" s="40"/>
      <c r="D1706" s="39"/>
      <c r="E1706" s="39"/>
      <c r="F1706" s="39"/>
      <c r="G1706" s="39"/>
      <c r="H1706" s="39"/>
      <c r="I1706" s="38"/>
    </row>
    <row r="1707" spans="2:9">
      <c r="B1707" s="39"/>
      <c r="C1707" s="40"/>
      <c r="D1707" s="39"/>
      <c r="E1707" s="39"/>
      <c r="F1707" s="39"/>
      <c r="G1707" s="39"/>
      <c r="H1707" s="39"/>
      <c r="I1707" s="38"/>
    </row>
    <row r="1708" spans="2:9">
      <c r="B1708" s="39"/>
      <c r="C1708" s="40"/>
      <c r="D1708" s="39"/>
      <c r="E1708" s="39"/>
      <c r="F1708" s="39"/>
      <c r="G1708" s="39"/>
      <c r="H1708" s="39"/>
      <c r="I1708" s="38"/>
    </row>
    <row r="1709" spans="2:9">
      <c r="B1709" s="39"/>
      <c r="C1709" s="40"/>
      <c r="D1709" s="39"/>
      <c r="E1709" s="39"/>
      <c r="F1709" s="39"/>
      <c r="G1709" s="39"/>
      <c r="H1709" s="39"/>
      <c r="I1709" s="38"/>
    </row>
    <row r="1710" spans="2:9">
      <c r="B1710" s="39"/>
      <c r="C1710" s="40"/>
      <c r="D1710" s="39"/>
      <c r="E1710" s="39"/>
      <c r="F1710" s="39"/>
      <c r="G1710" s="39"/>
      <c r="H1710" s="39"/>
      <c r="I1710" s="38"/>
    </row>
    <row r="1711" spans="2:9">
      <c r="B1711" s="39"/>
      <c r="C1711" s="40"/>
      <c r="D1711" s="39"/>
      <c r="E1711" s="39"/>
      <c r="F1711" s="39"/>
      <c r="G1711" s="39"/>
      <c r="H1711" s="39"/>
      <c r="I1711" s="38"/>
    </row>
    <row r="1712" spans="2:9">
      <c r="B1712" s="39"/>
      <c r="C1712" s="40"/>
      <c r="D1712" s="39"/>
      <c r="E1712" s="39"/>
      <c r="F1712" s="39"/>
      <c r="G1712" s="39"/>
      <c r="H1712" s="39"/>
      <c r="I1712" s="38"/>
    </row>
    <row r="1713" spans="2:9">
      <c r="B1713" s="39"/>
      <c r="C1713" s="40"/>
      <c r="D1713" s="39"/>
      <c r="E1713" s="39"/>
      <c r="F1713" s="39"/>
      <c r="G1713" s="39"/>
      <c r="H1713" s="39"/>
      <c r="I1713" s="38"/>
    </row>
    <row r="1714" spans="2:9">
      <c r="B1714" s="39"/>
      <c r="C1714" s="40"/>
      <c r="D1714" s="39"/>
      <c r="E1714" s="39"/>
      <c r="F1714" s="39"/>
      <c r="G1714" s="39"/>
      <c r="H1714" s="39"/>
      <c r="I1714" s="38"/>
    </row>
    <row r="1715" spans="2:9">
      <c r="B1715" s="39"/>
      <c r="C1715" s="40"/>
      <c r="D1715" s="39"/>
      <c r="E1715" s="39"/>
      <c r="F1715" s="39"/>
      <c r="G1715" s="39"/>
      <c r="H1715" s="39"/>
      <c r="I1715" s="38"/>
    </row>
    <row r="1716" spans="2:9">
      <c r="B1716" s="39"/>
      <c r="C1716" s="40"/>
      <c r="D1716" s="39"/>
      <c r="E1716" s="39"/>
      <c r="F1716" s="39"/>
      <c r="G1716" s="39"/>
      <c r="H1716" s="39"/>
      <c r="I1716" s="38"/>
    </row>
    <row r="1717" spans="2:9">
      <c r="B1717" s="39"/>
      <c r="C1717" s="40"/>
      <c r="D1717" s="39"/>
      <c r="E1717" s="39"/>
      <c r="F1717" s="39"/>
      <c r="G1717" s="39"/>
      <c r="H1717" s="39"/>
      <c r="I1717" s="38"/>
    </row>
    <row r="1718" spans="2:9">
      <c r="B1718" s="39"/>
      <c r="C1718" s="40"/>
      <c r="D1718" s="39"/>
      <c r="E1718" s="39"/>
      <c r="F1718" s="39"/>
      <c r="G1718" s="39"/>
      <c r="H1718" s="39"/>
      <c r="I1718" s="38"/>
    </row>
    <row r="1719" spans="2:9">
      <c r="B1719" s="39"/>
      <c r="C1719" s="40"/>
      <c r="D1719" s="39"/>
      <c r="E1719" s="39"/>
      <c r="F1719" s="39"/>
      <c r="G1719" s="39"/>
      <c r="H1719" s="39"/>
      <c r="I1719" s="38"/>
    </row>
    <row r="1720" spans="2:9">
      <c r="B1720" s="39"/>
      <c r="C1720" s="40"/>
      <c r="D1720" s="39"/>
      <c r="E1720" s="39"/>
      <c r="F1720" s="39"/>
      <c r="G1720" s="39"/>
      <c r="H1720" s="39"/>
      <c r="I1720" s="38"/>
    </row>
    <row r="1721" spans="2:9">
      <c r="B1721" s="39"/>
      <c r="C1721" s="40"/>
      <c r="D1721" s="39"/>
      <c r="E1721" s="39"/>
      <c r="F1721" s="39"/>
      <c r="G1721" s="39"/>
      <c r="H1721" s="39"/>
      <c r="I1721" s="38"/>
    </row>
    <row r="1722" spans="2:9">
      <c r="B1722" s="39"/>
      <c r="C1722" s="40"/>
      <c r="D1722" s="39"/>
      <c r="E1722" s="39"/>
      <c r="F1722" s="39"/>
      <c r="G1722" s="39"/>
      <c r="H1722" s="39"/>
      <c r="I1722" s="38"/>
    </row>
    <row r="1723" spans="2:9">
      <c r="B1723" s="39"/>
      <c r="C1723" s="40"/>
      <c r="D1723" s="39"/>
      <c r="E1723" s="39"/>
      <c r="F1723" s="39"/>
      <c r="G1723" s="39"/>
      <c r="H1723" s="39"/>
      <c r="I1723" s="38"/>
    </row>
    <row r="1724" spans="2:9">
      <c r="B1724" s="39"/>
      <c r="C1724" s="40"/>
      <c r="D1724" s="39"/>
      <c r="E1724" s="39"/>
      <c r="F1724" s="39"/>
      <c r="G1724" s="39"/>
      <c r="H1724" s="39"/>
      <c r="I1724" s="38"/>
    </row>
    <row r="1725" spans="2:9">
      <c r="B1725" s="39"/>
      <c r="C1725" s="40"/>
      <c r="D1725" s="39"/>
      <c r="E1725" s="39"/>
      <c r="F1725" s="39"/>
      <c r="G1725" s="39"/>
      <c r="H1725" s="39"/>
      <c r="I1725" s="38"/>
    </row>
    <row r="1726" spans="2:9">
      <c r="B1726" s="39"/>
      <c r="C1726" s="40"/>
      <c r="D1726" s="39"/>
      <c r="E1726" s="39"/>
      <c r="F1726" s="39"/>
      <c r="G1726" s="39"/>
      <c r="H1726" s="39"/>
      <c r="I1726" s="38"/>
    </row>
    <row r="1727" spans="2:9">
      <c r="B1727" s="39"/>
      <c r="C1727" s="40"/>
      <c r="D1727" s="39"/>
      <c r="E1727" s="39"/>
      <c r="F1727" s="39"/>
      <c r="G1727" s="39"/>
      <c r="H1727" s="39"/>
      <c r="I1727" s="38"/>
    </row>
    <row r="1728" spans="2:9">
      <c r="B1728" s="39"/>
      <c r="C1728" s="40"/>
      <c r="D1728" s="39"/>
      <c r="E1728" s="39"/>
      <c r="F1728" s="39"/>
      <c r="G1728" s="39"/>
      <c r="H1728" s="39"/>
      <c r="I1728" s="38"/>
    </row>
    <row r="1729" spans="2:9">
      <c r="B1729" s="39"/>
      <c r="C1729" s="40"/>
      <c r="D1729" s="39"/>
      <c r="E1729" s="39"/>
      <c r="F1729" s="39"/>
      <c r="G1729" s="39"/>
      <c r="H1729" s="39"/>
      <c r="I1729" s="38"/>
    </row>
    <row r="1730" spans="2:9">
      <c r="B1730" s="39"/>
      <c r="C1730" s="40"/>
      <c r="D1730" s="39"/>
      <c r="E1730" s="39"/>
      <c r="F1730" s="39"/>
      <c r="G1730" s="39"/>
      <c r="H1730" s="39"/>
      <c r="I1730" s="38"/>
    </row>
    <row r="1731" spans="2:9">
      <c r="B1731" s="39"/>
      <c r="C1731" s="40"/>
      <c r="D1731" s="39"/>
      <c r="E1731" s="39"/>
      <c r="F1731" s="39"/>
      <c r="G1731" s="39"/>
      <c r="H1731" s="39"/>
      <c r="I1731" s="38"/>
    </row>
    <row r="1732" spans="2:9">
      <c r="B1732" s="39"/>
      <c r="C1732" s="40"/>
      <c r="D1732" s="39"/>
      <c r="E1732" s="39"/>
      <c r="F1732" s="39"/>
      <c r="G1732" s="39"/>
      <c r="H1732" s="39"/>
      <c r="I1732" s="38"/>
    </row>
    <row r="1733" spans="2:9">
      <c r="B1733" s="39"/>
      <c r="C1733" s="40"/>
      <c r="D1733" s="39"/>
      <c r="E1733" s="39"/>
      <c r="F1733" s="39"/>
      <c r="G1733" s="39"/>
      <c r="H1733" s="39"/>
      <c r="I1733" s="38"/>
    </row>
    <row r="1734" spans="2:9">
      <c r="B1734" s="39"/>
      <c r="C1734" s="40"/>
      <c r="D1734" s="39"/>
      <c r="E1734" s="39"/>
      <c r="F1734" s="39"/>
      <c r="G1734" s="39"/>
      <c r="H1734" s="39"/>
      <c r="I1734" s="38"/>
    </row>
    <row r="1735" spans="2:9">
      <c r="B1735" s="39"/>
      <c r="C1735" s="40"/>
      <c r="D1735" s="39"/>
      <c r="E1735" s="39"/>
      <c r="F1735" s="39"/>
      <c r="G1735" s="39"/>
      <c r="H1735" s="39"/>
      <c r="I1735" s="38"/>
    </row>
    <row r="1736" spans="2:9">
      <c r="B1736" s="39"/>
      <c r="C1736" s="40"/>
      <c r="D1736" s="39"/>
      <c r="E1736" s="39"/>
      <c r="F1736" s="39"/>
      <c r="G1736" s="39"/>
      <c r="H1736" s="39"/>
      <c r="I1736" s="38"/>
    </row>
    <row r="1737" spans="2:9">
      <c r="B1737" s="39"/>
      <c r="C1737" s="40"/>
      <c r="D1737" s="39"/>
      <c r="E1737" s="39"/>
      <c r="F1737" s="39"/>
      <c r="G1737" s="39"/>
      <c r="H1737" s="39"/>
      <c r="I1737" s="38"/>
    </row>
    <row r="1738" spans="2:9">
      <c r="B1738" s="39"/>
      <c r="C1738" s="40"/>
      <c r="D1738" s="39"/>
      <c r="E1738" s="39"/>
      <c r="F1738" s="39"/>
      <c r="G1738" s="39"/>
      <c r="H1738" s="39"/>
      <c r="I1738" s="38"/>
    </row>
    <row r="1739" spans="2:9">
      <c r="B1739" s="39"/>
      <c r="C1739" s="40"/>
      <c r="D1739" s="39"/>
      <c r="E1739" s="39"/>
      <c r="F1739" s="39"/>
      <c r="G1739" s="39"/>
      <c r="H1739" s="39"/>
      <c r="I1739" s="38"/>
    </row>
    <row r="1740" spans="2:9">
      <c r="B1740" s="39"/>
      <c r="C1740" s="40"/>
      <c r="D1740" s="39"/>
      <c r="E1740" s="39"/>
      <c r="F1740" s="39"/>
      <c r="G1740" s="39"/>
      <c r="H1740" s="39"/>
      <c r="I1740" s="38"/>
    </row>
    <row r="1741" spans="2:9">
      <c r="B1741" s="39"/>
      <c r="C1741" s="40"/>
      <c r="D1741" s="39"/>
      <c r="E1741" s="39"/>
      <c r="F1741" s="39"/>
      <c r="G1741" s="39"/>
      <c r="H1741" s="39"/>
      <c r="I1741" s="38"/>
    </row>
    <row r="1742" spans="2:9">
      <c r="B1742" s="39"/>
      <c r="C1742" s="40"/>
      <c r="D1742" s="39"/>
      <c r="E1742" s="39"/>
      <c r="F1742" s="39"/>
      <c r="G1742" s="39"/>
      <c r="H1742" s="39"/>
      <c r="I1742" s="38"/>
    </row>
    <row r="1743" spans="2:9">
      <c r="B1743" s="39"/>
      <c r="C1743" s="40"/>
      <c r="D1743" s="39"/>
      <c r="E1743" s="39"/>
      <c r="F1743" s="39"/>
      <c r="G1743" s="39"/>
      <c r="H1743" s="39"/>
      <c r="I1743" s="38"/>
    </row>
    <row r="1744" spans="2:9">
      <c r="B1744" s="39"/>
      <c r="C1744" s="40"/>
      <c r="D1744" s="39"/>
      <c r="E1744" s="39"/>
      <c r="F1744" s="39"/>
      <c r="G1744" s="39"/>
      <c r="H1744" s="39"/>
      <c r="I1744" s="38"/>
    </row>
    <row r="1745" spans="2:9">
      <c r="B1745" s="39"/>
      <c r="C1745" s="40"/>
      <c r="D1745" s="39"/>
      <c r="E1745" s="39"/>
      <c r="F1745" s="39"/>
      <c r="G1745" s="39"/>
      <c r="H1745" s="39"/>
      <c r="I1745" s="38"/>
    </row>
    <row r="1746" spans="2:9">
      <c r="B1746" s="39"/>
      <c r="C1746" s="40"/>
      <c r="D1746" s="39"/>
      <c r="E1746" s="39"/>
      <c r="F1746" s="39"/>
      <c r="G1746" s="39"/>
      <c r="H1746" s="39"/>
      <c r="I1746" s="38"/>
    </row>
    <row r="1747" spans="2:9">
      <c r="B1747" s="39"/>
      <c r="C1747" s="40"/>
      <c r="D1747" s="39"/>
      <c r="E1747" s="39"/>
      <c r="F1747" s="39"/>
      <c r="G1747" s="39"/>
      <c r="H1747" s="39"/>
      <c r="I1747" s="38"/>
    </row>
    <row r="1748" spans="2:9">
      <c r="B1748" s="39"/>
      <c r="C1748" s="40"/>
      <c r="D1748" s="39"/>
      <c r="E1748" s="39"/>
      <c r="F1748" s="39"/>
      <c r="G1748" s="39"/>
      <c r="H1748" s="39"/>
      <c r="I1748" s="38"/>
    </row>
    <row r="1749" spans="2:9">
      <c r="B1749" s="39"/>
      <c r="C1749" s="40"/>
      <c r="D1749" s="39"/>
      <c r="E1749" s="39"/>
      <c r="F1749" s="39"/>
      <c r="G1749" s="39"/>
      <c r="H1749" s="39"/>
      <c r="I1749" s="38"/>
    </row>
    <row r="1750" spans="2:9">
      <c r="B1750" s="39"/>
      <c r="C1750" s="40"/>
      <c r="D1750" s="39"/>
      <c r="E1750" s="39"/>
      <c r="F1750" s="39"/>
      <c r="G1750" s="39"/>
      <c r="H1750" s="39"/>
      <c r="I1750" s="38"/>
    </row>
    <row r="1751" spans="2:9">
      <c r="B1751" s="39"/>
      <c r="C1751" s="40"/>
      <c r="D1751" s="39"/>
      <c r="E1751" s="39"/>
      <c r="F1751" s="39"/>
      <c r="G1751" s="39"/>
      <c r="H1751" s="39"/>
      <c r="I1751" s="38"/>
    </row>
    <row r="1752" spans="2:9">
      <c r="B1752" s="39"/>
      <c r="C1752" s="40"/>
      <c r="D1752" s="39"/>
      <c r="E1752" s="39"/>
      <c r="F1752" s="39"/>
      <c r="G1752" s="39"/>
      <c r="H1752" s="39"/>
      <c r="I1752" s="38"/>
    </row>
    <row r="1753" spans="2:9">
      <c r="B1753" s="39"/>
      <c r="C1753" s="40"/>
      <c r="D1753" s="39"/>
      <c r="E1753" s="39"/>
      <c r="F1753" s="39"/>
      <c r="G1753" s="39"/>
      <c r="H1753" s="39"/>
      <c r="I1753" s="38"/>
    </row>
    <row r="1754" spans="2:9">
      <c r="B1754" s="39"/>
      <c r="C1754" s="40"/>
      <c r="D1754" s="39"/>
      <c r="E1754" s="39"/>
      <c r="F1754" s="39"/>
      <c r="G1754" s="39"/>
      <c r="H1754" s="39"/>
      <c r="I1754" s="38"/>
    </row>
    <row r="1755" spans="2:9">
      <c r="B1755" s="39"/>
      <c r="C1755" s="40"/>
      <c r="D1755" s="39"/>
      <c r="E1755" s="39"/>
      <c r="F1755" s="39"/>
      <c r="G1755" s="39"/>
      <c r="H1755" s="39"/>
      <c r="I1755" s="38"/>
    </row>
    <row r="1756" spans="2:9">
      <c r="B1756" s="39"/>
      <c r="C1756" s="40"/>
      <c r="D1756" s="39"/>
      <c r="E1756" s="39"/>
      <c r="F1756" s="39"/>
      <c r="G1756" s="39"/>
      <c r="H1756" s="39"/>
      <c r="I1756" s="38"/>
    </row>
    <row r="1757" spans="2:9">
      <c r="B1757" s="39"/>
      <c r="C1757" s="40"/>
      <c r="D1757" s="39"/>
      <c r="E1757" s="39"/>
      <c r="F1757" s="39"/>
      <c r="G1757" s="39"/>
      <c r="H1757" s="39"/>
      <c r="I1757" s="38"/>
    </row>
    <row r="1758" spans="2:9">
      <c r="B1758" s="39"/>
      <c r="C1758" s="40"/>
      <c r="D1758" s="39"/>
      <c r="E1758" s="39"/>
      <c r="F1758" s="39"/>
      <c r="G1758" s="39"/>
      <c r="H1758" s="39"/>
      <c r="I1758" s="38"/>
    </row>
    <row r="1759" spans="2:9">
      <c r="B1759" s="39"/>
      <c r="C1759" s="40"/>
      <c r="D1759" s="39"/>
      <c r="E1759" s="39"/>
      <c r="F1759" s="39"/>
      <c r="G1759" s="39"/>
      <c r="H1759" s="39"/>
      <c r="I1759" s="38"/>
    </row>
    <row r="1760" spans="2:9">
      <c r="B1760" s="39"/>
      <c r="C1760" s="40"/>
      <c r="D1760" s="39"/>
      <c r="E1760" s="39"/>
      <c r="F1760" s="39"/>
      <c r="G1760" s="39"/>
      <c r="H1760" s="39"/>
      <c r="I1760" s="38"/>
    </row>
    <row r="1761" spans="2:9">
      <c r="B1761" s="39"/>
      <c r="C1761" s="40"/>
      <c r="D1761" s="39"/>
      <c r="E1761" s="39"/>
      <c r="F1761" s="39"/>
      <c r="G1761" s="39"/>
      <c r="H1761" s="39"/>
      <c r="I1761" s="38"/>
    </row>
    <row r="1762" spans="2:9">
      <c r="B1762" s="39"/>
      <c r="C1762" s="40"/>
      <c r="D1762" s="39"/>
      <c r="E1762" s="39"/>
      <c r="F1762" s="39"/>
      <c r="G1762" s="39"/>
      <c r="H1762" s="39"/>
      <c r="I1762" s="38"/>
    </row>
    <row r="1763" spans="2:9">
      <c r="B1763" s="39"/>
      <c r="C1763" s="40"/>
      <c r="D1763" s="39"/>
      <c r="E1763" s="39"/>
      <c r="F1763" s="39"/>
      <c r="G1763" s="39"/>
      <c r="H1763" s="39"/>
      <c r="I1763" s="38"/>
    </row>
    <row r="1764" spans="2:9">
      <c r="B1764" s="39"/>
      <c r="C1764" s="40"/>
      <c r="D1764" s="39"/>
      <c r="E1764" s="39"/>
      <c r="F1764" s="39"/>
      <c r="G1764" s="39"/>
      <c r="H1764" s="39"/>
      <c r="I1764" s="38"/>
    </row>
    <row r="1765" spans="2:9">
      <c r="B1765" s="39"/>
      <c r="C1765" s="40"/>
      <c r="D1765" s="39"/>
      <c r="E1765" s="39"/>
      <c r="F1765" s="39"/>
      <c r="G1765" s="39"/>
      <c r="H1765" s="39"/>
      <c r="I1765" s="38"/>
    </row>
    <row r="1766" spans="2:9">
      <c r="B1766" s="39"/>
      <c r="C1766" s="40"/>
      <c r="D1766" s="39"/>
      <c r="E1766" s="39"/>
      <c r="F1766" s="39"/>
      <c r="G1766" s="39"/>
      <c r="H1766" s="39"/>
      <c r="I1766" s="38"/>
    </row>
    <row r="1767" spans="2:9">
      <c r="B1767" s="39"/>
      <c r="C1767" s="40"/>
      <c r="D1767" s="39"/>
      <c r="E1767" s="39"/>
      <c r="F1767" s="39"/>
      <c r="G1767" s="39"/>
      <c r="H1767" s="39"/>
      <c r="I1767" s="38"/>
    </row>
    <row r="1768" spans="2:9">
      <c r="B1768" s="39"/>
      <c r="C1768" s="40"/>
      <c r="D1768" s="39"/>
      <c r="E1768" s="39"/>
      <c r="F1768" s="39"/>
      <c r="G1768" s="39"/>
      <c r="H1768" s="39"/>
      <c r="I1768" s="38"/>
    </row>
    <row r="1769" spans="2:9">
      <c r="B1769" s="39"/>
      <c r="C1769" s="40"/>
      <c r="D1769" s="39"/>
      <c r="E1769" s="39"/>
      <c r="F1769" s="39"/>
      <c r="G1769" s="39"/>
      <c r="H1769" s="39"/>
      <c r="I1769" s="38"/>
    </row>
    <row r="1770" spans="2:9">
      <c r="B1770" s="39"/>
      <c r="C1770" s="40"/>
      <c r="D1770" s="39"/>
      <c r="E1770" s="39"/>
      <c r="F1770" s="39"/>
      <c r="G1770" s="39"/>
      <c r="H1770" s="39"/>
      <c r="I1770" s="38"/>
    </row>
    <row r="1771" spans="2:9">
      <c r="B1771" s="39"/>
      <c r="C1771" s="40"/>
      <c r="D1771" s="39"/>
      <c r="E1771" s="39"/>
      <c r="F1771" s="39"/>
      <c r="G1771" s="39"/>
      <c r="H1771" s="39"/>
      <c r="I1771" s="38"/>
    </row>
    <row r="1772" spans="2:9">
      <c r="B1772" s="39"/>
      <c r="C1772" s="40"/>
      <c r="D1772" s="39"/>
      <c r="E1772" s="39"/>
      <c r="F1772" s="39"/>
      <c r="G1772" s="39"/>
      <c r="H1772" s="39"/>
      <c r="I1772" s="38"/>
    </row>
    <row r="1773" spans="2:9">
      <c r="B1773" s="39"/>
      <c r="C1773" s="40"/>
      <c r="D1773" s="39"/>
      <c r="E1773" s="39"/>
      <c r="F1773" s="39"/>
      <c r="G1773" s="39"/>
      <c r="H1773" s="39"/>
      <c r="I1773" s="38"/>
    </row>
    <row r="1774" spans="2:9">
      <c r="B1774" s="39"/>
      <c r="C1774" s="40"/>
      <c r="D1774" s="39"/>
      <c r="E1774" s="39"/>
      <c r="F1774" s="39"/>
      <c r="G1774" s="39"/>
      <c r="H1774" s="39"/>
      <c r="I1774" s="38"/>
    </row>
    <row r="1775" spans="2:9">
      <c r="B1775" s="39"/>
      <c r="C1775" s="40"/>
      <c r="D1775" s="39"/>
      <c r="E1775" s="39"/>
      <c r="F1775" s="39"/>
      <c r="G1775" s="39"/>
      <c r="H1775" s="39"/>
      <c r="I1775" s="38"/>
    </row>
    <row r="1776" spans="2:9">
      <c r="B1776" s="39"/>
      <c r="C1776" s="40"/>
      <c r="D1776" s="39"/>
      <c r="E1776" s="39"/>
      <c r="F1776" s="39"/>
      <c r="G1776" s="39"/>
      <c r="H1776" s="39"/>
      <c r="I1776" s="38"/>
    </row>
    <row r="1777" spans="2:9">
      <c r="B1777" s="39"/>
      <c r="C1777" s="40"/>
      <c r="D1777" s="39"/>
      <c r="E1777" s="39"/>
      <c r="F1777" s="39"/>
      <c r="G1777" s="39"/>
      <c r="H1777" s="39"/>
      <c r="I1777" s="38"/>
    </row>
    <row r="1778" spans="2:9">
      <c r="B1778" s="39"/>
      <c r="C1778" s="40"/>
      <c r="D1778" s="39"/>
      <c r="E1778" s="39"/>
      <c r="F1778" s="39"/>
      <c r="G1778" s="39"/>
      <c r="H1778" s="39"/>
      <c r="I1778" s="38"/>
    </row>
    <row r="1779" spans="2:9">
      <c r="B1779" s="39"/>
      <c r="C1779" s="40"/>
      <c r="D1779" s="39"/>
      <c r="E1779" s="39"/>
      <c r="F1779" s="39"/>
      <c r="G1779" s="39"/>
      <c r="H1779" s="39"/>
      <c r="I1779" s="38"/>
    </row>
    <row r="1780" spans="2:9">
      <c r="B1780" s="39"/>
      <c r="C1780" s="40"/>
      <c r="D1780" s="39"/>
      <c r="E1780" s="39"/>
      <c r="F1780" s="39"/>
      <c r="G1780" s="39"/>
      <c r="H1780" s="39"/>
      <c r="I1780" s="38"/>
    </row>
    <row r="1781" spans="2:9">
      <c r="B1781" s="39"/>
      <c r="C1781" s="40"/>
      <c r="D1781" s="39"/>
      <c r="E1781" s="39"/>
      <c r="F1781" s="39"/>
      <c r="G1781" s="39"/>
      <c r="H1781" s="39"/>
      <c r="I1781" s="38"/>
    </row>
    <row r="1782" spans="2:9">
      <c r="B1782" s="39"/>
      <c r="C1782" s="40"/>
      <c r="D1782" s="39"/>
      <c r="E1782" s="39"/>
      <c r="F1782" s="39"/>
      <c r="G1782" s="39"/>
      <c r="H1782" s="39"/>
      <c r="I1782" s="38"/>
    </row>
    <row r="1783" spans="2:9">
      <c r="B1783" s="39"/>
      <c r="C1783" s="40"/>
      <c r="D1783" s="39"/>
      <c r="E1783" s="39"/>
      <c r="F1783" s="39"/>
      <c r="G1783" s="39"/>
      <c r="H1783" s="39"/>
      <c r="I1783" s="38"/>
    </row>
    <row r="1784" spans="2:9">
      <c r="B1784" s="39"/>
      <c r="C1784" s="40"/>
      <c r="D1784" s="39"/>
      <c r="E1784" s="39"/>
      <c r="F1784" s="39"/>
      <c r="G1784" s="39"/>
      <c r="H1784" s="39"/>
      <c r="I1784" s="38"/>
    </row>
    <row r="1785" spans="2:9">
      <c r="B1785" s="39"/>
      <c r="C1785" s="40"/>
      <c r="D1785" s="39"/>
      <c r="E1785" s="39"/>
      <c r="F1785" s="39"/>
      <c r="G1785" s="39"/>
      <c r="H1785" s="39"/>
      <c r="I1785" s="38"/>
    </row>
    <row r="1786" spans="2:9">
      <c r="B1786" s="39"/>
      <c r="C1786" s="40"/>
      <c r="D1786" s="39"/>
      <c r="E1786" s="39"/>
      <c r="F1786" s="39"/>
      <c r="G1786" s="39"/>
      <c r="H1786" s="39"/>
      <c r="I1786" s="38"/>
    </row>
    <row r="1787" spans="2:9">
      <c r="B1787" s="39"/>
      <c r="C1787" s="40"/>
      <c r="D1787" s="39"/>
      <c r="E1787" s="39"/>
      <c r="F1787" s="39"/>
      <c r="G1787" s="39"/>
      <c r="H1787" s="39"/>
      <c r="I1787" s="38"/>
    </row>
    <row r="1788" spans="2:9">
      <c r="B1788" s="39"/>
      <c r="C1788" s="40"/>
      <c r="D1788" s="39"/>
      <c r="E1788" s="39"/>
      <c r="F1788" s="39"/>
      <c r="G1788" s="39"/>
      <c r="H1788" s="39"/>
      <c r="I1788" s="38"/>
    </row>
    <row r="1789" spans="2:9">
      <c r="B1789" s="39"/>
      <c r="C1789" s="40"/>
      <c r="D1789" s="39"/>
      <c r="E1789" s="39"/>
      <c r="F1789" s="39"/>
      <c r="G1789" s="39"/>
      <c r="H1789" s="39"/>
      <c r="I1789" s="38"/>
    </row>
    <row r="1790" spans="2:9">
      <c r="B1790" s="39"/>
      <c r="C1790" s="40"/>
      <c r="D1790" s="39"/>
      <c r="E1790" s="39"/>
      <c r="F1790" s="39"/>
      <c r="G1790" s="39"/>
      <c r="H1790" s="39"/>
      <c r="I1790" s="38"/>
    </row>
    <row r="1791" spans="2:9">
      <c r="B1791" s="39"/>
      <c r="C1791" s="40"/>
      <c r="D1791" s="39"/>
      <c r="E1791" s="39"/>
      <c r="F1791" s="39"/>
      <c r="G1791" s="39"/>
      <c r="H1791" s="39"/>
      <c r="I1791" s="38"/>
    </row>
    <row r="1792" spans="2:9">
      <c r="B1792" s="39"/>
      <c r="C1792" s="40"/>
      <c r="D1792" s="39"/>
      <c r="E1792" s="39"/>
      <c r="F1792" s="39"/>
      <c r="G1792" s="39"/>
      <c r="H1792" s="39"/>
      <c r="I1792" s="38"/>
    </row>
    <row r="1793" spans="2:9">
      <c r="B1793" s="39"/>
      <c r="C1793" s="40"/>
      <c r="D1793" s="39"/>
      <c r="E1793" s="39"/>
      <c r="F1793" s="39"/>
      <c r="G1793" s="39"/>
      <c r="H1793" s="39"/>
      <c r="I1793" s="38"/>
    </row>
    <row r="1794" spans="2:9">
      <c r="B1794" s="39"/>
      <c r="C1794" s="40"/>
      <c r="D1794" s="39"/>
      <c r="E1794" s="39"/>
      <c r="F1794" s="39"/>
      <c r="G1794" s="39"/>
      <c r="H1794" s="39"/>
      <c r="I1794" s="38"/>
    </row>
    <row r="1795" spans="2:9">
      <c r="B1795" s="39"/>
      <c r="C1795" s="40"/>
      <c r="D1795" s="39"/>
      <c r="E1795" s="39"/>
      <c r="F1795" s="39"/>
      <c r="G1795" s="39"/>
      <c r="H1795" s="39"/>
      <c r="I1795" s="38"/>
    </row>
    <row r="1796" spans="2:9">
      <c r="B1796" s="39"/>
      <c r="C1796" s="40"/>
      <c r="D1796" s="39"/>
      <c r="E1796" s="39"/>
      <c r="F1796" s="39"/>
      <c r="G1796" s="39"/>
      <c r="H1796" s="39"/>
      <c r="I1796" s="38"/>
    </row>
    <row r="1797" spans="2:9">
      <c r="B1797" s="39"/>
      <c r="C1797" s="40"/>
      <c r="D1797" s="39"/>
      <c r="E1797" s="39"/>
      <c r="F1797" s="39"/>
      <c r="G1797" s="39"/>
      <c r="H1797" s="39"/>
      <c r="I1797" s="38"/>
    </row>
    <row r="1798" spans="2:9">
      <c r="B1798" s="39"/>
      <c r="C1798" s="40"/>
      <c r="D1798" s="39"/>
      <c r="E1798" s="39"/>
      <c r="F1798" s="39"/>
      <c r="G1798" s="39"/>
      <c r="H1798" s="39"/>
      <c r="I1798" s="38"/>
    </row>
    <row r="1799" spans="2:9">
      <c r="B1799" s="39"/>
      <c r="C1799" s="40"/>
      <c r="D1799" s="39"/>
      <c r="E1799" s="39"/>
      <c r="F1799" s="39"/>
      <c r="G1799" s="39"/>
      <c r="H1799" s="39"/>
      <c r="I1799" s="38"/>
    </row>
    <row r="1800" spans="2:9">
      <c r="B1800" s="39"/>
      <c r="C1800" s="40"/>
      <c r="D1800" s="39"/>
      <c r="E1800" s="39"/>
      <c r="F1800" s="39"/>
      <c r="G1800" s="39"/>
      <c r="H1800" s="39"/>
      <c r="I1800" s="38"/>
    </row>
    <row r="1801" spans="2:9">
      <c r="B1801" s="39"/>
      <c r="C1801" s="40"/>
      <c r="D1801" s="39"/>
      <c r="E1801" s="39"/>
      <c r="F1801" s="39"/>
      <c r="G1801" s="39"/>
      <c r="H1801" s="39"/>
      <c r="I1801" s="38"/>
    </row>
    <row r="1802" spans="2:9">
      <c r="B1802" s="39"/>
      <c r="C1802" s="40"/>
      <c r="D1802" s="39"/>
      <c r="E1802" s="39"/>
      <c r="F1802" s="39"/>
      <c r="G1802" s="39"/>
      <c r="H1802" s="39"/>
      <c r="I1802" s="38"/>
    </row>
    <row r="1803" spans="2:9">
      <c r="B1803" s="39"/>
      <c r="C1803" s="40"/>
      <c r="D1803" s="39"/>
      <c r="E1803" s="39"/>
      <c r="F1803" s="39"/>
      <c r="G1803" s="39"/>
      <c r="H1803" s="39"/>
      <c r="I1803" s="38"/>
    </row>
    <row r="1804" spans="2:9">
      <c r="B1804" s="39"/>
      <c r="C1804" s="40"/>
      <c r="D1804" s="39"/>
      <c r="E1804" s="39"/>
      <c r="F1804" s="39"/>
      <c r="G1804" s="39"/>
      <c r="H1804" s="39"/>
      <c r="I1804" s="38"/>
    </row>
    <row r="1805" spans="2:9">
      <c r="B1805" s="39"/>
      <c r="C1805" s="40"/>
      <c r="D1805" s="39"/>
      <c r="E1805" s="39"/>
      <c r="F1805" s="39"/>
      <c r="G1805" s="39"/>
      <c r="H1805" s="39"/>
      <c r="I1805" s="38"/>
    </row>
    <row r="1806" spans="2:9">
      <c r="B1806" s="39"/>
      <c r="C1806" s="40"/>
      <c r="D1806" s="39"/>
      <c r="E1806" s="39"/>
      <c r="F1806" s="39"/>
      <c r="G1806" s="39"/>
      <c r="H1806" s="39"/>
      <c r="I1806" s="38"/>
    </row>
    <row r="1807" spans="2:9">
      <c r="B1807" s="39"/>
      <c r="C1807" s="40"/>
      <c r="D1807" s="39"/>
      <c r="E1807" s="39"/>
      <c r="F1807" s="39"/>
      <c r="G1807" s="39"/>
      <c r="H1807" s="39"/>
      <c r="I1807" s="38"/>
    </row>
    <row r="1808" spans="2:9">
      <c r="B1808" s="39"/>
      <c r="C1808" s="40"/>
      <c r="D1808" s="39"/>
      <c r="E1808" s="39"/>
      <c r="F1808" s="39"/>
      <c r="G1808" s="39"/>
      <c r="H1808" s="39"/>
      <c r="I1808" s="38"/>
    </row>
    <row r="1809" spans="2:9">
      <c r="B1809" s="39"/>
      <c r="C1809" s="40"/>
      <c r="D1809" s="39"/>
      <c r="E1809" s="39"/>
      <c r="F1809" s="39"/>
      <c r="G1809" s="39"/>
      <c r="H1809" s="39"/>
      <c r="I1809" s="38"/>
    </row>
    <row r="1810" spans="2:9">
      <c r="B1810" s="39"/>
      <c r="C1810" s="40"/>
      <c r="D1810" s="39"/>
      <c r="E1810" s="39"/>
      <c r="F1810" s="39"/>
      <c r="G1810" s="39"/>
      <c r="H1810" s="39"/>
      <c r="I1810" s="38"/>
    </row>
    <row r="1811" spans="2:9">
      <c r="B1811" s="39"/>
      <c r="C1811" s="40"/>
      <c r="D1811" s="39"/>
      <c r="E1811" s="39"/>
      <c r="F1811" s="39"/>
      <c r="G1811" s="39"/>
      <c r="H1811" s="39"/>
      <c r="I1811" s="38"/>
    </row>
    <row r="1812" spans="2:9">
      <c r="B1812" s="39"/>
      <c r="C1812" s="40"/>
      <c r="D1812" s="39"/>
      <c r="E1812" s="39"/>
      <c r="F1812" s="39"/>
      <c r="G1812" s="39"/>
      <c r="H1812" s="39"/>
      <c r="I1812" s="38"/>
    </row>
    <row r="1813" spans="2:9">
      <c r="B1813" s="39"/>
      <c r="C1813" s="40"/>
      <c r="D1813" s="39"/>
      <c r="E1813" s="39"/>
      <c r="F1813" s="39"/>
      <c r="G1813" s="39"/>
      <c r="H1813" s="39"/>
      <c r="I1813" s="38"/>
    </row>
    <row r="1814" spans="2:9">
      <c r="B1814" s="39"/>
      <c r="C1814" s="40"/>
      <c r="D1814" s="39"/>
      <c r="E1814" s="39"/>
      <c r="F1814" s="39"/>
      <c r="G1814" s="39"/>
      <c r="H1814" s="39"/>
      <c r="I1814" s="38"/>
    </row>
    <row r="1815" spans="2:9">
      <c r="B1815" s="39"/>
      <c r="C1815" s="40"/>
      <c r="D1815" s="39"/>
      <c r="E1815" s="39"/>
      <c r="F1815" s="39"/>
      <c r="G1815" s="39"/>
      <c r="H1815" s="39"/>
      <c r="I1815" s="38"/>
    </row>
    <row r="1816" spans="2:9">
      <c r="B1816" s="39"/>
      <c r="C1816" s="40"/>
      <c r="D1816" s="39"/>
      <c r="E1816" s="39"/>
      <c r="F1816" s="39"/>
      <c r="G1816" s="39"/>
      <c r="H1816" s="39"/>
      <c r="I1816" s="38"/>
    </row>
    <row r="1817" spans="2:9">
      <c r="B1817" s="39"/>
      <c r="C1817" s="40"/>
      <c r="D1817" s="39"/>
      <c r="E1817" s="39"/>
      <c r="F1817" s="39"/>
      <c r="G1817" s="39"/>
      <c r="H1817" s="39"/>
      <c r="I1817" s="38"/>
    </row>
    <row r="1818" spans="2:9">
      <c r="B1818" s="39"/>
      <c r="C1818" s="40"/>
      <c r="D1818" s="39"/>
      <c r="E1818" s="39"/>
      <c r="F1818" s="39"/>
      <c r="G1818" s="39"/>
      <c r="H1818" s="39"/>
      <c r="I1818" s="38"/>
    </row>
    <row r="1819" spans="2:9">
      <c r="B1819" s="39"/>
      <c r="C1819" s="40"/>
      <c r="D1819" s="39"/>
      <c r="E1819" s="39"/>
      <c r="F1819" s="39"/>
      <c r="G1819" s="39"/>
      <c r="H1819" s="39"/>
      <c r="I1819" s="38"/>
    </row>
    <row r="1820" spans="2:9">
      <c r="B1820" s="39"/>
      <c r="C1820" s="40"/>
      <c r="D1820" s="39"/>
      <c r="E1820" s="39"/>
      <c r="F1820" s="39"/>
      <c r="G1820" s="39"/>
      <c r="H1820" s="39"/>
      <c r="I1820" s="38"/>
    </row>
    <row r="1821" spans="2:9">
      <c r="B1821" s="39"/>
      <c r="C1821" s="40"/>
      <c r="D1821" s="39"/>
      <c r="E1821" s="39"/>
      <c r="F1821" s="39"/>
      <c r="G1821" s="39"/>
      <c r="H1821" s="39"/>
      <c r="I1821" s="38"/>
    </row>
    <row r="1822" spans="2:9">
      <c r="B1822" s="39"/>
      <c r="C1822" s="40"/>
      <c r="D1822" s="39"/>
      <c r="E1822" s="39"/>
      <c r="F1822" s="39"/>
      <c r="G1822" s="39"/>
      <c r="H1822" s="39"/>
      <c r="I1822" s="38"/>
    </row>
    <row r="1823" spans="2:9">
      <c r="B1823" s="39"/>
      <c r="C1823" s="40"/>
      <c r="D1823" s="39"/>
      <c r="E1823" s="39"/>
      <c r="F1823" s="39"/>
      <c r="G1823" s="39"/>
      <c r="H1823" s="39"/>
      <c r="I1823" s="38"/>
    </row>
    <row r="1824" spans="2:9">
      <c r="B1824" s="39"/>
      <c r="C1824" s="40"/>
      <c r="D1824" s="39"/>
      <c r="E1824" s="39"/>
      <c r="F1824" s="39"/>
      <c r="G1824" s="39"/>
      <c r="H1824" s="39"/>
      <c r="I1824" s="38"/>
    </row>
    <row r="1825" spans="2:9">
      <c r="B1825" s="39"/>
      <c r="C1825" s="40"/>
      <c r="D1825" s="39"/>
      <c r="E1825" s="39"/>
      <c r="F1825" s="39"/>
      <c r="G1825" s="39"/>
      <c r="H1825" s="39"/>
      <c r="I1825" s="38"/>
    </row>
    <row r="1826" spans="2:9">
      <c r="B1826" s="39"/>
      <c r="C1826" s="40"/>
      <c r="D1826" s="39"/>
      <c r="E1826" s="39"/>
      <c r="F1826" s="39"/>
      <c r="G1826" s="39"/>
      <c r="H1826" s="39"/>
      <c r="I1826" s="38"/>
    </row>
    <row r="1827" spans="2:9">
      <c r="B1827" s="39"/>
      <c r="C1827" s="40"/>
      <c r="D1827" s="39"/>
      <c r="E1827" s="39"/>
      <c r="F1827" s="39"/>
      <c r="G1827" s="39"/>
      <c r="H1827" s="39"/>
      <c r="I1827" s="38"/>
    </row>
    <row r="1828" spans="2:9">
      <c r="B1828" s="39"/>
      <c r="C1828" s="40"/>
      <c r="D1828" s="39"/>
      <c r="E1828" s="39"/>
      <c r="F1828" s="39"/>
      <c r="G1828" s="39"/>
      <c r="H1828" s="39"/>
      <c r="I1828" s="38"/>
    </row>
    <row r="1829" spans="2:9">
      <c r="B1829" s="39"/>
      <c r="C1829" s="40"/>
      <c r="D1829" s="39"/>
      <c r="E1829" s="39"/>
      <c r="F1829" s="39"/>
      <c r="G1829" s="39"/>
      <c r="H1829" s="39"/>
      <c r="I1829" s="38"/>
    </row>
    <row r="1830" spans="2:9">
      <c r="B1830" s="39"/>
      <c r="C1830" s="40"/>
      <c r="D1830" s="39"/>
      <c r="E1830" s="39"/>
      <c r="F1830" s="39"/>
      <c r="G1830" s="39"/>
      <c r="H1830" s="39"/>
      <c r="I1830" s="38"/>
    </row>
    <row r="1831" spans="2:9">
      <c r="B1831" s="39"/>
      <c r="C1831" s="40"/>
      <c r="D1831" s="39"/>
      <c r="E1831" s="39"/>
      <c r="F1831" s="39"/>
      <c r="G1831" s="39"/>
      <c r="H1831" s="39"/>
      <c r="I1831" s="38"/>
    </row>
    <row r="1832" spans="2:9">
      <c r="B1832" s="39"/>
      <c r="C1832" s="40"/>
      <c r="D1832" s="39"/>
      <c r="E1832" s="39"/>
      <c r="F1832" s="39"/>
      <c r="G1832" s="39"/>
      <c r="H1832" s="39"/>
      <c r="I1832" s="38"/>
    </row>
    <row r="1833" spans="2:9">
      <c r="B1833" s="39"/>
      <c r="C1833" s="40"/>
      <c r="D1833" s="39"/>
      <c r="E1833" s="39"/>
      <c r="F1833" s="39"/>
      <c r="G1833" s="39"/>
      <c r="H1833" s="39"/>
      <c r="I1833" s="38"/>
    </row>
    <row r="1834" spans="2:9">
      <c r="B1834" s="39"/>
      <c r="C1834" s="40"/>
      <c r="D1834" s="39"/>
      <c r="E1834" s="39"/>
      <c r="F1834" s="39"/>
      <c r="G1834" s="39"/>
      <c r="H1834" s="39"/>
      <c r="I1834" s="38"/>
    </row>
    <row r="1835" spans="2:9">
      <c r="B1835" s="39"/>
      <c r="C1835" s="40"/>
      <c r="D1835" s="39"/>
      <c r="E1835" s="39"/>
      <c r="F1835" s="39"/>
      <c r="G1835" s="39"/>
      <c r="H1835" s="39"/>
      <c r="I1835" s="38"/>
    </row>
    <row r="1836" spans="2:9">
      <c r="B1836" s="39"/>
      <c r="C1836" s="40"/>
      <c r="D1836" s="39"/>
      <c r="E1836" s="39"/>
      <c r="F1836" s="39"/>
      <c r="G1836" s="39"/>
      <c r="H1836" s="39"/>
      <c r="I1836" s="38"/>
    </row>
    <row r="1837" spans="2:9">
      <c r="B1837" s="39"/>
      <c r="C1837" s="40"/>
      <c r="D1837" s="39"/>
      <c r="E1837" s="39"/>
      <c r="F1837" s="39"/>
      <c r="G1837" s="39"/>
      <c r="H1837" s="39"/>
      <c r="I1837" s="38"/>
    </row>
    <row r="1838" spans="2:9">
      <c r="B1838" s="39"/>
      <c r="C1838" s="40"/>
      <c r="D1838" s="39"/>
      <c r="E1838" s="39"/>
      <c r="F1838" s="39"/>
      <c r="G1838" s="39"/>
      <c r="H1838" s="39"/>
      <c r="I1838" s="38"/>
    </row>
    <row r="1839" spans="2:9">
      <c r="B1839" s="39"/>
      <c r="C1839" s="40"/>
      <c r="D1839" s="39"/>
      <c r="E1839" s="39"/>
      <c r="F1839" s="39"/>
      <c r="G1839" s="39"/>
      <c r="H1839" s="39"/>
      <c r="I1839" s="38"/>
    </row>
    <row r="1840" spans="2:9">
      <c r="B1840" s="39"/>
      <c r="C1840" s="40"/>
      <c r="D1840" s="39"/>
      <c r="E1840" s="39"/>
      <c r="F1840" s="39"/>
      <c r="G1840" s="39"/>
      <c r="H1840" s="39"/>
      <c r="I1840" s="38"/>
    </row>
    <row r="1841" spans="2:9">
      <c r="B1841" s="39"/>
      <c r="C1841" s="40"/>
      <c r="D1841" s="39"/>
      <c r="E1841" s="39"/>
      <c r="F1841" s="39"/>
      <c r="G1841" s="39"/>
      <c r="H1841" s="39"/>
      <c r="I1841" s="38"/>
    </row>
    <row r="1842" spans="2:9">
      <c r="B1842" s="39"/>
      <c r="C1842" s="40"/>
      <c r="D1842" s="39"/>
      <c r="E1842" s="39"/>
      <c r="F1842" s="39"/>
      <c r="G1842" s="39"/>
      <c r="H1842" s="39"/>
      <c r="I1842" s="38"/>
    </row>
    <row r="1843" spans="2:9">
      <c r="B1843" s="39"/>
      <c r="C1843" s="40"/>
      <c r="D1843" s="39"/>
      <c r="E1843" s="39"/>
      <c r="F1843" s="39"/>
      <c r="G1843" s="39"/>
      <c r="H1843" s="39"/>
      <c r="I1843" s="38"/>
    </row>
    <row r="1844" spans="2:9">
      <c r="B1844" s="39"/>
      <c r="C1844" s="40"/>
      <c r="D1844" s="39"/>
      <c r="E1844" s="39"/>
      <c r="F1844" s="39"/>
      <c r="G1844" s="39"/>
      <c r="H1844" s="39"/>
      <c r="I1844" s="38"/>
    </row>
    <row r="1845" spans="2:9">
      <c r="B1845" s="39"/>
      <c r="C1845" s="40"/>
      <c r="D1845" s="39"/>
      <c r="E1845" s="39"/>
      <c r="F1845" s="39"/>
      <c r="G1845" s="39"/>
      <c r="H1845" s="39"/>
      <c r="I1845" s="38"/>
    </row>
    <row r="1846" spans="2:9">
      <c r="B1846" s="39"/>
      <c r="C1846" s="40"/>
      <c r="D1846" s="39"/>
      <c r="E1846" s="39"/>
      <c r="F1846" s="39"/>
      <c r="G1846" s="39"/>
      <c r="H1846" s="39"/>
      <c r="I1846" s="38"/>
    </row>
    <row r="1847" spans="2:9">
      <c r="B1847" s="39"/>
      <c r="C1847" s="40"/>
      <c r="D1847" s="39"/>
      <c r="E1847" s="39"/>
      <c r="F1847" s="39"/>
      <c r="G1847" s="39"/>
      <c r="H1847" s="39"/>
      <c r="I1847" s="38"/>
    </row>
    <row r="1848" spans="2:9">
      <c r="B1848" s="39"/>
      <c r="C1848" s="40"/>
      <c r="D1848" s="39"/>
      <c r="E1848" s="39"/>
      <c r="F1848" s="39"/>
      <c r="G1848" s="39"/>
      <c r="H1848" s="39"/>
      <c r="I1848" s="38"/>
    </row>
    <row r="1849" spans="2:9">
      <c r="B1849" s="39"/>
      <c r="C1849" s="40"/>
      <c r="D1849" s="39"/>
      <c r="E1849" s="39"/>
      <c r="F1849" s="39"/>
      <c r="G1849" s="39"/>
      <c r="H1849" s="39"/>
      <c r="I1849" s="38"/>
    </row>
    <row r="1850" spans="2:9">
      <c r="B1850" s="39"/>
      <c r="C1850" s="40"/>
      <c r="D1850" s="39"/>
      <c r="E1850" s="39"/>
      <c r="F1850" s="39"/>
      <c r="G1850" s="39"/>
      <c r="H1850" s="39"/>
      <c r="I1850" s="38"/>
    </row>
    <row r="1851" spans="2:9">
      <c r="B1851" s="39"/>
      <c r="C1851" s="40"/>
      <c r="D1851" s="39"/>
      <c r="E1851" s="39"/>
      <c r="F1851" s="39"/>
      <c r="G1851" s="39"/>
      <c r="H1851" s="39"/>
      <c r="I1851" s="38"/>
    </row>
    <row r="1852" spans="2:9">
      <c r="B1852" s="39"/>
      <c r="C1852" s="40"/>
      <c r="D1852" s="39"/>
      <c r="E1852" s="39"/>
      <c r="F1852" s="39"/>
      <c r="G1852" s="39"/>
      <c r="H1852" s="39"/>
      <c r="I1852" s="38"/>
    </row>
    <row r="1853" spans="2:9">
      <c r="B1853" s="39"/>
      <c r="C1853" s="40"/>
      <c r="D1853" s="39"/>
      <c r="E1853" s="39"/>
      <c r="F1853" s="39"/>
      <c r="G1853" s="39"/>
      <c r="H1853" s="39"/>
      <c r="I1853" s="38"/>
    </row>
    <row r="1854" spans="2:9">
      <c r="B1854" s="39"/>
      <c r="C1854" s="40"/>
      <c r="D1854" s="39"/>
      <c r="E1854" s="39"/>
      <c r="F1854" s="39"/>
      <c r="G1854" s="39"/>
      <c r="H1854" s="39"/>
      <c r="I1854" s="38"/>
    </row>
    <row r="1855" spans="2:9">
      <c r="B1855" s="39"/>
      <c r="C1855" s="40"/>
      <c r="D1855" s="39"/>
      <c r="E1855" s="39"/>
      <c r="F1855" s="39"/>
      <c r="G1855" s="39"/>
      <c r="H1855" s="39"/>
      <c r="I1855" s="38"/>
    </row>
    <row r="1856" spans="2:9">
      <c r="B1856" s="39"/>
      <c r="C1856" s="40"/>
      <c r="D1856" s="39"/>
      <c r="E1856" s="39"/>
      <c r="F1856" s="39"/>
      <c r="G1856" s="39"/>
      <c r="H1856" s="39"/>
      <c r="I1856" s="38"/>
    </row>
    <row r="1857" spans="2:9">
      <c r="B1857" s="39"/>
      <c r="C1857" s="40"/>
      <c r="D1857" s="39"/>
      <c r="E1857" s="39"/>
      <c r="F1857" s="39"/>
      <c r="G1857" s="39"/>
      <c r="H1857" s="39"/>
      <c r="I1857" s="38"/>
    </row>
    <row r="1858" spans="2:9">
      <c r="B1858" s="39"/>
      <c r="C1858" s="40"/>
      <c r="D1858" s="39"/>
      <c r="E1858" s="39"/>
      <c r="F1858" s="39"/>
      <c r="G1858" s="39"/>
      <c r="H1858" s="39"/>
      <c r="I1858" s="38"/>
    </row>
    <row r="1859" spans="2:9">
      <c r="B1859" s="39"/>
      <c r="C1859" s="40"/>
      <c r="D1859" s="39"/>
      <c r="E1859" s="39"/>
      <c r="F1859" s="39"/>
      <c r="G1859" s="39"/>
      <c r="H1859" s="39"/>
      <c r="I1859" s="38"/>
    </row>
    <row r="1860" spans="2:9">
      <c r="B1860" s="39"/>
      <c r="C1860" s="40"/>
      <c r="D1860" s="39"/>
      <c r="E1860" s="39"/>
      <c r="F1860" s="39"/>
      <c r="G1860" s="39"/>
      <c r="H1860" s="39"/>
      <c r="I1860" s="38"/>
    </row>
    <row r="1861" spans="2:9">
      <c r="B1861" s="39"/>
      <c r="C1861" s="40"/>
      <c r="D1861" s="39"/>
      <c r="E1861" s="39"/>
      <c r="F1861" s="39"/>
      <c r="G1861" s="39"/>
      <c r="H1861" s="39"/>
      <c r="I1861" s="38"/>
    </row>
    <row r="1862" spans="2:9">
      <c r="B1862" s="39"/>
      <c r="C1862" s="40"/>
      <c r="D1862" s="39"/>
      <c r="E1862" s="39"/>
      <c r="F1862" s="39"/>
      <c r="G1862" s="39"/>
      <c r="H1862" s="39"/>
      <c r="I1862" s="38"/>
    </row>
    <row r="1863" spans="2:9">
      <c r="B1863" s="39"/>
      <c r="C1863" s="40"/>
      <c r="D1863" s="39"/>
      <c r="E1863" s="39"/>
      <c r="F1863" s="39"/>
      <c r="G1863" s="39"/>
      <c r="H1863" s="39"/>
      <c r="I1863" s="38"/>
    </row>
    <row r="1864" spans="2:9">
      <c r="B1864" s="39"/>
      <c r="C1864" s="40"/>
      <c r="D1864" s="39"/>
      <c r="E1864" s="39"/>
      <c r="F1864" s="39"/>
      <c r="G1864" s="39"/>
      <c r="H1864" s="39"/>
      <c r="I1864" s="38"/>
    </row>
    <row r="1865" spans="2:9">
      <c r="B1865" s="39"/>
      <c r="C1865" s="40"/>
      <c r="D1865" s="39"/>
      <c r="E1865" s="39"/>
      <c r="F1865" s="39"/>
      <c r="G1865" s="39"/>
      <c r="H1865" s="39"/>
      <c r="I1865" s="38"/>
    </row>
    <row r="1866" spans="2:9">
      <c r="B1866" s="39"/>
      <c r="C1866" s="40"/>
      <c r="D1866" s="39"/>
      <c r="E1866" s="39"/>
      <c r="F1866" s="39"/>
      <c r="G1866" s="39"/>
      <c r="H1866" s="39"/>
      <c r="I1866" s="38"/>
    </row>
    <row r="1867" spans="2:9">
      <c r="B1867" s="39"/>
      <c r="C1867" s="40"/>
      <c r="D1867" s="39"/>
      <c r="E1867" s="39"/>
      <c r="F1867" s="39"/>
      <c r="G1867" s="39"/>
      <c r="H1867" s="39"/>
      <c r="I1867" s="38"/>
    </row>
    <row r="1868" spans="2:9">
      <c r="B1868" s="39"/>
      <c r="C1868" s="40"/>
      <c r="D1868" s="39"/>
      <c r="E1868" s="39"/>
      <c r="F1868" s="39"/>
      <c r="G1868" s="39"/>
      <c r="H1868" s="39"/>
      <c r="I1868" s="38"/>
    </row>
    <row r="1869" spans="2:9">
      <c r="B1869" s="39"/>
      <c r="C1869" s="40"/>
      <c r="D1869" s="39"/>
      <c r="E1869" s="39"/>
      <c r="F1869" s="39"/>
      <c r="G1869" s="39"/>
      <c r="H1869" s="39"/>
      <c r="I1869" s="38"/>
    </row>
    <row r="1870" spans="2:9">
      <c r="B1870" s="39"/>
      <c r="C1870" s="40"/>
      <c r="D1870" s="39"/>
      <c r="E1870" s="39"/>
      <c r="F1870" s="39"/>
      <c r="G1870" s="39"/>
      <c r="H1870" s="39"/>
      <c r="I1870" s="38"/>
    </row>
    <row r="1871" spans="2:9">
      <c r="B1871" s="39"/>
      <c r="C1871" s="40"/>
      <c r="D1871" s="39"/>
      <c r="E1871" s="39"/>
      <c r="F1871" s="39"/>
      <c r="G1871" s="39"/>
      <c r="H1871" s="39"/>
      <c r="I1871" s="38"/>
    </row>
    <row r="1872" spans="2:9">
      <c r="B1872" s="39"/>
      <c r="C1872" s="40"/>
      <c r="D1872" s="39"/>
      <c r="E1872" s="39"/>
      <c r="F1872" s="39"/>
      <c r="G1872" s="39"/>
      <c r="H1872" s="39"/>
      <c r="I1872" s="38"/>
    </row>
    <row r="1873" spans="2:9">
      <c r="B1873" s="39"/>
      <c r="C1873" s="40"/>
      <c r="D1873" s="39"/>
      <c r="E1873" s="39"/>
      <c r="F1873" s="39"/>
      <c r="G1873" s="39"/>
      <c r="H1873" s="39"/>
      <c r="I1873" s="38"/>
    </row>
    <row r="1874" spans="2:9">
      <c r="B1874" s="39"/>
      <c r="C1874" s="40"/>
      <c r="D1874" s="39"/>
      <c r="E1874" s="39"/>
      <c r="F1874" s="39"/>
      <c r="G1874" s="39"/>
      <c r="H1874" s="39"/>
      <c r="I1874" s="38"/>
    </row>
    <row r="1875" spans="2:9">
      <c r="B1875" s="39"/>
      <c r="C1875" s="40"/>
      <c r="D1875" s="39"/>
      <c r="E1875" s="39"/>
      <c r="F1875" s="39"/>
      <c r="G1875" s="39"/>
      <c r="H1875" s="39"/>
      <c r="I1875" s="38"/>
    </row>
    <row r="1876" spans="2:9">
      <c r="B1876" s="39"/>
      <c r="C1876" s="40"/>
      <c r="D1876" s="39"/>
      <c r="E1876" s="39"/>
      <c r="F1876" s="39"/>
      <c r="G1876" s="39"/>
      <c r="H1876" s="39"/>
      <c r="I1876" s="38"/>
    </row>
    <row r="1877" spans="2:9">
      <c r="B1877" s="39"/>
      <c r="C1877" s="40"/>
      <c r="D1877" s="39"/>
      <c r="E1877" s="39"/>
      <c r="F1877" s="39"/>
      <c r="G1877" s="39"/>
      <c r="H1877" s="39"/>
      <c r="I1877" s="38"/>
    </row>
    <row r="1878" spans="2:9">
      <c r="B1878" s="39"/>
      <c r="C1878" s="40"/>
      <c r="D1878" s="39"/>
      <c r="E1878" s="39"/>
      <c r="F1878" s="39"/>
      <c r="G1878" s="39"/>
      <c r="H1878" s="39"/>
      <c r="I1878" s="38"/>
    </row>
    <row r="1879" spans="2:9">
      <c r="B1879" s="39"/>
      <c r="C1879" s="40"/>
      <c r="D1879" s="39"/>
      <c r="E1879" s="39"/>
      <c r="F1879" s="39"/>
      <c r="G1879" s="39"/>
      <c r="H1879" s="39"/>
      <c r="I1879" s="38"/>
    </row>
    <row r="1880" spans="2:9">
      <c r="B1880" s="39"/>
      <c r="C1880" s="40"/>
      <c r="D1880" s="39"/>
      <c r="E1880" s="39"/>
      <c r="F1880" s="39"/>
      <c r="G1880" s="39"/>
      <c r="H1880" s="39"/>
      <c r="I1880" s="38"/>
    </row>
    <row r="1881" spans="2:9">
      <c r="B1881" s="39"/>
      <c r="C1881" s="40"/>
      <c r="D1881" s="39"/>
      <c r="E1881" s="39"/>
      <c r="F1881" s="39"/>
      <c r="G1881" s="39"/>
      <c r="H1881" s="39"/>
      <c r="I1881" s="38"/>
    </row>
    <row r="1882" spans="2:9">
      <c r="B1882" s="39"/>
      <c r="C1882" s="40"/>
      <c r="D1882" s="39"/>
      <c r="E1882" s="39"/>
      <c r="F1882" s="39"/>
      <c r="G1882" s="39"/>
      <c r="H1882" s="39"/>
      <c r="I1882" s="38"/>
    </row>
    <row r="1883" spans="2:9">
      <c r="B1883" s="39"/>
      <c r="C1883" s="40"/>
      <c r="D1883" s="39"/>
      <c r="E1883" s="39"/>
      <c r="F1883" s="39"/>
      <c r="G1883" s="39"/>
      <c r="H1883" s="39"/>
      <c r="I1883" s="38"/>
    </row>
    <row r="1884" spans="2:9">
      <c r="B1884" s="39"/>
      <c r="C1884" s="40"/>
      <c r="D1884" s="39"/>
      <c r="E1884" s="39"/>
      <c r="F1884" s="39"/>
      <c r="G1884" s="39"/>
      <c r="H1884" s="39"/>
      <c r="I1884" s="38"/>
    </row>
    <row r="1885" spans="2:9">
      <c r="B1885" s="39"/>
      <c r="C1885" s="40"/>
      <c r="D1885" s="39"/>
      <c r="E1885" s="39"/>
      <c r="F1885" s="39"/>
      <c r="G1885" s="39"/>
      <c r="H1885" s="39"/>
      <c r="I1885" s="38"/>
    </row>
    <row r="1886" spans="2:9">
      <c r="B1886" s="39"/>
      <c r="C1886" s="40"/>
      <c r="D1886" s="39"/>
      <c r="E1886" s="39"/>
      <c r="F1886" s="39"/>
      <c r="G1886" s="39"/>
      <c r="H1886" s="39"/>
      <c r="I1886" s="38"/>
    </row>
    <row r="1887" spans="2:9">
      <c r="B1887" s="39"/>
      <c r="C1887" s="40"/>
      <c r="D1887" s="39"/>
      <c r="E1887" s="39"/>
      <c r="F1887" s="39"/>
      <c r="G1887" s="39"/>
      <c r="H1887" s="39"/>
      <c r="I1887" s="38"/>
    </row>
    <row r="1888" spans="2:9">
      <c r="B1888" s="39"/>
      <c r="C1888" s="40"/>
      <c r="D1888" s="39"/>
      <c r="E1888" s="39"/>
      <c r="F1888" s="39"/>
      <c r="G1888" s="39"/>
      <c r="H1888" s="39"/>
      <c r="I1888" s="38"/>
    </row>
    <row r="1889" spans="2:9">
      <c r="B1889" s="39"/>
      <c r="C1889" s="40"/>
      <c r="D1889" s="39"/>
      <c r="E1889" s="39"/>
      <c r="F1889" s="39"/>
      <c r="G1889" s="39"/>
      <c r="H1889" s="39"/>
      <c r="I1889" s="38"/>
    </row>
    <row r="1890" spans="2:9">
      <c r="B1890" s="39"/>
      <c r="C1890" s="40"/>
      <c r="D1890" s="39"/>
      <c r="E1890" s="39"/>
      <c r="F1890" s="39"/>
      <c r="G1890" s="39"/>
      <c r="H1890" s="39"/>
      <c r="I1890" s="38"/>
    </row>
    <row r="1891" spans="2:9">
      <c r="B1891" s="39"/>
      <c r="C1891" s="40"/>
      <c r="D1891" s="39"/>
      <c r="E1891" s="39"/>
      <c r="F1891" s="39"/>
      <c r="G1891" s="39"/>
      <c r="H1891" s="39"/>
      <c r="I1891" s="38"/>
    </row>
    <row r="1892" spans="2:9">
      <c r="B1892" s="39"/>
      <c r="C1892" s="40"/>
      <c r="D1892" s="39"/>
      <c r="E1892" s="39"/>
      <c r="F1892" s="39"/>
      <c r="G1892" s="39"/>
      <c r="H1892" s="39"/>
      <c r="I1892" s="38"/>
    </row>
    <row r="1893" spans="2:9">
      <c r="B1893" s="39"/>
      <c r="C1893" s="40"/>
      <c r="D1893" s="39"/>
      <c r="E1893" s="39"/>
      <c r="F1893" s="39"/>
      <c r="G1893" s="39"/>
      <c r="H1893" s="39"/>
      <c r="I1893" s="38"/>
    </row>
    <row r="1894" spans="2:9">
      <c r="B1894" s="39"/>
      <c r="C1894" s="40"/>
      <c r="D1894" s="39"/>
      <c r="E1894" s="39"/>
      <c r="F1894" s="39"/>
      <c r="G1894" s="39"/>
      <c r="H1894" s="39"/>
      <c r="I1894" s="38"/>
    </row>
    <row r="1895" spans="2:9">
      <c r="B1895" s="39"/>
      <c r="C1895" s="40"/>
      <c r="D1895" s="39"/>
      <c r="E1895" s="39"/>
      <c r="F1895" s="39"/>
      <c r="G1895" s="39"/>
      <c r="H1895" s="39"/>
      <c r="I1895" s="38"/>
    </row>
    <row r="1896" spans="2:9">
      <c r="B1896" s="39"/>
      <c r="C1896" s="40"/>
      <c r="D1896" s="39"/>
      <c r="E1896" s="39"/>
      <c r="F1896" s="39"/>
      <c r="G1896" s="39"/>
      <c r="H1896" s="39"/>
      <c r="I1896" s="38"/>
    </row>
    <row r="1897" spans="2:9">
      <c r="B1897" s="39"/>
      <c r="C1897" s="40"/>
      <c r="D1897" s="39"/>
      <c r="E1897" s="39"/>
      <c r="F1897" s="39"/>
      <c r="G1897" s="39"/>
      <c r="H1897" s="39"/>
      <c r="I1897" s="38"/>
    </row>
    <row r="1898" spans="2:9">
      <c r="B1898" s="39"/>
      <c r="C1898" s="40"/>
      <c r="D1898" s="39"/>
      <c r="E1898" s="39"/>
      <c r="F1898" s="39"/>
      <c r="G1898" s="39"/>
      <c r="H1898" s="39"/>
      <c r="I1898" s="38"/>
    </row>
    <row r="1899" spans="2:9">
      <c r="B1899" s="39"/>
      <c r="C1899" s="40"/>
      <c r="D1899" s="39"/>
      <c r="E1899" s="39"/>
      <c r="F1899" s="39"/>
      <c r="G1899" s="39"/>
      <c r="H1899" s="39"/>
      <c r="I1899" s="38"/>
    </row>
    <row r="1900" spans="2:9">
      <c r="B1900" s="39"/>
      <c r="C1900" s="40"/>
      <c r="D1900" s="39"/>
      <c r="E1900" s="39"/>
      <c r="F1900" s="39"/>
      <c r="G1900" s="39"/>
      <c r="H1900" s="39"/>
      <c r="I1900" s="38"/>
    </row>
    <row r="1901" spans="2:9">
      <c r="B1901" s="39"/>
      <c r="C1901" s="40"/>
      <c r="D1901" s="39"/>
      <c r="E1901" s="39"/>
      <c r="F1901" s="39"/>
      <c r="G1901" s="39"/>
      <c r="H1901" s="39"/>
      <c r="I1901" s="38"/>
    </row>
    <row r="1902" spans="2:9">
      <c r="B1902" s="39"/>
      <c r="C1902" s="40"/>
      <c r="D1902" s="39"/>
      <c r="E1902" s="39"/>
      <c r="F1902" s="39"/>
      <c r="G1902" s="39"/>
      <c r="H1902" s="39"/>
      <c r="I1902" s="38"/>
    </row>
    <row r="1903" spans="2:9">
      <c r="B1903" s="39"/>
      <c r="C1903" s="40"/>
      <c r="D1903" s="39"/>
      <c r="E1903" s="39"/>
      <c r="F1903" s="39"/>
      <c r="G1903" s="39"/>
      <c r="H1903" s="39"/>
      <c r="I1903" s="38"/>
    </row>
    <row r="1904" spans="2:9">
      <c r="B1904" s="39"/>
      <c r="C1904" s="40"/>
      <c r="D1904" s="39"/>
      <c r="E1904" s="39"/>
      <c r="F1904" s="39"/>
      <c r="G1904" s="39"/>
      <c r="H1904" s="39"/>
      <c r="I1904" s="38"/>
    </row>
    <row r="1905" spans="2:9">
      <c r="B1905" s="39"/>
      <c r="C1905" s="40"/>
      <c r="D1905" s="39"/>
      <c r="E1905" s="39"/>
      <c r="F1905" s="39"/>
      <c r="G1905" s="39"/>
      <c r="H1905" s="39"/>
      <c r="I1905" s="38"/>
    </row>
    <row r="1906" spans="2:9">
      <c r="B1906" s="39"/>
      <c r="C1906" s="40"/>
      <c r="D1906" s="39"/>
      <c r="E1906" s="39"/>
      <c r="F1906" s="39"/>
      <c r="G1906" s="39"/>
      <c r="H1906" s="39"/>
      <c r="I1906" s="38"/>
    </row>
    <row r="1907" spans="2:9">
      <c r="B1907" s="39"/>
      <c r="C1907" s="40"/>
      <c r="D1907" s="39"/>
      <c r="E1907" s="39"/>
      <c r="F1907" s="39"/>
      <c r="G1907" s="39"/>
      <c r="H1907" s="39"/>
      <c r="I1907" s="38"/>
    </row>
    <row r="1908" spans="2:9">
      <c r="B1908" s="39"/>
      <c r="C1908" s="40"/>
      <c r="D1908" s="39"/>
      <c r="E1908" s="39"/>
      <c r="F1908" s="39"/>
      <c r="G1908" s="39"/>
      <c r="H1908" s="39"/>
      <c r="I1908" s="38"/>
    </row>
    <row r="1909" spans="2:9">
      <c r="B1909" s="39"/>
      <c r="C1909" s="40"/>
      <c r="D1909" s="39"/>
      <c r="E1909" s="39"/>
      <c r="F1909" s="39"/>
      <c r="G1909" s="39"/>
      <c r="H1909" s="39"/>
      <c r="I1909" s="38"/>
    </row>
    <row r="1910" spans="2:9">
      <c r="B1910" s="39"/>
      <c r="C1910" s="40"/>
      <c r="D1910" s="39"/>
      <c r="E1910" s="39"/>
      <c r="F1910" s="39"/>
      <c r="G1910" s="39"/>
      <c r="H1910" s="39"/>
      <c r="I1910" s="38"/>
    </row>
    <row r="1911" spans="2:9">
      <c r="B1911" s="39"/>
      <c r="C1911" s="40"/>
      <c r="D1911" s="39"/>
      <c r="E1911" s="39"/>
      <c r="F1911" s="39"/>
      <c r="G1911" s="39"/>
      <c r="H1911" s="39"/>
      <c r="I1911" s="38"/>
    </row>
    <row r="1912" spans="2:9">
      <c r="B1912" s="39"/>
      <c r="C1912" s="40"/>
      <c r="D1912" s="39"/>
      <c r="E1912" s="39"/>
      <c r="F1912" s="39"/>
      <c r="G1912" s="39"/>
      <c r="H1912" s="39"/>
      <c r="I1912" s="38"/>
    </row>
    <row r="1913" spans="2:9">
      <c r="B1913" s="39"/>
      <c r="C1913" s="40"/>
      <c r="D1913" s="39"/>
      <c r="E1913" s="39"/>
      <c r="F1913" s="39"/>
      <c r="G1913" s="39"/>
      <c r="H1913" s="39"/>
      <c r="I1913" s="38"/>
    </row>
    <row r="1914" spans="2:9">
      <c r="B1914" s="39"/>
      <c r="C1914" s="40"/>
      <c r="D1914" s="39"/>
      <c r="E1914" s="39"/>
      <c r="F1914" s="39"/>
      <c r="G1914" s="39"/>
      <c r="H1914" s="39"/>
      <c r="I1914" s="38"/>
    </row>
    <row r="1915" spans="2:9">
      <c r="B1915" s="39"/>
      <c r="C1915" s="40"/>
      <c r="D1915" s="39"/>
      <c r="E1915" s="39"/>
      <c r="F1915" s="39"/>
      <c r="G1915" s="39"/>
      <c r="H1915" s="39"/>
      <c r="I1915" s="38"/>
    </row>
    <row r="1916" spans="2:9">
      <c r="B1916" s="39"/>
      <c r="C1916" s="40"/>
      <c r="D1916" s="39"/>
      <c r="E1916" s="39"/>
      <c r="F1916" s="39"/>
      <c r="G1916" s="39"/>
      <c r="H1916" s="39"/>
      <c r="I1916" s="38"/>
    </row>
    <row r="1917" spans="2:9">
      <c r="B1917" s="39"/>
      <c r="C1917" s="40"/>
      <c r="D1917" s="39"/>
      <c r="E1917" s="39"/>
      <c r="F1917" s="39"/>
      <c r="G1917" s="39"/>
      <c r="H1917" s="39"/>
      <c r="I1917" s="38"/>
    </row>
    <row r="1918" spans="2:9">
      <c r="B1918" s="39"/>
      <c r="C1918" s="40"/>
      <c r="D1918" s="39"/>
      <c r="E1918" s="39"/>
      <c r="F1918" s="39"/>
      <c r="G1918" s="39"/>
      <c r="H1918" s="39"/>
      <c r="I1918" s="38"/>
    </row>
    <row r="1919" spans="2:9">
      <c r="B1919" s="39"/>
      <c r="C1919" s="40"/>
      <c r="D1919" s="39"/>
      <c r="E1919" s="39"/>
      <c r="F1919" s="39"/>
      <c r="G1919" s="39"/>
      <c r="H1919" s="39"/>
      <c r="I1919" s="38"/>
    </row>
    <row r="1920" spans="2:9">
      <c r="B1920" s="39"/>
      <c r="C1920" s="40"/>
      <c r="D1920" s="39"/>
      <c r="E1920" s="39"/>
      <c r="F1920" s="39"/>
      <c r="G1920" s="39"/>
      <c r="H1920" s="39"/>
      <c r="I1920" s="38"/>
    </row>
    <row r="1921" spans="2:9">
      <c r="B1921" s="39"/>
      <c r="C1921" s="40"/>
      <c r="D1921" s="39"/>
      <c r="E1921" s="39"/>
      <c r="F1921" s="39"/>
      <c r="G1921" s="39"/>
      <c r="H1921" s="39"/>
      <c r="I1921" s="38"/>
    </row>
    <row r="1922" spans="2:9">
      <c r="B1922" s="39"/>
      <c r="C1922" s="40"/>
      <c r="D1922" s="39"/>
      <c r="E1922" s="39"/>
      <c r="F1922" s="39"/>
      <c r="G1922" s="39"/>
      <c r="H1922" s="39"/>
      <c r="I1922" s="38"/>
    </row>
    <row r="1923" spans="2:9">
      <c r="B1923" s="39"/>
      <c r="C1923" s="40"/>
      <c r="D1923" s="39"/>
      <c r="E1923" s="39"/>
      <c r="F1923" s="39"/>
      <c r="G1923" s="39"/>
      <c r="H1923" s="39"/>
      <c r="I1923" s="38"/>
    </row>
    <row r="1924" spans="2:9">
      <c r="B1924" s="39"/>
      <c r="C1924" s="40"/>
      <c r="D1924" s="39"/>
      <c r="E1924" s="39"/>
      <c r="F1924" s="39"/>
      <c r="G1924" s="39"/>
      <c r="H1924" s="39"/>
      <c r="I1924" s="38"/>
    </row>
    <row r="1925" spans="2:9">
      <c r="B1925" s="39"/>
      <c r="C1925" s="40"/>
      <c r="D1925" s="39"/>
      <c r="E1925" s="39"/>
      <c r="F1925" s="39"/>
      <c r="G1925" s="39"/>
      <c r="H1925" s="39"/>
      <c r="I1925" s="38"/>
    </row>
    <row r="1926" spans="2:9">
      <c r="B1926" s="39"/>
      <c r="C1926" s="40"/>
      <c r="D1926" s="39"/>
      <c r="E1926" s="39"/>
      <c r="F1926" s="39"/>
      <c r="G1926" s="39"/>
      <c r="H1926" s="39"/>
      <c r="I1926" s="38"/>
    </row>
    <row r="1927" spans="2:9">
      <c r="B1927" s="39"/>
      <c r="C1927" s="40"/>
      <c r="D1927" s="39"/>
      <c r="E1927" s="39"/>
      <c r="F1927" s="39"/>
      <c r="G1927" s="39"/>
      <c r="H1927" s="39"/>
      <c r="I1927" s="38"/>
    </row>
    <row r="1928" spans="2:9">
      <c r="B1928" s="39"/>
      <c r="C1928" s="40"/>
      <c r="D1928" s="39"/>
      <c r="E1928" s="39"/>
      <c r="F1928" s="39"/>
      <c r="G1928" s="39"/>
      <c r="H1928" s="39"/>
      <c r="I1928" s="38"/>
    </row>
    <row r="1929" spans="2:9">
      <c r="B1929" s="39"/>
      <c r="C1929" s="40"/>
      <c r="D1929" s="39"/>
      <c r="E1929" s="39"/>
      <c r="F1929" s="39"/>
      <c r="G1929" s="39"/>
      <c r="H1929" s="39"/>
      <c r="I1929" s="38"/>
    </row>
    <row r="1930" spans="2:9">
      <c r="B1930" s="39"/>
      <c r="C1930" s="40"/>
      <c r="D1930" s="39"/>
      <c r="E1930" s="39"/>
      <c r="F1930" s="39"/>
      <c r="G1930" s="39"/>
      <c r="H1930" s="39"/>
      <c r="I1930" s="38"/>
    </row>
    <row r="1931" spans="2:9">
      <c r="B1931" s="39"/>
      <c r="C1931" s="40"/>
      <c r="D1931" s="39"/>
      <c r="E1931" s="39"/>
      <c r="F1931" s="39"/>
      <c r="G1931" s="39"/>
      <c r="H1931" s="39"/>
      <c r="I1931" s="38"/>
    </row>
    <row r="1932" spans="2:9">
      <c r="B1932" s="39"/>
      <c r="C1932" s="40"/>
      <c r="D1932" s="39"/>
      <c r="E1932" s="39"/>
      <c r="F1932" s="39"/>
      <c r="G1932" s="39"/>
      <c r="H1932" s="39"/>
      <c r="I1932" s="38"/>
    </row>
    <row r="1933" spans="2:9">
      <c r="B1933" s="39"/>
      <c r="C1933" s="40"/>
      <c r="D1933" s="39"/>
      <c r="E1933" s="39"/>
      <c r="F1933" s="39"/>
      <c r="G1933" s="39"/>
      <c r="H1933" s="39"/>
      <c r="I1933" s="38"/>
    </row>
    <row r="1934" spans="2:9">
      <c r="B1934" s="39"/>
      <c r="C1934" s="40"/>
      <c r="D1934" s="39"/>
      <c r="E1934" s="39"/>
      <c r="F1934" s="39"/>
      <c r="G1934" s="39"/>
      <c r="H1934" s="39"/>
      <c r="I1934" s="38"/>
    </row>
    <row r="1935" spans="2:9">
      <c r="B1935" s="39"/>
      <c r="C1935" s="40"/>
      <c r="D1935" s="39"/>
      <c r="E1935" s="39"/>
      <c r="F1935" s="39"/>
      <c r="G1935" s="39"/>
      <c r="H1935" s="39"/>
      <c r="I1935" s="38"/>
    </row>
    <row r="1936" spans="2:9">
      <c r="B1936" s="39"/>
      <c r="C1936" s="40"/>
      <c r="D1936" s="39"/>
      <c r="E1936" s="39"/>
      <c r="F1936" s="39"/>
      <c r="G1936" s="39"/>
      <c r="H1936" s="39"/>
      <c r="I1936" s="38"/>
    </row>
    <row r="1937" spans="2:9">
      <c r="B1937" s="39"/>
      <c r="C1937" s="40"/>
      <c r="D1937" s="39"/>
      <c r="E1937" s="39"/>
      <c r="F1937" s="39"/>
      <c r="G1937" s="39"/>
      <c r="H1937" s="39"/>
      <c r="I1937" s="38"/>
    </row>
    <row r="1938" spans="2:9">
      <c r="B1938" s="39"/>
      <c r="C1938" s="40"/>
      <c r="D1938" s="39"/>
      <c r="E1938" s="39"/>
      <c r="F1938" s="39"/>
      <c r="G1938" s="39"/>
      <c r="H1938" s="39"/>
      <c r="I1938" s="38"/>
    </row>
    <row r="1939" spans="2:9">
      <c r="B1939" s="39"/>
      <c r="C1939" s="40"/>
      <c r="D1939" s="39"/>
      <c r="E1939" s="39"/>
      <c r="F1939" s="39"/>
      <c r="G1939" s="39"/>
      <c r="H1939" s="39"/>
      <c r="I1939" s="38"/>
    </row>
    <row r="1940" spans="2:9">
      <c r="B1940" s="39"/>
      <c r="C1940" s="40"/>
      <c r="D1940" s="39"/>
      <c r="E1940" s="39"/>
      <c r="F1940" s="39"/>
      <c r="G1940" s="39"/>
      <c r="H1940" s="39"/>
      <c r="I1940" s="38"/>
    </row>
    <row r="1941" spans="2:9">
      <c r="B1941" s="39"/>
      <c r="C1941" s="40"/>
      <c r="D1941" s="39"/>
      <c r="E1941" s="39"/>
      <c r="F1941" s="39"/>
      <c r="G1941" s="39"/>
      <c r="H1941" s="39"/>
      <c r="I1941" s="38"/>
    </row>
    <row r="1942" spans="2:9">
      <c r="B1942" s="39"/>
      <c r="C1942" s="40"/>
      <c r="D1942" s="39"/>
      <c r="E1942" s="39"/>
      <c r="F1942" s="39"/>
      <c r="G1942" s="39"/>
      <c r="H1942" s="39"/>
      <c r="I1942" s="38"/>
    </row>
    <row r="1943" spans="2:9">
      <c r="B1943" s="39"/>
      <c r="C1943" s="40"/>
      <c r="D1943" s="39"/>
      <c r="E1943" s="39"/>
      <c r="F1943" s="39"/>
      <c r="G1943" s="39"/>
      <c r="H1943" s="39"/>
      <c r="I1943" s="38"/>
    </row>
    <row r="1944" spans="2:9">
      <c r="B1944" s="39"/>
      <c r="C1944" s="40"/>
      <c r="D1944" s="39"/>
      <c r="E1944" s="39"/>
      <c r="F1944" s="39"/>
      <c r="G1944" s="39"/>
      <c r="H1944" s="39"/>
      <c r="I1944" s="38"/>
    </row>
    <row r="1945" spans="2:9">
      <c r="B1945" s="39"/>
      <c r="C1945" s="40"/>
      <c r="D1945" s="39"/>
      <c r="E1945" s="39"/>
      <c r="F1945" s="39"/>
      <c r="G1945" s="39"/>
      <c r="H1945" s="39"/>
      <c r="I1945" s="38"/>
    </row>
    <row r="1946" spans="2:9">
      <c r="B1946" s="39"/>
      <c r="C1946" s="40"/>
      <c r="D1946" s="39"/>
      <c r="E1946" s="39"/>
      <c r="F1946" s="39"/>
      <c r="G1946" s="39"/>
      <c r="H1946" s="39"/>
      <c r="I1946" s="38"/>
    </row>
    <row r="1947" spans="2:9">
      <c r="B1947" s="39"/>
      <c r="C1947" s="40"/>
      <c r="D1947" s="39"/>
      <c r="E1947" s="39"/>
      <c r="F1947" s="39"/>
      <c r="G1947" s="39"/>
      <c r="H1947" s="39"/>
      <c r="I1947" s="38"/>
    </row>
    <row r="1948" spans="2:9">
      <c r="B1948" s="39"/>
      <c r="C1948" s="40"/>
      <c r="D1948" s="39"/>
      <c r="E1948" s="39"/>
      <c r="F1948" s="39"/>
      <c r="G1948" s="39"/>
      <c r="H1948" s="39"/>
      <c r="I1948" s="38"/>
    </row>
    <row r="1949" spans="2:9">
      <c r="B1949" s="39"/>
      <c r="C1949" s="40"/>
      <c r="D1949" s="39"/>
      <c r="E1949" s="39"/>
      <c r="F1949" s="39"/>
      <c r="G1949" s="39"/>
      <c r="H1949" s="39"/>
      <c r="I1949" s="38"/>
    </row>
    <row r="1950" spans="2:9">
      <c r="B1950" s="39"/>
      <c r="C1950" s="40"/>
      <c r="D1950" s="39"/>
      <c r="E1950" s="39"/>
      <c r="F1950" s="39"/>
      <c r="G1950" s="39"/>
      <c r="H1950" s="39"/>
      <c r="I1950" s="38"/>
    </row>
    <row r="1951" spans="2:9">
      <c r="B1951" s="39"/>
      <c r="C1951" s="40"/>
      <c r="D1951" s="39"/>
      <c r="E1951" s="39"/>
      <c r="F1951" s="39"/>
      <c r="G1951" s="39"/>
      <c r="H1951" s="39"/>
      <c r="I1951" s="38"/>
    </row>
    <row r="1952" spans="2:9">
      <c r="B1952" s="39"/>
      <c r="C1952" s="40"/>
      <c r="D1952" s="39"/>
      <c r="E1952" s="39"/>
      <c r="F1952" s="39"/>
      <c r="G1952" s="39"/>
      <c r="H1952" s="39"/>
      <c r="I1952" s="38"/>
    </row>
    <row r="1953" spans="2:9">
      <c r="B1953" s="39"/>
      <c r="C1953" s="40"/>
      <c r="D1953" s="39"/>
      <c r="E1953" s="39"/>
      <c r="F1953" s="39"/>
      <c r="G1953" s="39"/>
      <c r="H1953" s="39"/>
      <c r="I1953" s="38"/>
    </row>
    <row r="1954" spans="2:9">
      <c r="B1954" s="39"/>
      <c r="C1954" s="40"/>
      <c r="D1954" s="39"/>
      <c r="E1954" s="39"/>
      <c r="F1954" s="39"/>
      <c r="G1954" s="39"/>
      <c r="H1954" s="39"/>
      <c r="I1954" s="38"/>
    </row>
    <row r="1955" spans="2:9">
      <c r="B1955" s="39"/>
      <c r="C1955" s="40"/>
      <c r="D1955" s="39"/>
      <c r="E1955" s="39"/>
      <c r="F1955" s="39"/>
      <c r="G1955" s="39"/>
      <c r="H1955" s="39"/>
      <c r="I1955" s="38"/>
    </row>
    <row r="1956" spans="2:9">
      <c r="B1956" s="39"/>
      <c r="C1956" s="40"/>
      <c r="D1956" s="39"/>
      <c r="E1956" s="39"/>
      <c r="F1956" s="39"/>
      <c r="G1956" s="39"/>
      <c r="H1956" s="39"/>
      <c r="I1956" s="38"/>
    </row>
    <row r="1957" spans="2:9">
      <c r="B1957" s="39"/>
      <c r="C1957" s="40"/>
      <c r="D1957" s="39"/>
      <c r="E1957" s="39"/>
      <c r="F1957" s="39"/>
      <c r="G1957" s="39"/>
      <c r="H1957" s="39"/>
      <c r="I1957" s="38"/>
    </row>
    <row r="1958" spans="2:9">
      <c r="B1958" s="39"/>
      <c r="C1958" s="40"/>
      <c r="D1958" s="39"/>
      <c r="E1958" s="39"/>
      <c r="F1958" s="39"/>
      <c r="G1958" s="39"/>
      <c r="H1958" s="39"/>
      <c r="I1958" s="38"/>
    </row>
    <row r="1959" spans="2:9">
      <c r="B1959" s="39"/>
      <c r="C1959" s="40"/>
      <c r="D1959" s="39"/>
      <c r="E1959" s="39"/>
      <c r="F1959" s="39"/>
      <c r="G1959" s="39"/>
      <c r="H1959" s="39"/>
      <c r="I1959" s="38"/>
    </row>
    <row r="1960" spans="2:9">
      <c r="B1960" s="39"/>
      <c r="C1960" s="40"/>
      <c r="D1960" s="39"/>
      <c r="E1960" s="39"/>
      <c r="F1960" s="39"/>
      <c r="G1960" s="39"/>
      <c r="H1960" s="39"/>
      <c r="I1960" s="38"/>
    </row>
    <row r="1961" spans="2:9">
      <c r="B1961" s="39"/>
      <c r="C1961" s="40"/>
      <c r="D1961" s="39"/>
      <c r="E1961" s="39"/>
      <c r="F1961" s="39"/>
      <c r="G1961" s="39"/>
      <c r="H1961" s="39"/>
      <c r="I1961" s="38"/>
    </row>
    <row r="1962" spans="2:9">
      <c r="B1962" s="39"/>
      <c r="C1962" s="40"/>
      <c r="D1962" s="39"/>
      <c r="E1962" s="39"/>
      <c r="F1962" s="39"/>
      <c r="G1962" s="39"/>
      <c r="H1962" s="39"/>
      <c r="I1962" s="38"/>
    </row>
    <row r="1963" spans="2:9">
      <c r="B1963" s="39"/>
      <c r="C1963" s="40"/>
      <c r="D1963" s="39"/>
      <c r="E1963" s="39"/>
      <c r="F1963" s="39"/>
      <c r="G1963" s="39"/>
      <c r="H1963" s="39"/>
      <c r="I1963" s="38"/>
    </row>
    <row r="1964" spans="2:9">
      <c r="B1964" s="39"/>
      <c r="C1964" s="40"/>
      <c r="D1964" s="39"/>
      <c r="E1964" s="39"/>
      <c r="F1964" s="39"/>
      <c r="G1964" s="39"/>
      <c r="H1964" s="39"/>
      <c r="I1964" s="38"/>
    </row>
    <row r="1965" spans="2:9">
      <c r="B1965" s="39"/>
      <c r="C1965" s="40"/>
      <c r="D1965" s="39"/>
      <c r="E1965" s="39"/>
      <c r="F1965" s="39"/>
      <c r="G1965" s="39"/>
      <c r="H1965" s="39"/>
      <c r="I1965" s="38"/>
    </row>
    <row r="1966" spans="2:9">
      <c r="B1966" s="39"/>
      <c r="C1966" s="40"/>
      <c r="D1966" s="39"/>
      <c r="E1966" s="39"/>
      <c r="F1966" s="39"/>
      <c r="G1966" s="39"/>
      <c r="H1966" s="39"/>
      <c r="I1966" s="38"/>
    </row>
    <row r="1967" spans="2:9">
      <c r="B1967" s="39"/>
      <c r="C1967" s="40"/>
      <c r="D1967" s="39"/>
      <c r="E1967" s="39"/>
      <c r="F1967" s="39"/>
      <c r="G1967" s="39"/>
      <c r="H1967" s="39"/>
      <c r="I1967" s="38"/>
    </row>
    <row r="1968" spans="2:9">
      <c r="B1968" s="39"/>
      <c r="C1968" s="40"/>
      <c r="D1968" s="39"/>
      <c r="E1968" s="39"/>
      <c r="F1968" s="39"/>
      <c r="G1968" s="39"/>
      <c r="H1968" s="39"/>
      <c r="I1968" s="38"/>
    </row>
    <row r="1969" spans="2:9">
      <c r="B1969" s="39"/>
      <c r="C1969" s="40"/>
      <c r="D1969" s="39"/>
      <c r="E1969" s="39"/>
      <c r="F1969" s="39"/>
      <c r="G1969" s="39"/>
      <c r="H1969" s="39"/>
      <c r="I1969" s="38"/>
    </row>
    <row r="1970" spans="2:9">
      <c r="B1970" s="39"/>
      <c r="C1970" s="40"/>
      <c r="D1970" s="39"/>
      <c r="E1970" s="39"/>
      <c r="F1970" s="39"/>
      <c r="G1970" s="39"/>
      <c r="H1970" s="39"/>
      <c r="I1970" s="38"/>
    </row>
    <row r="1971" spans="2:9">
      <c r="B1971" s="39"/>
      <c r="C1971" s="40"/>
      <c r="D1971" s="39"/>
      <c r="E1971" s="39"/>
      <c r="F1971" s="39"/>
      <c r="G1971" s="39"/>
      <c r="H1971" s="39"/>
      <c r="I1971" s="38"/>
    </row>
    <row r="1972" spans="2:9">
      <c r="B1972" s="39"/>
      <c r="C1972" s="40"/>
      <c r="D1972" s="39"/>
      <c r="E1972" s="39"/>
      <c r="F1972" s="39"/>
      <c r="G1972" s="39"/>
      <c r="H1972" s="39"/>
      <c r="I1972" s="38"/>
    </row>
    <row r="1973" spans="2:9">
      <c r="B1973" s="39"/>
      <c r="C1973" s="40"/>
      <c r="D1973" s="39"/>
      <c r="E1973" s="39"/>
      <c r="F1973" s="39"/>
      <c r="G1973" s="39"/>
      <c r="H1973" s="39"/>
      <c r="I1973" s="38"/>
    </row>
    <row r="1974" spans="2:9">
      <c r="B1974" s="39"/>
      <c r="C1974" s="40"/>
      <c r="D1974" s="39"/>
      <c r="E1974" s="39"/>
      <c r="F1974" s="39"/>
      <c r="G1974" s="39"/>
      <c r="H1974" s="39"/>
      <c r="I1974" s="38"/>
    </row>
    <row r="1975" spans="2:9">
      <c r="B1975" s="39"/>
      <c r="C1975" s="40"/>
      <c r="D1975" s="39"/>
      <c r="E1975" s="39"/>
      <c r="F1975" s="39"/>
      <c r="G1975" s="39"/>
      <c r="H1975" s="39"/>
      <c r="I1975" s="38"/>
    </row>
    <row r="1976" spans="2:9">
      <c r="B1976" s="39"/>
      <c r="C1976" s="40"/>
      <c r="D1976" s="39"/>
      <c r="E1976" s="39"/>
      <c r="F1976" s="39"/>
      <c r="G1976" s="39"/>
      <c r="H1976" s="39"/>
      <c r="I1976" s="38"/>
    </row>
    <row r="1977" spans="2:9">
      <c r="B1977" s="39"/>
      <c r="C1977" s="40"/>
      <c r="D1977" s="39"/>
      <c r="E1977" s="39"/>
      <c r="F1977" s="39"/>
      <c r="G1977" s="39"/>
      <c r="H1977" s="39"/>
      <c r="I1977" s="38"/>
    </row>
    <row r="1978" spans="2:9">
      <c r="B1978" s="39"/>
      <c r="C1978" s="40"/>
      <c r="D1978" s="39"/>
      <c r="E1978" s="39"/>
      <c r="F1978" s="39"/>
      <c r="G1978" s="39"/>
      <c r="H1978" s="39"/>
      <c r="I1978" s="38"/>
    </row>
    <row r="1979" spans="2:9">
      <c r="B1979" s="39"/>
      <c r="C1979" s="40"/>
      <c r="D1979" s="39"/>
      <c r="E1979" s="39"/>
      <c r="F1979" s="39"/>
      <c r="G1979" s="39"/>
      <c r="H1979" s="39"/>
      <c r="I1979" s="38"/>
    </row>
    <row r="1980" spans="2:9">
      <c r="B1980" s="39"/>
      <c r="C1980" s="40"/>
      <c r="D1980" s="39"/>
      <c r="E1980" s="39"/>
      <c r="F1980" s="39"/>
      <c r="G1980" s="39"/>
      <c r="H1980" s="39"/>
      <c r="I1980" s="38"/>
    </row>
    <row r="1981" spans="2:9">
      <c r="B1981" s="39"/>
      <c r="C1981" s="40"/>
      <c r="D1981" s="39"/>
      <c r="E1981" s="39"/>
      <c r="F1981" s="39"/>
      <c r="G1981" s="39"/>
      <c r="H1981" s="39"/>
      <c r="I1981" s="38"/>
    </row>
    <row r="1982" spans="2:9">
      <c r="B1982" s="39"/>
      <c r="C1982" s="40"/>
      <c r="D1982" s="39"/>
      <c r="E1982" s="39"/>
      <c r="F1982" s="39"/>
      <c r="G1982" s="39"/>
      <c r="H1982" s="39"/>
      <c r="I1982" s="38"/>
    </row>
    <row r="1983" spans="2:9">
      <c r="B1983" s="39"/>
      <c r="C1983" s="40"/>
      <c r="D1983" s="39"/>
      <c r="E1983" s="39"/>
      <c r="F1983" s="39"/>
      <c r="G1983" s="39"/>
      <c r="H1983" s="39"/>
      <c r="I1983" s="38"/>
    </row>
    <row r="1984" spans="2:9">
      <c r="B1984" s="39"/>
      <c r="C1984" s="40"/>
      <c r="D1984" s="39"/>
      <c r="E1984" s="39"/>
      <c r="F1984" s="39"/>
      <c r="G1984" s="39"/>
      <c r="H1984" s="39"/>
      <c r="I1984" s="38"/>
    </row>
    <row r="1985" spans="2:9">
      <c r="B1985" s="39"/>
      <c r="C1985" s="40"/>
      <c r="D1985" s="39"/>
      <c r="E1985" s="39"/>
      <c r="F1985" s="39"/>
      <c r="G1985" s="39"/>
      <c r="H1985" s="39"/>
      <c r="I1985" s="38"/>
    </row>
    <row r="1986" spans="2:9">
      <c r="B1986" s="39"/>
      <c r="C1986" s="40"/>
      <c r="D1986" s="39"/>
      <c r="E1986" s="39"/>
      <c r="F1986" s="39"/>
      <c r="G1986" s="39"/>
      <c r="H1986" s="39"/>
      <c r="I1986" s="38"/>
    </row>
    <row r="1987" spans="2:9">
      <c r="B1987" s="39"/>
      <c r="C1987" s="40"/>
      <c r="D1987" s="39"/>
      <c r="E1987" s="39"/>
      <c r="F1987" s="39"/>
      <c r="G1987" s="39"/>
      <c r="H1987" s="39"/>
      <c r="I1987" s="38"/>
    </row>
    <row r="1988" spans="2:9">
      <c r="B1988" s="39"/>
      <c r="C1988" s="40"/>
      <c r="D1988" s="39"/>
      <c r="E1988" s="39"/>
      <c r="F1988" s="39"/>
      <c r="G1988" s="39"/>
      <c r="H1988" s="39"/>
      <c r="I1988" s="38"/>
    </row>
    <row r="1989" spans="2:9">
      <c r="B1989" s="39"/>
      <c r="C1989" s="40"/>
      <c r="D1989" s="39"/>
      <c r="E1989" s="39"/>
      <c r="F1989" s="39"/>
      <c r="G1989" s="39"/>
      <c r="H1989" s="39"/>
      <c r="I1989" s="38"/>
    </row>
    <row r="1990" spans="2:9">
      <c r="B1990" s="39"/>
      <c r="C1990" s="40"/>
      <c r="D1990" s="39"/>
      <c r="E1990" s="39"/>
      <c r="F1990" s="39"/>
      <c r="G1990" s="39"/>
      <c r="H1990" s="39"/>
      <c r="I1990" s="38"/>
    </row>
    <row r="1991" spans="2:9">
      <c r="B1991" s="39"/>
      <c r="C1991" s="40"/>
      <c r="D1991" s="39"/>
      <c r="E1991" s="39"/>
      <c r="F1991" s="39"/>
      <c r="G1991" s="39"/>
      <c r="H1991" s="39"/>
      <c r="I1991" s="38"/>
    </row>
    <row r="1992" spans="2:9">
      <c r="B1992" s="39"/>
      <c r="C1992" s="40"/>
      <c r="D1992" s="39"/>
      <c r="E1992" s="39"/>
      <c r="F1992" s="39"/>
      <c r="G1992" s="39"/>
      <c r="H1992" s="39"/>
      <c r="I1992" s="38"/>
    </row>
    <row r="1993" spans="2:9">
      <c r="B1993" s="39"/>
      <c r="C1993" s="40"/>
      <c r="D1993" s="39"/>
      <c r="E1993" s="39"/>
      <c r="F1993" s="39"/>
      <c r="G1993" s="39"/>
      <c r="H1993" s="39"/>
      <c r="I1993" s="38"/>
    </row>
    <row r="1994" spans="2:9">
      <c r="B1994" s="39"/>
      <c r="C1994" s="40"/>
      <c r="D1994" s="39"/>
      <c r="E1994" s="39"/>
      <c r="F1994" s="39"/>
      <c r="G1994" s="39"/>
      <c r="H1994" s="39"/>
      <c r="I1994" s="38"/>
    </row>
    <row r="1995" spans="2:9">
      <c r="B1995" s="39"/>
      <c r="C1995" s="40"/>
      <c r="D1995" s="39"/>
      <c r="E1995" s="39"/>
      <c r="F1995" s="39"/>
      <c r="G1995" s="39"/>
      <c r="H1995" s="39"/>
      <c r="I1995" s="38"/>
    </row>
    <row r="1996" spans="2:9">
      <c r="B1996" s="39"/>
      <c r="C1996" s="40"/>
      <c r="D1996" s="39"/>
      <c r="E1996" s="39"/>
      <c r="F1996" s="39"/>
      <c r="G1996" s="39"/>
      <c r="H1996" s="39"/>
      <c r="I1996" s="38"/>
    </row>
    <row r="1997" spans="2:9">
      <c r="B1997" s="39"/>
      <c r="C1997" s="40"/>
      <c r="D1997" s="39"/>
      <c r="E1997" s="39"/>
      <c r="F1997" s="39"/>
      <c r="G1997" s="39"/>
      <c r="H1997" s="39"/>
      <c r="I1997" s="38"/>
    </row>
    <row r="1998" spans="2:9">
      <c r="B1998" s="39"/>
      <c r="C1998" s="40"/>
      <c r="D1998" s="39"/>
      <c r="E1998" s="39"/>
      <c r="F1998" s="39"/>
      <c r="G1998" s="39"/>
      <c r="H1998" s="39"/>
      <c r="I1998" s="38"/>
    </row>
    <row r="1999" spans="2:9">
      <c r="B1999" s="39"/>
      <c r="C1999" s="40"/>
      <c r="D1999" s="39"/>
      <c r="E1999" s="39"/>
      <c r="F1999" s="39"/>
      <c r="G1999" s="39"/>
      <c r="H1999" s="39"/>
      <c r="I1999" s="38"/>
    </row>
    <row r="2000" spans="2:9">
      <c r="B2000" s="39"/>
      <c r="C2000" s="40"/>
      <c r="D2000" s="39"/>
      <c r="E2000" s="39"/>
      <c r="F2000" s="39"/>
      <c r="G2000" s="39"/>
      <c r="H2000" s="39"/>
      <c r="I2000" s="38"/>
    </row>
    <row r="2001" spans="2:9">
      <c r="B2001" s="39"/>
      <c r="C2001" s="40"/>
      <c r="D2001" s="39"/>
      <c r="E2001" s="39"/>
      <c r="F2001" s="39"/>
      <c r="G2001" s="39"/>
      <c r="H2001" s="39"/>
      <c r="I2001" s="38"/>
    </row>
    <row r="2002" spans="2:9">
      <c r="B2002" s="39"/>
      <c r="C2002" s="40"/>
      <c r="D2002" s="39"/>
      <c r="E2002" s="39"/>
      <c r="F2002" s="39"/>
      <c r="G2002" s="39"/>
      <c r="H2002" s="39"/>
      <c r="I2002" s="38"/>
    </row>
    <row r="2003" spans="2:9">
      <c r="B2003" s="39"/>
      <c r="C2003" s="40"/>
      <c r="D2003" s="39"/>
      <c r="E2003" s="39"/>
      <c r="F2003" s="39"/>
      <c r="G2003" s="39"/>
      <c r="H2003" s="39"/>
      <c r="I2003" s="38"/>
    </row>
    <row r="2004" spans="2:9">
      <c r="B2004" s="39"/>
      <c r="C2004" s="40"/>
      <c r="D2004" s="39"/>
      <c r="E2004" s="39"/>
      <c r="F2004" s="39"/>
      <c r="G2004" s="39"/>
      <c r="H2004" s="39"/>
      <c r="I2004" s="38"/>
    </row>
    <row r="2005" spans="2:9">
      <c r="B2005" s="39"/>
      <c r="C2005" s="40"/>
      <c r="D2005" s="39"/>
      <c r="E2005" s="39"/>
      <c r="F2005" s="39"/>
      <c r="G2005" s="39"/>
      <c r="H2005" s="39"/>
      <c r="I2005" s="38"/>
    </row>
    <row r="2006" spans="2:9">
      <c r="B2006" s="39"/>
      <c r="C2006" s="40"/>
      <c r="D2006" s="39"/>
      <c r="E2006" s="39"/>
      <c r="F2006" s="39"/>
      <c r="G2006" s="39"/>
      <c r="H2006" s="39"/>
      <c r="I2006" s="38"/>
    </row>
    <row r="2007" spans="2:9">
      <c r="B2007" s="39"/>
      <c r="C2007" s="40"/>
      <c r="D2007" s="39"/>
      <c r="E2007" s="39"/>
      <c r="F2007" s="39"/>
      <c r="G2007" s="39"/>
      <c r="H2007" s="39"/>
      <c r="I2007" s="38"/>
    </row>
    <row r="2008" spans="2:9">
      <c r="B2008" s="39"/>
      <c r="C2008" s="40"/>
      <c r="D2008" s="39"/>
      <c r="E2008" s="39"/>
      <c r="F2008" s="39"/>
      <c r="G2008" s="39"/>
      <c r="H2008" s="39"/>
      <c r="I2008" s="38"/>
    </row>
    <row r="2009" spans="2:9">
      <c r="B2009" s="39"/>
      <c r="C2009" s="40"/>
      <c r="D2009" s="39"/>
      <c r="E2009" s="39"/>
      <c r="F2009" s="39"/>
      <c r="G2009" s="39"/>
      <c r="H2009" s="39"/>
      <c r="I2009" s="38"/>
    </row>
    <row r="2010" spans="2:9">
      <c r="B2010" s="39"/>
      <c r="C2010" s="40"/>
      <c r="D2010" s="39"/>
      <c r="E2010" s="39"/>
      <c r="F2010" s="39"/>
      <c r="G2010" s="39"/>
      <c r="H2010" s="39"/>
      <c r="I2010" s="38"/>
    </row>
    <row r="2011" spans="2:9">
      <c r="B2011" s="39"/>
      <c r="C2011" s="40"/>
      <c r="D2011" s="39"/>
      <c r="E2011" s="39"/>
      <c r="F2011" s="39"/>
      <c r="G2011" s="39"/>
      <c r="H2011" s="39"/>
      <c r="I2011" s="38"/>
    </row>
    <row r="2012" spans="2:9">
      <c r="B2012" s="39"/>
      <c r="C2012" s="40"/>
      <c r="D2012" s="39"/>
      <c r="E2012" s="39"/>
      <c r="F2012" s="39"/>
      <c r="G2012" s="39"/>
      <c r="H2012" s="39"/>
      <c r="I2012" s="38"/>
    </row>
    <row r="2013" spans="2:9">
      <c r="B2013" s="39"/>
      <c r="C2013" s="40"/>
      <c r="D2013" s="39"/>
      <c r="E2013" s="39"/>
      <c r="F2013" s="39"/>
      <c r="G2013" s="39"/>
      <c r="H2013" s="39"/>
      <c r="I2013" s="38"/>
    </row>
    <row r="2014" spans="2:9">
      <c r="B2014" s="39"/>
      <c r="C2014" s="40"/>
      <c r="D2014" s="39"/>
      <c r="E2014" s="39"/>
      <c r="F2014" s="39"/>
      <c r="G2014" s="39"/>
      <c r="H2014" s="39"/>
      <c r="I2014" s="38"/>
    </row>
    <row r="2015" spans="2:9">
      <c r="B2015" s="39"/>
      <c r="C2015" s="40"/>
      <c r="D2015" s="39"/>
      <c r="E2015" s="39"/>
      <c r="F2015" s="39"/>
      <c r="G2015" s="39"/>
      <c r="H2015" s="39"/>
      <c r="I2015" s="38"/>
    </row>
    <row r="2016" spans="2:9">
      <c r="B2016" s="39"/>
      <c r="C2016" s="40"/>
      <c r="D2016" s="39"/>
      <c r="E2016" s="39"/>
      <c r="F2016" s="39"/>
      <c r="G2016" s="39"/>
      <c r="H2016" s="39"/>
      <c r="I2016" s="38"/>
    </row>
    <row r="2017" spans="2:9">
      <c r="B2017" s="39"/>
      <c r="C2017" s="40"/>
      <c r="D2017" s="39"/>
      <c r="E2017" s="39"/>
      <c r="F2017" s="39"/>
      <c r="G2017" s="39"/>
      <c r="H2017" s="39"/>
      <c r="I2017" s="38"/>
    </row>
    <row r="2018" spans="2:9">
      <c r="B2018" s="39"/>
      <c r="C2018" s="40"/>
      <c r="D2018" s="39"/>
      <c r="E2018" s="39"/>
      <c r="F2018" s="39"/>
      <c r="G2018" s="39"/>
      <c r="H2018" s="39"/>
      <c r="I2018" s="38"/>
    </row>
    <row r="2019" spans="2:9">
      <c r="B2019" s="39"/>
      <c r="C2019" s="40"/>
      <c r="D2019" s="39"/>
      <c r="E2019" s="39"/>
      <c r="F2019" s="39"/>
      <c r="G2019" s="39"/>
      <c r="H2019" s="39"/>
      <c r="I2019" s="38"/>
    </row>
    <row r="2020" spans="2:9">
      <c r="B2020" s="39"/>
      <c r="C2020" s="40"/>
      <c r="D2020" s="39"/>
      <c r="E2020" s="39"/>
      <c r="F2020" s="39"/>
      <c r="G2020" s="39"/>
      <c r="H2020" s="39"/>
      <c r="I2020" s="38"/>
    </row>
    <row r="2021" spans="2:9">
      <c r="B2021" s="39"/>
      <c r="C2021" s="40"/>
      <c r="D2021" s="39"/>
      <c r="E2021" s="39"/>
      <c r="F2021" s="39"/>
      <c r="G2021" s="39"/>
      <c r="H2021" s="39"/>
      <c r="I2021" s="38"/>
    </row>
    <row r="2022" spans="2:9">
      <c r="B2022" s="39"/>
      <c r="C2022" s="40"/>
      <c r="D2022" s="39"/>
      <c r="E2022" s="39"/>
      <c r="F2022" s="39"/>
      <c r="G2022" s="39"/>
      <c r="H2022" s="39"/>
      <c r="I2022" s="38"/>
    </row>
    <row r="2023" spans="2:9">
      <c r="B2023" s="39"/>
      <c r="C2023" s="40"/>
      <c r="D2023" s="39"/>
      <c r="E2023" s="39"/>
      <c r="F2023" s="39"/>
      <c r="G2023" s="39"/>
      <c r="H2023" s="39"/>
      <c r="I2023" s="38"/>
    </row>
    <row r="2024" spans="2:9">
      <c r="B2024" s="39"/>
      <c r="C2024" s="40"/>
      <c r="D2024" s="39"/>
      <c r="E2024" s="39"/>
      <c r="F2024" s="39"/>
      <c r="G2024" s="39"/>
      <c r="H2024" s="39"/>
      <c r="I2024" s="38"/>
    </row>
    <row r="2025" spans="2:9">
      <c r="B2025" s="39"/>
      <c r="C2025" s="40"/>
      <c r="D2025" s="39"/>
      <c r="E2025" s="39"/>
      <c r="F2025" s="39"/>
      <c r="G2025" s="39"/>
      <c r="H2025" s="39"/>
      <c r="I2025" s="38"/>
    </row>
    <row r="2026" spans="2:9">
      <c r="B2026" s="39"/>
      <c r="C2026" s="40"/>
      <c r="D2026" s="39"/>
      <c r="E2026" s="39"/>
      <c r="F2026" s="39"/>
      <c r="G2026" s="39"/>
      <c r="H2026" s="39"/>
      <c r="I2026" s="38"/>
    </row>
    <row r="2027" spans="2:9">
      <c r="B2027" s="39"/>
      <c r="C2027" s="40"/>
      <c r="D2027" s="39"/>
      <c r="E2027" s="39"/>
      <c r="F2027" s="39"/>
      <c r="G2027" s="39"/>
      <c r="H2027" s="39"/>
      <c r="I2027" s="38"/>
    </row>
    <row r="2028" spans="2:9">
      <c r="B2028" s="39"/>
      <c r="C2028" s="40"/>
      <c r="D2028" s="39"/>
      <c r="E2028" s="39"/>
      <c r="F2028" s="39"/>
      <c r="G2028" s="39"/>
      <c r="H2028" s="39"/>
      <c r="I2028" s="38"/>
    </row>
    <row r="2029" spans="2:9">
      <c r="B2029" s="39"/>
      <c r="C2029" s="40"/>
      <c r="D2029" s="39"/>
      <c r="E2029" s="39"/>
      <c r="F2029" s="39"/>
      <c r="G2029" s="39"/>
      <c r="H2029" s="39"/>
      <c r="I2029" s="38"/>
    </row>
    <row r="2030" spans="2:9">
      <c r="B2030" s="39"/>
      <c r="C2030" s="40"/>
      <c r="D2030" s="39"/>
      <c r="E2030" s="39"/>
      <c r="F2030" s="39"/>
      <c r="G2030" s="39"/>
      <c r="H2030" s="39"/>
      <c r="I2030" s="38"/>
    </row>
    <row r="2031" spans="2:9">
      <c r="B2031" s="39"/>
      <c r="C2031" s="40"/>
      <c r="D2031" s="39"/>
      <c r="E2031" s="39"/>
      <c r="F2031" s="39"/>
      <c r="G2031" s="39"/>
      <c r="H2031" s="39"/>
      <c r="I2031" s="38"/>
    </row>
    <row r="2032" spans="2:9">
      <c r="B2032" s="39"/>
      <c r="C2032" s="40"/>
      <c r="D2032" s="39"/>
      <c r="E2032" s="39"/>
      <c r="F2032" s="39"/>
      <c r="G2032" s="39"/>
      <c r="H2032" s="39"/>
      <c r="I2032" s="38"/>
    </row>
    <row r="2033" spans="2:9">
      <c r="B2033" s="39"/>
      <c r="C2033" s="40"/>
      <c r="D2033" s="39"/>
      <c r="E2033" s="39"/>
      <c r="F2033" s="39"/>
      <c r="G2033" s="39"/>
      <c r="H2033" s="39"/>
      <c r="I2033" s="38"/>
    </row>
    <row r="2034" spans="2:9">
      <c r="B2034" s="39"/>
      <c r="C2034" s="40"/>
      <c r="D2034" s="39"/>
      <c r="E2034" s="39"/>
      <c r="F2034" s="39"/>
      <c r="G2034" s="39"/>
      <c r="H2034" s="39"/>
      <c r="I2034" s="38"/>
    </row>
    <row r="2035" spans="2:9">
      <c r="B2035" s="39"/>
      <c r="C2035" s="40"/>
      <c r="D2035" s="39"/>
      <c r="E2035" s="39"/>
      <c r="F2035" s="39"/>
      <c r="G2035" s="39"/>
      <c r="H2035" s="39"/>
      <c r="I2035" s="38"/>
    </row>
    <row r="2036" spans="2:9">
      <c r="B2036" s="39"/>
      <c r="C2036" s="40"/>
      <c r="D2036" s="39"/>
      <c r="E2036" s="39"/>
      <c r="F2036" s="39"/>
      <c r="G2036" s="39"/>
      <c r="H2036" s="39"/>
      <c r="I2036" s="38"/>
    </row>
    <row r="2037" spans="2:9">
      <c r="B2037" s="39"/>
      <c r="C2037" s="40"/>
      <c r="D2037" s="39"/>
      <c r="E2037" s="39"/>
      <c r="F2037" s="39"/>
      <c r="G2037" s="39"/>
      <c r="H2037" s="39"/>
      <c r="I2037" s="38"/>
    </row>
    <row r="2038" spans="2:9">
      <c r="B2038" s="39"/>
      <c r="C2038" s="40"/>
      <c r="D2038" s="39"/>
      <c r="E2038" s="39"/>
      <c r="F2038" s="39"/>
      <c r="G2038" s="39"/>
      <c r="H2038" s="39"/>
      <c r="I2038" s="38"/>
    </row>
    <row r="2039" spans="2:9">
      <c r="B2039" s="39"/>
      <c r="C2039" s="40"/>
      <c r="D2039" s="39"/>
      <c r="E2039" s="39"/>
      <c r="F2039" s="39"/>
      <c r="G2039" s="39"/>
      <c r="H2039" s="39"/>
      <c r="I2039" s="38"/>
    </row>
    <row r="2040" spans="2:9">
      <c r="B2040" s="39"/>
      <c r="C2040" s="40"/>
      <c r="D2040" s="39"/>
      <c r="E2040" s="39"/>
      <c r="F2040" s="39"/>
      <c r="G2040" s="39"/>
      <c r="H2040" s="39"/>
      <c r="I2040" s="38"/>
    </row>
    <row r="2041" spans="2:9">
      <c r="B2041" s="39"/>
      <c r="C2041" s="40"/>
      <c r="D2041" s="39"/>
      <c r="E2041" s="39"/>
      <c r="F2041" s="39"/>
      <c r="G2041" s="39"/>
      <c r="H2041" s="39"/>
      <c r="I2041" s="38"/>
    </row>
    <row r="2042" spans="2:9">
      <c r="B2042" s="39"/>
      <c r="C2042" s="40"/>
      <c r="D2042" s="39"/>
      <c r="E2042" s="39"/>
      <c r="F2042" s="39"/>
      <c r="G2042" s="39"/>
      <c r="H2042" s="39"/>
      <c r="I2042" s="38"/>
    </row>
    <row r="2043" spans="2:9">
      <c r="B2043" s="39"/>
      <c r="C2043" s="40"/>
      <c r="D2043" s="39"/>
      <c r="E2043" s="39"/>
      <c r="F2043" s="39"/>
      <c r="G2043" s="39"/>
      <c r="H2043" s="39"/>
      <c r="I2043" s="38"/>
    </row>
    <row r="2044" spans="2:9">
      <c r="B2044" s="39"/>
      <c r="C2044" s="40"/>
      <c r="D2044" s="39"/>
      <c r="E2044" s="39"/>
      <c r="F2044" s="39"/>
      <c r="G2044" s="39"/>
      <c r="H2044" s="39"/>
      <c r="I2044" s="38"/>
    </row>
    <row r="2045" spans="2:9">
      <c r="B2045" s="39"/>
      <c r="C2045" s="40"/>
      <c r="D2045" s="39"/>
      <c r="E2045" s="39"/>
      <c r="F2045" s="39"/>
      <c r="G2045" s="39"/>
      <c r="H2045" s="39"/>
      <c r="I2045" s="38"/>
    </row>
    <row r="2046" spans="2:9">
      <c r="B2046" s="39"/>
      <c r="C2046" s="40"/>
      <c r="D2046" s="39"/>
      <c r="E2046" s="39"/>
      <c r="F2046" s="39"/>
      <c r="G2046" s="39"/>
      <c r="H2046" s="39"/>
      <c r="I2046" s="38"/>
    </row>
    <row r="2047" spans="2:9">
      <c r="B2047" s="39"/>
      <c r="C2047" s="40"/>
      <c r="D2047" s="39"/>
      <c r="E2047" s="39"/>
      <c r="F2047" s="39"/>
      <c r="G2047" s="39"/>
      <c r="H2047" s="39"/>
      <c r="I2047" s="38"/>
    </row>
    <row r="2048" spans="2:9">
      <c r="B2048" s="39"/>
      <c r="C2048" s="40"/>
      <c r="D2048" s="39"/>
      <c r="E2048" s="39"/>
      <c r="F2048" s="39"/>
      <c r="G2048" s="39"/>
      <c r="H2048" s="39"/>
      <c r="I2048" s="38"/>
    </row>
    <row r="2049" spans="2:9">
      <c r="B2049" s="39"/>
      <c r="C2049" s="40"/>
      <c r="D2049" s="39"/>
      <c r="E2049" s="39"/>
      <c r="F2049" s="39"/>
      <c r="G2049" s="39"/>
      <c r="H2049" s="39"/>
      <c r="I2049" s="38"/>
    </row>
    <row r="2050" spans="2:9">
      <c r="B2050" s="39"/>
      <c r="C2050" s="40"/>
      <c r="D2050" s="39"/>
      <c r="E2050" s="39"/>
      <c r="F2050" s="39"/>
      <c r="G2050" s="39"/>
      <c r="H2050" s="39"/>
      <c r="I2050" s="38"/>
    </row>
    <row r="2051" spans="2:9">
      <c r="B2051" s="39"/>
      <c r="C2051" s="40"/>
      <c r="D2051" s="39"/>
      <c r="E2051" s="39"/>
      <c r="F2051" s="39"/>
      <c r="G2051" s="39"/>
      <c r="H2051" s="39"/>
      <c r="I2051" s="38"/>
    </row>
    <row r="2052" spans="2:9">
      <c r="B2052" s="39"/>
      <c r="C2052" s="40"/>
      <c r="D2052" s="39"/>
      <c r="E2052" s="39"/>
      <c r="F2052" s="39"/>
      <c r="G2052" s="39"/>
      <c r="H2052" s="39"/>
      <c r="I2052" s="38"/>
    </row>
    <row r="2053" spans="2:9">
      <c r="B2053" s="39"/>
      <c r="C2053" s="40"/>
      <c r="D2053" s="39"/>
      <c r="E2053" s="39"/>
      <c r="F2053" s="39"/>
      <c r="G2053" s="39"/>
      <c r="H2053" s="39"/>
      <c r="I2053" s="38"/>
    </row>
    <row r="2054" spans="2:9">
      <c r="B2054" s="39"/>
      <c r="C2054" s="40"/>
      <c r="D2054" s="39"/>
      <c r="E2054" s="39"/>
      <c r="F2054" s="39"/>
      <c r="G2054" s="39"/>
      <c r="H2054" s="39"/>
      <c r="I2054" s="38"/>
    </row>
    <row r="2055" spans="2:9">
      <c r="B2055" s="39"/>
      <c r="C2055" s="40"/>
      <c r="D2055" s="39"/>
      <c r="E2055" s="39"/>
      <c r="F2055" s="39"/>
      <c r="G2055" s="39"/>
      <c r="H2055" s="39"/>
      <c r="I2055" s="38"/>
    </row>
    <row r="2056" spans="2:9">
      <c r="B2056" s="39"/>
      <c r="C2056" s="40"/>
      <c r="D2056" s="39"/>
      <c r="E2056" s="39"/>
      <c r="F2056" s="39"/>
      <c r="G2056" s="39"/>
      <c r="H2056" s="39"/>
      <c r="I2056" s="38"/>
    </row>
    <row r="2057" spans="2:9">
      <c r="B2057" s="39"/>
      <c r="C2057" s="40"/>
      <c r="D2057" s="39"/>
      <c r="E2057" s="39"/>
      <c r="F2057" s="39"/>
      <c r="G2057" s="39"/>
      <c r="H2057" s="39"/>
      <c r="I2057" s="38"/>
    </row>
    <row r="2058" spans="2:9">
      <c r="B2058" s="39"/>
      <c r="C2058" s="40"/>
      <c r="D2058" s="39"/>
      <c r="E2058" s="39"/>
      <c r="F2058" s="39"/>
      <c r="G2058" s="39"/>
      <c r="H2058" s="39"/>
      <c r="I2058" s="38"/>
    </row>
    <row r="2059" spans="2:9">
      <c r="B2059" s="39"/>
      <c r="C2059" s="40"/>
      <c r="D2059" s="39"/>
      <c r="E2059" s="39"/>
      <c r="F2059" s="39"/>
      <c r="G2059" s="39"/>
      <c r="H2059" s="39"/>
      <c r="I2059" s="38"/>
    </row>
    <row r="2060" spans="2:9">
      <c r="B2060" s="39"/>
      <c r="C2060" s="40"/>
      <c r="D2060" s="39"/>
      <c r="E2060" s="39"/>
      <c r="F2060" s="39"/>
      <c r="G2060" s="39"/>
      <c r="H2060" s="39"/>
      <c r="I2060" s="38"/>
    </row>
    <row r="2061" spans="2:9">
      <c r="B2061" s="39"/>
      <c r="C2061" s="40"/>
      <c r="D2061" s="39"/>
      <c r="E2061" s="39"/>
      <c r="F2061" s="39"/>
      <c r="G2061" s="39"/>
      <c r="H2061" s="39"/>
      <c r="I2061" s="38"/>
    </row>
    <row r="2062" spans="2:9">
      <c r="B2062" s="39"/>
      <c r="C2062" s="40"/>
      <c r="D2062" s="39"/>
      <c r="E2062" s="39"/>
      <c r="F2062" s="39"/>
      <c r="G2062" s="39"/>
      <c r="H2062" s="39"/>
      <c r="I2062" s="38"/>
    </row>
    <row r="2063" spans="2:9">
      <c r="B2063" s="39"/>
      <c r="C2063" s="40"/>
      <c r="D2063" s="39"/>
      <c r="E2063" s="39"/>
      <c r="F2063" s="39"/>
      <c r="G2063" s="39"/>
      <c r="H2063" s="39"/>
      <c r="I2063" s="38"/>
    </row>
    <row r="2064" spans="2:9">
      <c r="B2064" s="39"/>
      <c r="C2064" s="40"/>
      <c r="D2064" s="39"/>
      <c r="E2064" s="39"/>
      <c r="F2064" s="39"/>
      <c r="G2064" s="39"/>
      <c r="H2064" s="39"/>
      <c r="I2064" s="38"/>
    </row>
    <row r="2065" spans="2:9">
      <c r="B2065" s="39"/>
      <c r="C2065" s="40"/>
      <c r="D2065" s="39"/>
      <c r="E2065" s="39"/>
      <c r="F2065" s="39"/>
      <c r="G2065" s="39"/>
      <c r="H2065" s="39"/>
      <c r="I2065" s="38"/>
    </row>
    <row r="2066" spans="2:9">
      <c r="B2066" s="39"/>
      <c r="C2066" s="40"/>
      <c r="D2066" s="39"/>
      <c r="E2066" s="39"/>
      <c r="F2066" s="39"/>
      <c r="G2066" s="39"/>
      <c r="H2066" s="39"/>
      <c r="I2066" s="38"/>
    </row>
    <row r="2067" spans="2:9">
      <c r="B2067" s="39"/>
      <c r="C2067" s="40"/>
      <c r="D2067" s="39"/>
      <c r="E2067" s="39"/>
      <c r="F2067" s="39"/>
      <c r="G2067" s="39"/>
      <c r="H2067" s="39"/>
      <c r="I2067" s="38"/>
    </row>
    <row r="2068" spans="2:9">
      <c r="B2068" s="39"/>
      <c r="C2068" s="40"/>
      <c r="D2068" s="39"/>
      <c r="E2068" s="39"/>
      <c r="F2068" s="39"/>
      <c r="G2068" s="39"/>
      <c r="H2068" s="39"/>
      <c r="I2068" s="38"/>
    </row>
    <row r="2069" spans="2:9">
      <c r="B2069" s="39"/>
      <c r="C2069" s="40"/>
      <c r="D2069" s="39"/>
      <c r="E2069" s="39"/>
      <c r="F2069" s="39"/>
      <c r="G2069" s="39"/>
      <c r="H2069" s="39"/>
      <c r="I2069" s="38"/>
    </row>
    <row r="2070" spans="2:9">
      <c r="B2070" s="39"/>
      <c r="C2070" s="40"/>
      <c r="D2070" s="39"/>
      <c r="E2070" s="39"/>
      <c r="F2070" s="39"/>
      <c r="G2070" s="39"/>
      <c r="H2070" s="39"/>
      <c r="I2070" s="38"/>
    </row>
    <row r="2071" spans="2:9">
      <c r="B2071" s="39"/>
      <c r="C2071" s="40"/>
      <c r="D2071" s="39"/>
      <c r="E2071" s="39"/>
      <c r="F2071" s="39"/>
      <c r="G2071" s="39"/>
      <c r="H2071" s="39"/>
      <c r="I2071" s="38"/>
    </row>
    <row r="2072" spans="2:9">
      <c r="B2072" s="39"/>
      <c r="C2072" s="40"/>
      <c r="D2072" s="39"/>
      <c r="E2072" s="39"/>
      <c r="F2072" s="39"/>
      <c r="G2072" s="39"/>
      <c r="H2072" s="39"/>
      <c r="I2072" s="38"/>
    </row>
    <row r="2073" spans="2:9">
      <c r="B2073" s="39"/>
      <c r="C2073" s="40"/>
      <c r="D2073" s="39"/>
      <c r="E2073" s="39"/>
      <c r="F2073" s="39"/>
      <c r="G2073" s="39"/>
      <c r="H2073" s="39"/>
      <c r="I2073" s="38"/>
    </row>
    <row r="2074" spans="2:9">
      <c r="B2074" s="39"/>
      <c r="C2074" s="40"/>
      <c r="D2074" s="39"/>
      <c r="E2074" s="39"/>
      <c r="F2074" s="39"/>
      <c r="G2074" s="39"/>
      <c r="H2074" s="39"/>
      <c r="I2074" s="38"/>
    </row>
    <row r="2075" spans="2:9">
      <c r="B2075" s="39"/>
      <c r="C2075" s="40"/>
      <c r="D2075" s="39"/>
      <c r="E2075" s="39"/>
      <c r="F2075" s="39"/>
      <c r="G2075" s="39"/>
      <c r="H2075" s="39"/>
      <c r="I2075" s="38"/>
    </row>
    <row r="2076" spans="2:9">
      <c r="B2076" s="39"/>
      <c r="C2076" s="40"/>
      <c r="D2076" s="39"/>
      <c r="E2076" s="39"/>
      <c r="F2076" s="39"/>
      <c r="G2076" s="39"/>
      <c r="H2076" s="39"/>
      <c r="I2076" s="38"/>
    </row>
    <row r="2077" spans="2:9">
      <c r="B2077" s="39"/>
      <c r="C2077" s="40"/>
      <c r="D2077" s="39"/>
      <c r="E2077" s="39"/>
      <c r="F2077" s="39"/>
      <c r="G2077" s="39"/>
      <c r="H2077" s="39"/>
      <c r="I2077" s="38"/>
    </row>
    <row r="2078" spans="2:9">
      <c r="B2078" s="39"/>
      <c r="C2078" s="40"/>
      <c r="D2078" s="39"/>
      <c r="E2078" s="39"/>
      <c r="F2078" s="39"/>
      <c r="G2078" s="39"/>
      <c r="H2078" s="39"/>
      <c r="I2078" s="38"/>
    </row>
    <row r="2079" spans="2:9">
      <c r="B2079" s="39"/>
      <c r="C2079" s="40"/>
      <c r="D2079" s="39"/>
      <c r="E2079" s="39"/>
      <c r="F2079" s="39"/>
      <c r="G2079" s="39"/>
      <c r="H2079" s="39"/>
      <c r="I2079" s="38"/>
    </row>
    <row r="2080" spans="2:9">
      <c r="B2080" s="39"/>
      <c r="C2080" s="40"/>
      <c r="D2080" s="39"/>
      <c r="E2080" s="39"/>
      <c r="F2080" s="39"/>
      <c r="G2080" s="39"/>
      <c r="H2080" s="39"/>
      <c r="I2080" s="38"/>
    </row>
    <row r="2081" spans="2:9">
      <c r="B2081" s="39"/>
      <c r="C2081" s="40"/>
      <c r="D2081" s="39"/>
      <c r="E2081" s="39"/>
      <c r="F2081" s="39"/>
      <c r="G2081" s="39"/>
      <c r="H2081" s="39"/>
      <c r="I2081" s="38"/>
    </row>
    <row r="2082" spans="2:9">
      <c r="B2082" s="39"/>
      <c r="C2082" s="40"/>
      <c r="D2082" s="39"/>
      <c r="E2082" s="39"/>
      <c r="F2082" s="39"/>
      <c r="G2082" s="39"/>
      <c r="H2082" s="39"/>
      <c r="I2082" s="38"/>
    </row>
    <row r="2083" spans="2:9">
      <c r="B2083" s="39"/>
      <c r="C2083" s="40"/>
      <c r="D2083" s="39"/>
      <c r="E2083" s="39"/>
      <c r="F2083" s="39"/>
      <c r="G2083" s="39"/>
      <c r="H2083" s="39"/>
      <c r="I2083" s="38"/>
    </row>
    <row r="2084" spans="2:9">
      <c r="B2084" s="39"/>
      <c r="C2084" s="40"/>
      <c r="D2084" s="39"/>
      <c r="E2084" s="39"/>
      <c r="F2084" s="39"/>
      <c r="G2084" s="39"/>
      <c r="H2084" s="39"/>
      <c r="I2084" s="38"/>
    </row>
    <row r="2085" spans="2:9">
      <c r="B2085" s="39"/>
      <c r="C2085" s="40"/>
      <c r="D2085" s="39"/>
      <c r="E2085" s="39"/>
      <c r="F2085" s="39"/>
      <c r="G2085" s="39"/>
      <c r="H2085" s="39"/>
      <c r="I2085" s="38"/>
    </row>
    <row r="2086" spans="2:9">
      <c r="B2086" s="39"/>
      <c r="C2086" s="40"/>
      <c r="D2086" s="39"/>
      <c r="E2086" s="39"/>
      <c r="F2086" s="39"/>
      <c r="G2086" s="39"/>
      <c r="H2086" s="39"/>
      <c r="I2086" s="38"/>
    </row>
    <row r="2087" spans="2:9">
      <c r="B2087" s="39"/>
      <c r="C2087" s="40"/>
      <c r="D2087" s="39"/>
      <c r="E2087" s="39"/>
      <c r="F2087" s="39"/>
      <c r="G2087" s="39"/>
      <c r="H2087" s="39"/>
      <c r="I2087" s="38"/>
    </row>
    <row r="2088" spans="2:9">
      <c r="B2088" s="39"/>
      <c r="C2088" s="40"/>
      <c r="D2088" s="39"/>
      <c r="E2088" s="39"/>
      <c r="F2088" s="39"/>
      <c r="G2088" s="39"/>
      <c r="H2088" s="39"/>
      <c r="I2088" s="38"/>
    </row>
    <row r="2089" spans="2:9">
      <c r="B2089" s="39"/>
      <c r="C2089" s="40"/>
      <c r="D2089" s="39"/>
      <c r="E2089" s="39"/>
      <c r="F2089" s="39"/>
      <c r="G2089" s="39"/>
      <c r="H2089" s="39"/>
      <c r="I2089" s="38"/>
    </row>
    <row r="2090" spans="2:9">
      <c r="B2090" s="39"/>
      <c r="C2090" s="40"/>
      <c r="D2090" s="39"/>
      <c r="E2090" s="39"/>
      <c r="F2090" s="39"/>
      <c r="G2090" s="39"/>
      <c r="H2090" s="39"/>
      <c r="I2090" s="38"/>
    </row>
    <row r="2091" spans="2:9">
      <c r="B2091" s="39"/>
      <c r="C2091" s="40"/>
      <c r="D2091" s="39"/>
      <c r="E2091" s="39"/>
      <c r="F2091" s="39"/>
      <c r="G2091" s="39"/>
      <c r="H2091" s="39"/>
      <c r="I2091" s="38"/>
    </row>
    <row r="2092" spans="2:9">
      <c r="B2092" s="39"/>
      <c r="C2092" s="40"/>
      <c r="D2092" s="39"/>
      <c r="E2092" s="39"/>
      <c r="F2092" s="39"/>
      <c r="G2092" s="39"/>
      <c r="H2092" s="39"/>
      <c r="I2092" s="38"/>
    </row>
    <row r="2093" spans="2:9">
      <c r="B2093" s="39"/>
      <c r="C2093" s="40"/>
      <c r="D2093" s="39"/>
      <c r="E2093" s="39"/>
      <c r="F2093" s="39"/>
      <c r="G2093" s="39"/>
      <c r="H2093" s="39"/>
      <c r="I2093" s="38"/>
    </row>
    <row r="2094" spans="2:9">
      <c r="B2094" s="39"/>
      <c r="C2094" s="40"/>
      <c r="D2094" s="39"/>
      <c r="E2094" s="39"/>
      <c r="F2094" s="39"/>
      <c r="G2094" s="39"/>
      <c r="H2094" s="39"/>
      <c r="I2094" s="38"/>
    </row>
    <row r="2095" spans="2:9">
      <c r="B2095" s="39"/>
      <c r="C2095" s="40"/>
      <c r="D2095" s="39"/>
      <c r="E2095" s="39"/>
      <c r="F2095" s="39"/>
      <c r="G2095" s="39"/>
      <c r="H2095" s="39"/>
      <c r="I2095" s="38"/>
    </row>
    <row r="2096" spans="2:9">
      <c r="B2096" s="39"/>
      <c r="C2096" s="40"/>
      <c r="D2096" s="39"/>
      <c r="E2096" s="39"/>
      <c r="F2096" s="39"/>
      <c r="G2096" s="39"/>
      <c r="H2096" s="39"/>
      <c r="I2096" s="38"/>
    </row>
    <row r="2097" spans="2:9">
      <c r="B2097" s="39"/>
      <c r="C2097" s="40"/>
      <c r="D2097" s="39"/>
      <c r="E2097" s="39"/>
      <c r="F2097" s="39"/>
      <c r="G2097" s="39"/>
      <c r="H2097" s="39"/>
      <c r="I2097" s="38"/>
    </row>
    <row r="2098" spans="2:9">
      <c r="B2098" s="39"/>
      <c r="C2098" s="40"/>
      <c r="D2098" s="39"/>
      <c r="E2098" s="39"/>
      <c r="F2098" s="39"/>
      <c r="G2098" s="39"/>
      <c r="H2098" s="39"/>
      <c r="I2098" s="38"/>
    </row>
    <row r="2099" spans="2:9">
      <c r="B2099" s="39"/>
      <c r="C2099" s="40"/>
      <c r="D2099" s="39"/>
      <c r="E2099" s="39"/>
      <c r="F2099" s="39"/>
      <c r="G2099" s="39"/>
      <c r="H2099" s="39"/>
      <c r="I2099" s="38"/>
    </row>
    <row r="2100" spans="2:9">
      <c r="B2100" s="39"/>
      <c r="C2100" s="40"/>
      <c r="D2100" s="39"/>
      <c r="E2100" s="39"/>
      <c r="F2100" s="39"/>
      <c r="G2100" s="39"/>
      <c r="H2100" s="39"/>
      <c r="I2100" s="38"/>
    </row>
    <row r="2101" spans="2:9">
      <c r="B2101" s="39"/>
      <c r="C2101" s="40"/>
      <c r="D2101" s="39"/>
      <c r="E2101" s="39"/>
      <c r="F2101" s="39"/>
      <c r="G2101" s="39"/>
      <c r="H2101" s="39"/>
      <c r="I2101" s="38"/>
    </row>
    <row r="2102" spans="2:9">
      <c r="B2102" s="39"/>
      <c r="C2102" s="40"/>
      <c r="D2102" s="39"/>
      <c r="E2102" s="39"/>
      <c r="F2102" s="39"/>
      <c r="G2102" s="39"/>
      <c r="H2102" s="39"/>
      <c r="I2102" s="38"/>
    </row>
    <row r="2103" spans="2:9">
      <c r="B2103" s="39"/>
      <c r="C2103" s="40"/>
      <c r="D2103" s="39"/>
      <c r="E2103" s="39"/>
      <c r="F2103" s="39"/>
      <c r="G2103" s="39"/>
      <c r="H2103" s="39"/>
      <c r="I2103" s="38"/>
    </row>
    <row r="2104" spans="2:9">
      <c r="B2104" s="39"/>
      <c r="C2104" s="40"/>
      <c r="D2104" s="39"/>
      <c r="E2104" s="39"/>
      <c r="F2104" s="39"/>
      <c r="G2104" s="39"/>
      <c r="H2104" s="39"/>
      <c r="I2104" s="38"/>
    </row>
    <row r="2105" spans="2:9">
      <c r="B2105" s="39"/>
      <c r="C2105" s="40"/>
      <c r="D2105" s="39"/>
      <c r="E2105" s="39"/>
      <c r="F2105" s="39"/>
      <c r="G2105" s="39"/>
      <c r="H2105" s="39"/>
      <c r="I2105" s="38"/>
    </row>
    <row r="2106" spans="2:9">
      <c r="B2106" s="39"/>
      <c r="C2106" s="40"/>
      <c r="D2106" s="39"/>
      <c r="E2106" s="39"/>
      <c r="F2106" s="39"/>
      <c r="G2106" s="39"/>
      <c r="H2106" s="39"/>
      <c r="I2106" s="38"/>
    </row>
    <row r="2107" spans="2:9">
      <c r="B2107" s="39"/>
      <c r="C2107" s="40"/>
      <c r="D2107" s="39"/>
      <c r="E2107" s="39"/>
      <c r="F2107" s="39"/>
      <c r="G2107" s="39"/>
      <c r="H2107" s="39"/>
      <c r="I2107" s="38"/>
    </row>
    <row r="2108" spans="2:9">
      <c r="B2108" s="39"/>
      <c r="C2108" s="40"/>
      <c r="D2108" s="39"/>
      <c r="E2108" s="39"/>
      <c r="F2108" s="39"/>
      <c r="G2108" s="39"/>
      <c r="H2108" s="39"/>
      <c r="I2108" s="38"/>
    </row>
    <row r="2109" spans="2:9">
      <c r="B2109" s="39"/>
      <c r="C2109" s="40"/>
      <c r="D2109" s="39"/>
      <c r="E2109" s="39"/>
      <c r="F2109" s="39"/>
      <c r="G2109" s="39"/>
      <c r="H2109" s="39"/>
      <c r="I2109" s="38"/>
    </row>
    <row r="2110" spans="2:9">
      <c r="B2110" s="39"/>
      <c r="C2110" s="40"/>
      <c r="D2110" s="39"/>
      <c r="E2110" s="39"/>
      <c r="F2110" s="39"/>
      <c r="G2110" s="39"/>
      <c r="H2110" s="39"/>
      <c r="I2110" s="38"/>
    </row>
    <row r="2111" spans="2:9">
      <c r="B2111" s="39"/>
      <c r="C2111" s="40"/>
      <c r="D2111" s="39"/>
      <c r="E2111" s="39"/>
      <c r="F2111" s="39"/>
      <c r="G2111" s="39"/>
      <c r="H2111" s="39"/>
      <c r="I2111" s="38"/>
    </row>
    <row r="2112" spans="2:9">
      <c r="B2112" s="39"/>
      <c r="C2112" s="40"/>
      <c r="D2112" s="39"/>
      <c r="E2112" s="39"/>
      <c r="F2112" s="39"/>
      <c r="G2112" s="39"/>
      <c r="H2112" s="39"/>
      <c r="I2112" s="38"/>
    </row>
    <row r="2113" spans="2:9">
      <c r="B2113" s="39"/>
      <c r="C2113" s="40"/>
      <c r="D2113" s="39"/>
      <c r="E2113" s="39"/>
      <c r="F2113" s="39"/>
      <c r="G2113" s="39"/>
      <c r="H2113" s="39"/>
      <c r="I2113" s="38"/>
    </row>
    <row r="2114" spans="2:9">
      <c r="B2114" s="39"/>
      <c r="C2114" s="40"/>
      <c r="D2114" s="39"/>
      <c r="E2114" s="39"/>
      <c r="F2114" s="39"/>
      <c r="G2114" s="39"/>
      <c r="H2114" s="39"/>
      <c r="I2114" s="38"/>
    </row>
    <row r="2115" spans="2:9">
      <c r="B2115" s="39"/>
      <c r="C2115" s="40"/>
      <c r="D2115" s="39"/>
      <c r="E2115" s="39"/>
      <c r="F2115" s="39"/>
      <c r="G2115" s="39"/>
      <c r="H2115" s="39"/>
      <c r="I2115" s="38"/>
    </row>
    <row r="2116" spans="2:9">
      <c r="B2116" s="39"/>
      <c r="C2116" s="40"/>
      <c r="D2116" s="39"/>
      <c r="E2116" s="39"/>
      <c r="F2116" s="39"/>
      <c r="G2116" s="39"/>
      <c r="H2116" s="39"/>
      <c r="I2116" s="38"/>
    </row>
    <row r="2117" spans="2:9">
      <c r="B2117" s="39"/>
      <c r="C2117" s="40"/>
      <c r="D2117" s="39"/>
      <c r="E2117" s="39"/>
      <c r="F2117" s="39"/>
      <c r="G2117" s="39"/>
      <c r="H2117" s="39"/>
      <c r="I2117" s="38"/>
    </row>
    <row r="2118" spans="2:9">
      <c r="B2118" s="39"/>
      <c r="C2118" s="40"/>
      <c r="D2118" s="39"/>
      <c r="E2118" s="39"/>
      <c r="F2118" s="39"/>
      <c r="G2118" s="39"/>
      <c r="H2118" s="39"/>
      <c r="I2118" s="38"/>
    </row>
    <row r="2119" spans="2:9">
      <c r="B2119" s="39"/>
      <c r="C2119" s="40"/>
      <c r="D2119" s="39"/>
      <c r="E2119" s="39"/>
      <c r="F2119" s="39"/>
      <c r="G2119" s="39"/>
      <c r="H2119" s="39"/>
      <c r="I2119" s="38"/>
    </row>
    <row r="2120" spans="2:9">
      <c r="B2120" s="39"/>
      <c r="C2120" s="40"/>
      <c r="D2120" s="39"/>
      <c r="E2120" s="39"/>
      <c r="F2120" s="39"/>
      <c r="G2120" s="39"/>
      <c r="H2120" s="39"/>
      <c r="I2120" s="38"/>
    </row>
    <row r="2121" spans="2:9">
      <c r="B2121" s="39"/>
      <c r="C2121" s="40"/>
      <c r="D2121" s="39"/>
      <c r="E2121" s="39"/>
      <c r="F2121" s="39"/>
      <c r="G2121" s="39"/>
      <c r="H2121" s="39"/>
      <c r="I2121" s="38"/>
    </row>
    <row r="2122" spans="2:9">
      <c r="B2122" s="39"/>
      <c r="C2122" s="40"/>
      <c r="D2122" s="39"/>
      <c r="E2122" s="39"/>
      <c r="F2122" s="39"/>
      <c r="G2122" s="39"/>
      <c r="H2122" s="39"/>
      <c r="I2122" s="38"/>
    </row>
    <row r="2123" spans="2:9">
      <c r="B2123" s="39"/>
      <c r="C2123" s="40"/>
      <c r="D2123" s="39"/>
      <c r="E2123" s="39"/>
      <c r="F2123" s="39"/>
      <c r="G2123" s="39"/>
      <c r="H2123" s="39"/>
      <c r="I2123" s="38"/>
    </row>
    <row r="2124" spans="2:9">
      <c r="B2124" s="39"/>
      <c r="C2124" s="40"/>
      <c r="D2124" s="39"/>
      <c r="E2124" s="39"/>
      <c r="F2124" s="39"/>
      <c r="G2124" s="39"/>
      <c r="H2124" s="39"/>
      <c r="I2124" s="38"/>
    </row>
    <row r="2125" spans="2:9">
      <c r="B2125" s="39"/>
      <c r="C2125" s="40"/>
      <c r="D2125" s="39"/>
      <c r="E2125" s="39"/>
      <c r="F2125" s="39"/>
      <c r="G2125" s="39"/>
      <c r="H2125" s="39"/>
      <c r="I2125" s="38"/>
    </row>
    <row r="2126" spans="2:9">
      <c r="B2126" s="39"/>
      <c r="C2126" s="40"/>
      <c r="D2126" s="39"/>
      <c r="E2126" s="39"/>
      <c r="F2126" s="39"/>
      <c r="G2126" s="39"/>
      <c r="H2126" s="39"/>
      <c r="I2126" s="38"/>
    </row>
    <row r="2127" spans="2:9">
      <c r="B2127" s="39"/>
      <c r="C2127" s="40"/>
      <c r="D2127" s="39"/>
      <c r="E2127" s="39"/>
      <c r="F2127" s="39"/>
      <c r="G2127" s="39"/>
      <c r="H2127" s="39"/>
      <c r="I2127" s="38"/>
    </row>
    <row r="2128" spans="2:9">
      <c r="B2128" s="39"/>
      <c r="C2128" s="40"/>
      <c r="D2128" s="39"/>
      <c r="E2128" s="39"/>
      <c r="F2128" s="39"/>
      <c r="G2128" s="39"/>
      <c r="H2128" s="39"/>
      <c r="I2128" s="38"/>
    </row>
    <row r="2129" spans="2:9">
      <c r="B2129" s="39"/>
      <c r="C2129" s="40"/>
      <c r="D2129" s="39"/>
      <c r="E2129" s="39"/>
      <c r="F2129" s="39"/>
      <c r="G2129" s="39"/>
      <c r="H2129" s="39"/>
      <c r="I2129" s="38"/>
    </row>
    <row r="2130" spans="2:9">
      <c r="B2130" s="39"/>
      <c r="C2130" s="40"/>
      <c r="D2130" s="39"/>
      <c r="E2130" s="39"/>
      <c r="F2130" s="39"/>
      <c r="G2130" s="39"/>
      <c r="H2130" s="39"/>
      <c r="I2130" s="38"/>
    </row>
    <row r="2131" spans="2:9">
      <c r="B2131" s="39"/>
      <c r="C2131" s="40"/>
      <c r="D2131" s="39"/>
      <c r="E2131" s="39"/>
      <c r="F2131" s="39"/>
      <c r="G2131" s="39"/>
      <c r="H2131" s="39"/>
      <c r="I2131" s="38"/>
    </row>
    <row r="2132" spans="2:9">
      <c r="B2132" s="39"/>
      <c r="C2132" s="40"/>
      <c r="D2132" s="39"/>
      <c r="E2132" s="39"/>
      <c r="F2132" s="39"/>
      <c r="G2132" s="39"/>
      <c r="H2132" s="39"/>
      <c r="I2132" s="38"/>
    </row>
    <row r="2133" spans="2:9">
      <c r="B2133" s="39"/>
      <c r="C2133" s="40"/>
      <c r="D2133" s="39"/>
      <c r="E2133" s="39"/>
      <c r="F2133" s="39"/>
      <c r="G2133" s="39"/>
      <c r="H2133" s="39"/>
      <c r="I2133" s="38"/>
    </row>
    <row r="2134" spans="2:9">
      <c r="B2134" s="39"/>
      <c r="C2134" s="40"/>
      <c r="D2134" s="39"/>
      <c r="E2134" s="39"/>
      <c r="F2134" s="39"/>
      <c r="G2134" s="39"/>
      <c r="H2134" s="39"/>
      <c r="I2134" s="38"/>
    </row>
    <row r="2135" spans="2:9">
      <c r="B2135" s="39"/>
      <c r="C2135" s="40"/>
      <c r="D2135" s="39"/>
      <c r="E2135" s="39"/>
      <c r="F2135" s="39"/>
      <c r="G2135" s="39"/>
      <c r="H2135" s="39"/>
      <c r="I2135" s="38"/>
    </row>
    <row r="2136" spans="2:9">
      <c r="B2136" s="39"/>
      <c r="C2136" s="40"/>
      <c r="D2136" s="39"/>
      <c r="E2136" s="39"/>
      <c r="F2136" s="39"/>
      <c r="G2136" s="39"/>
      <c r="H2136" s="39"/>
      <c r="I2136" s="38"/>
    </row>
    <row r="2137" spans="2:9">
      <c r="B2137" s="39"/>
      <c r="C2137" s="40"/>
      <c r="D2137" s="39"/>
      <c r="E2137" s="39"/>
      <c r="F2137" s="39"/>
      <c r="G2137" s="39"/>
      <c r="H2137" s="39"/>
      <c r="I2137" s="38"/>
    </row>
    <row r="2138" spans="2:9">
      <c r="B2138" s="39"/>
      <c r="C2138" s="40"/>
      <c r="D2138" s="39"/>
      <c r="E2138" s="39"/>
      <c r="F2138" s="39"/>
      <c r="G2138" s="39"/>
      <c r="H2138" s="39"/>
      <c r="I2138" s="38"/>
    </row>
    <row r="2139" spans="2:9">
      <c r="B2139" s="39"/>
      <c r="C2139" s="40"/>
      <c r="D2139" s="39"/>
      <c r="E2139" s="39"/>
      <c r="F2139" s="39"/>
      <c r="G2139" s="39"/>
      <c r="H2139" s="39"/>
      <c r="I2139" s="38"/>
    </row>
    <row r="2140" spans="2:9">
      <c r="B2140" s="39"/>
      <c r="C2140" s="40"/>
      <c r="D2140" s="39"/>
      <c r="E2140" s="39"/>
      <c r="F2140" s="39"/>
      <c r="G2140" s="39"/>
      <c r="H2140" s="39"/>
      <c r="I2140" s="38"/>
    </row>
    <row r="2141" spans="2:9">
      <c r="B2141" s="39"/>
      <c r="C2141" s="40"/>
      <c r="D2141" s="39"/>
      <c r="E2141" s="39"/>
      <c r="F2141" s="39"/>
      <c r="G2141" s="39"/>
      <c r="H2141" s="39"/>
      <c r="I2141" s="38"/>
    </row>
    <row r="2142" spans="2:9">
      <c r="B2142" s="39"/>
      <c r="C2142" s="40"/>
      <c r="D2142" s="39"/>
      <c r="E2142" s="39"/>
      <c r="F2142" s="39"/>
      <c r="G2142" s="39"/>
      <c r="H2142" s="39"/>
      <c r="I2142" s="38"/>
    </row>
    <row r="2143" spans="2:9">
      <c r="B2143" s="39"/>
      <c r="C2143" s="40"/>
      <c r="D2143" s="39"/>
      <c r="E2143" s="39"/>
      <c r="F2143" s="39"/>
      <c r="G2143" s="39"/>
      <c r="H2143" s="39"/>
      <c r="I2143" s="38"/>
    </row>
    <row r="2144" spans="2:9">
      <c r="B2144" s="39"/>
      <c r="C2144" s="40"/>
      <c r="D2144" s="39"/>
      <c r="E2144" s="39"/>
      <c r="F2144" s="39"/>
      <c r="G2144" s="39"/>
      <c r="H2144" s="39"/>
      <c r="I2144" s="38"/>
    </row>
    <row r="2145" spans="2:9">
      <c r="B2145" s="39"/>
      <c r="C2145" s="40"/>
      <c r="D2145" s="39"/>
      <c r="E2145" s="39"/>
      <c r="F2145" s="39"/>
      <c r="G2145" s="39"/>
      <c r="H2145" s="39"/>
      <c r="I2145" s="38"/>
    </row>
    <row r="2146" spans="2:9">
      <c r="B2146" s="39"/>
      <c r="C2146" s="40"/>
      <c r="D2146" s="39"/>
      <c r="E2146" s="39"/>
      <c r="F2146" s="39"/>
      <c r="G2146" s="39"/>
      <c r="H2146" s="39"/>
      <c r="I2146" s="38"/>
    </row>
    <row r="2147" spans="2:9">
      <c r="B2147" s="39"/>
      <c r="C2147" s="40"/>
      <c r="D2147" s="39"/>
      <c r="E2147" s="39"/>
      <c r="F2147" s="39"/>
      <c r="G2147" s="39"/>
      <c r="H2147" s="39"/>
      <c r="I2147" s="38"/>
    </row>
    <row r="2148" spans="2:9">
      <c r="B2148" s="39"/>
      <c r="C2148" s="40"/>
      <c r="D2148" s="39"/>
      <c r="E2148" s="39"/>
      <c r="F2148" s="39"/>
      <c r="G2148" s="39"/>
      <c r="H2148" s="39"/>
      <c r="I2148" s="38"/>
    </row>
    <row r="2149" spans="2:9">
      <c r="B2149" s="39"/>
      <c r="C2149" s="40"/>
      <c r="D2149" s="39"/>
      <c r="E2149" s="39"/>
      <c r="F2149" s="39"/>
      <c r="G2149" s="39"/>
      <c r="H2149" s="39"/>
      <c r="I2149" s="38"/>
    </row>
    <row r="2150" spans="2:9">
      <c r="B2150" s="39"/>
      <c r="C2150" s="40"/>
      <c r="D2150" s="39"/>
      <c r="E2150" s="39"/>
      <c r="F2150" s="39"/>
      <c r="G2150" s="39"/>
      <c r="H2150" s="39"/>
      <c r="I2150" s="38"/>
    </row>
    <row r="2151" spans="2:9">
      <c r="B2151" s="39"/>
      <c r="C2151" s="40"/>
      <c r="D2151" s="39"/>
      <c r="E2151" s="39"/>
      <c r="F2151" s="39"/>
      <c r="G2151" s="39"/>
      <c r="H2151" s="39"/>
      <c r="I2151" s="38"/>
    </row>
    <row r="2152" spans="2:9">
      <c r="B2152" s="39"/>
      <c r="C2152" s="40"/>
      <c r="D2152" s="39"/>
      <c r="E2152" s="39"/>
      <c r="F2152" s="39"/>
      <c r="G2152" s="39"/>
      <c r="H2152" s="39"/>
      <c r="I2152" s="38"/>
    </row>
    <row r="2153" spans="2:9">
      <c r="B2153" s="39"/>
      <c r="C2153" s="40"/>
      <c r="D2153" s="39"/>
      <c r="E2153" s="39"/>
      <c r="F2153" s="39"/>
      <c r="G2153" s="39"/>
      <c r="H2153" s="39"/>
      <c r="I2153" s="38"/>
    </row>
    <row r="2154" spans="2:9">
      <c r="B2154" s="39"/>
      <c r="C2154" s="40"/>
      <c r="D2154" s="39"/>
      <c r="E2154" s="39"/>
      <c r="F2154" s="39"/>
      <c r="G2154" s="39"/>
      <c r="H2154" s="39"/>
      <c r="I2154" s="38"/>
    </row>
    <row r="2155" spans="2:9">
      <c r="B2155" s="39"/>
      <c r="C2155" s="40"/>
      <c r="D2155" s="39"/>
      <c r="E2155" s="39"/>
      <c r="F2155" s="39"/>
      <c r="G2155" s="39"/>
      <c r="H2155" s="39"/>
      <c r="I2155" s="38"/>
    </row>
    <row r="2156" spans="2:9">
      <c r="B2156" s="39"/>
      <c r="C2156" s="40"/>
      <c r="D2156" s="39"/>
      <c r="E2156" s="39"/>
      <c r="F2156" s="39"/>
      <c r="G2156" s="39"/>
      <c r="H2156" s="39"/>
      <c r="I2156" s="38"/>
    </row>
    <row r="2157" spans="2:9">
      <c r="B2157" s="39"/>
      <c r="C2157" s="40"/>
      <c r="D2157" s="39"/>
      <c r="E2157" s="39"/>
      <c r="F2157" s="39"/>
      <c r="G2157" s="39"/>
      <c r="H2157" s="39"/>
      <c r="I2157" s="38"/>
    </row>
    <row r="2158" spans="2:9">
      <c r="B2158" s="39"/>
      <c r="C2158" s="40"/>
      <c r="D2158" s="39"/>
      <c r="E2158" s="39"/>
      <c r="F2158" s="39"/>
      <c r="G2158" s="39"/>
      <c r="H2158" s="39"/>
      <c r="I2158" s="38"/>
    </row>
    <row r="2159" spans="2:9">
      <c r="B2159" s="39"/>
      <c r="C2159" s="40"/>
      <c r="D2159" s="39"/>
      <c r="E2159" s="39"/>
      <c r="F2159" s="39"/>
      <c r="G2159" s="39"/>
      <c r="H2159" s="39"/>
      <c r="I2159" s="38"/>
    </row>
    <row r="2160" spans="2:9">
      <c r="B2160" s="39"/>
      <c r="C2160" s="40"/>
      <c r="D2160" s="39"/>
      <c r="E2160" s="39"/>
      <c r="F2160" s="39"/>
      <c r="G2160" s="39"/>
      <c r="H2160" s="39"/>
      <c r="I2160" s="38"/>
    </row>
    <row r="2161" spans="2:9">
      <c r="B2161" s="39"/>
      <c r="C2161" s="40"/>
      <c r="D2161" s="39"/>
      <c r="E2161" s="39"/>
      <c r="F2161" s="39"/>
      <c r="G2161" s="39"/>
      <c r="H2161" s="39"/>
      <c r="I2161" s="38"/>
    </row>
    <row r="2162" spans="2:9">
      <c r="B2162" s="39"/>
      <c r="C2162" s="40"/>
      <c r="D2162" s="39"/>
      <c r="E2162" s="39"/>
      <c r="F2162" s="39"/>
      <c r="G2162" s="39"/>
      <c r="H2162" s="39"/>
      <c r="I2162" s="38"/>
    </row>
    <row r="2163" spans="2:9">
      <c r="B2163" s="39"/>
      <c r="C2163" s="40"/>
      <c r="D2163" s="39"/>
      <c r="E2163" s="39"/>
      <c r="F2163" s="39"/>
      <c r="G2163" s="39"/>
      <c r="H2163" s="39"/>
      <c r="I2163" s="38"/>
    </row>
    <row r="2164" spans="2:9">
      <c r="B2164" s="39"/>
      <c r="C2164" s="40"/>
      <c r="D2164" s="39"/>
      <c r="E2164" s="39"/>
      <c r="F2164" s="39"/>
      <c r="G2164" s="39"/>
      <c r="H2164" s="39"/>
      <c r="I2164" s="38"/>
    </row>
    <row r="2165" spans="2:9">
      <c r="B2165" s="39"/>
      <c r="C2165" s="40"/>
      <c r="D2165" s="39"/>
      <c r="E2165" s="39"/>
      <c r="F2165" s="39"/>
      <c r="G2165" s="39"/>
      <c r="H2165" s="39"/>
      <c r="I2165" s="38"/>
    </row>
    <row r="2166" spans="2:9">
      <c r="B2166" s="39"/>
      <c r="C2166" s="40"/>
      <c r="D2166" s="39"/>
      <c r="E2166" s="39"/>
      <c r="F2166" s="39"/>
      <c r="G2166" s="39"/>
      <c r="H2166" s="39"/>
      <c r="I2166" s="38"/>
    </row>
    <row r="2167" spans="2:9">
      <c r="B2167" s="39"/>
      <c r="C2167" s="40"/>
      <c r="D2167" s="39"/>
      <c r="E2167" s="39"/>
      <c r="F2167" s="39"/>
      <c r="G2167" s="39"/>
      <c r="H2167" s="39"/>
      <c r="I2167" s="38"/>
    </row>
    <row r="2168" spans="2:9">
      <c r="B2168" s="39"/>
      <c r="C2168" s="40"/>
      <c r="D2168" s="39"/>
      <c r="E2168" s="39"/>
      <c r="F2168" s="39"/>
      <c r="G2168" s="39"/>
      <c r="H2168" s="39"/>
      <c r="I2168" s="38"/>
    </row>
    <row r="2169" spans="2:9">
      <c r="B2169" s="39"/>
      <c r="C2169" s="40"/>
      <c r="D2169" s="39"/>
      <c r="E2169" s="39"/>
      <c r="F2169" s="39"/>
      <c r="G2169" s="39"/>
      <c r="H2169" s="39"/>
      <c r="I2169" s="38"/>
    </row>
    <row r="2170" spans="2:9">
      <c r="B2170" s="39"/>
      <c r="C2170" s="40"/>
      <c r="D2170" s="39"/>
      <c r="E2170" s="39"/>
      <c r="F2170" s="39"/>
      <c r="G2170" s="39"/>
      <c r="H2170" s="39"/>
      <c r="I2170" s="38"/>
    </row>
    <row r="2171" spans="2:9">
      <c r="B2171" s="39"/>
      <c r="C2171" s="40"/>
      <c r="D2171" s="39"/>
      <c r="E2171" s="39"/>
      <c r="F2171" s="39"/>
      <c r="G2171" s="39"/>
      <c r="H2171" s="39"/>
      <c r="I2171" s="38"/>
    </row>
    <row r="2172" spans="2:9">
      <c r="B2172" s="39"/>
      <c r="C2172" s="40"/>
      <c r="D2172" s="39"/>
      <c r="E2172" s="39"/>
      <c r="F2172" s="39"/>
      <c r="G2172" s="39"/>
      <c r="H2172" s="39"/>
      <c r="I2172" s="38"/>
    </row>
    <row r="2173" spans="2:9">
      <c r="B2173" s="39"/>
      <c r="C2173" s="40"/>
      <c r="D2173" s="39"/>
      <c r="E2173" s="39"/>
      <c r="F2173" s="39"/>
      <c r="G2173" s="39"/>
      <c r="H2173" s="39"/>
      <c r="I2173" s="38"/>
    </row>
    <row r="2174" spans="2:9">
      <c r="B2174" s="39"/>
      <c r="C2174" s="40"/>
      <c r="D2174" s="39"/>
      <c r="E2174" s="39"/>
      <c r="F2174" s="39"/>
      <c r="G2174" s="39"/>
      <c r="H2174" s="39"/>
      <c r="I2174" s="38"/>
    </row>
    <row r="2175" spans="2:9">
      <c r="B2175" s="39"/>
      <c r="C2175" s="40"/>
      <c r="D2175" s="39"/>
      <c r="E2175" s="39"/>
      <c r="F2175" s="39"/>
      <c r="G2175" s="39"/>
      <c r="H2175" s="39"/>
      <c r="I2175" s="38"/>
    </row>
    <row r="2176" spans="2:9">
      <c r="B2176" s="39"/>
      <c r="C2176" s="40"/>
      <c r="D2176" s="39"/>
      <c r="E2176" s="39"/>
      <c r="F2176" s="39"/>
      <c r="G2176" s="39"/>
      <c r="H2176" s="39"/>
      <c r="I2176" s="38"/>
    </row>
    <row r="2177" spans="2:9">
      <c r="B2177" s="39"/>
      <c r="C2177" s="40"/>
      <c r="D2177" s="39"/>
      <c r="E2177" s="39"/>
      <c r="F2177" s="39"/>
      <c r="G2177" s="39"/>
      <c r="H2177" s="39"/>
      <c r="I2177" s="38"/>
    </row>
    <row r="2178" spans="2:9">
      <c r="B2178" s="39"/>
      <c r="C2178" s="40"/>
      <c r="D2178" s="39"/>
      <c r="E2178" s="39"/>
      <c r="F2178" s="39"/>
      <c r="G2178" s="39"/>
      <c r="H2178" s="39"/>
      <c r="I2178" s="38"/>
    </row>
    <row r="2179" spans="2:9">
      <c r="B2179" s="39"/>
      <c r="C2179" s="40"/>
      <c r="D2179" s="39"/>
      <c r="E2179" s="39"/>
      <c r="F2179" s="39"/>
      <c r="G2179" s="39"/>
      <c r="H2179" s="39"/>
      <c r="I2179" s="38"/>
    </row>
    <row r="2180" spans="2:9">
      <c r="B2180" s="39"/>
      <c r="C2180" s="40"/>
      <c r="D2180" s="39"/>
      <c r="E2180" s="39"/>
      <c r="F2180" s="39"/>
      <c r="G2180" s="39"/>
      <c r="H2180" s="39"/>
      <c r="I2180" s="38"/>
    </row>
    <row r="2181" spans="2:9">
      <c r="B2181" s="39"/>
      <c r="C2181" s="40"/>
      <c r="D2181" s="39"/>
      <c r="E2181" s="39"/>
      <c r="F2181" s="39"/>
      <c r="G2181" s="39"/>
      <c r="H2181" s="39"/>
      <c r="I2181" s="38"/>
    </row>
    <row r="2182" spans="2:9">
      <c r="B2182" s="39"/>
      <c r="C2182" s="40"/>
      <c r="D2182" s="39"/>
      <c r="E2182" s="39"/>
      <c r="F2182" s="39"/>
      <c r="G2182" s="39"/>
      <c r="H2182" s="39"/>
      <c r="I2182" s="38"/>
    </row>
    <row r="2183" spans="2:9">
      <c r="B2183" s="39"/>
      <c r="C2183" s="40"/>
      <c r="D2183" s="39"/>
      <c r="E2183" s="39"/>
      <c r="F2183" s="39"/>
      <c r="G2183" s="39"/>
      <c r="H2183" s="39"/>
      <c r="I2183" s="38"/>
    </row>
    <row r="2184" spans="2:9">
      <c r="B2184" s="39"/>
      <c r="C2184" s="40"/>
      <c r="D2184" s="39"/>
      <c r="E2184" s="39"/>
      <c r="F2184" s="39"/>
      <c r="G2184" s="39"/>
      <c r="H2184" s="39"/>
      <c r="I2184" s="38"/>
    </row>
    <row r="2185" spans="2:9">
      <c r="B2185" s="39"/>
      <c r="C2185" s="40"/>
      <c r="D2185" s="39"/>
      <c r="E2185" s="39"/>
      <c r="F2185" s="39"/>
      <c r="G2185" s="39"/>
      <c r="H2185" s="39"/>
      <c r="I2185" s="38"/>
    </row>
    <row r="2186" spans="2:9">
      <c r="B2186" s="39"/>
      <c r="C2186" s="40"/>
      <c r="D2186" s="39"/>
      <c r="E2186" s="39"/>
      <c r="F2186" s="39"/>
      <c r="G2186" s="39"/>
      <c r="H2186" s="39"/>
      <c r="I2186" s="38"/>
    </row>
    <row r="2187" spans="2:9">
      <c r="B2187" s="39"/>
      <c r="C2187" s="40"/>
      <c r="D2187" s="39"/>
      <c r="E2187" s="39"/>
      <c r="F2187" s="39"/>
      <c r="G2187" s="39"/>
      <c r="H2187" s="39"/>
      <c r="I2187" s="38"/>
    </row>
    <row r="2188" spans="2:9">
      <c r="B2188" s="39"/>
      <c r="C2188" s="40"/>
      <c r="D2188" s="39"/>
      <c r="E2188" s="39"/>
      <c r="F2188" s="39"/>
      <c r="G2188" s="39"/>
      <c r="H2188" s="39"/>
      <c r="I2188" s="38"/>
    </row>
    <row r="2189" spans="2:9">
      <c r="B2189" s="39"/>
      <c r="C2189" s="40"/>
      <c r="D2189" s="39"/>
      <c r="E2189" s="39"/>
      <c r="F2189" s="39"/>
      <c r="G2189" s="39"/>
      <c r="H2189" s="39"/>
      <c r="I2189" s="38"/>
    </row>
    <row r="2190" spans="2:9">
      <c r="B2190" s="39"/>
      <c r="C2190" s="40"/>
      <c r="D2190" s="39"/>
      <c r="E2190" s="39"/>
      <c r="F2190" s="39"/>
      <c r="G2190" s="39"/>
      <c r="H2190" s="39"/>
      <c r="I2190" s="38"/>
    </row>
    <row r="2191" spans="2:9">
      <c r="B2191" s="39"/>
      <c r="C2191" s="40"/>
      <c r="D2191" s="39"/>
      <c r="E2191" s="39"/>
      <c r="F2191" s="39"/>
      <c r="G2191" s="39"/>
      <c r="H2191" s="39"/>
      <c r="I2191" s="38"/>
    </row>
    <row r="2192" spans="2:9">
      <c r="B2192" s="39"/>
      <c r="C2192" s="40"/>
      <c r="D2192" s="39"/>
      <c r="E2192" s="39"/>
      <c r="F2192" s="39"/>
      <c r="G2192" s="39"/>
      <c r="H2192" s="39"/>
      <c r="I2192" s="38"/>
    </row>
    <row r="2193" spans="2:9">
      <c r="B2193" s="39"/>
      <c r="C2193" s="40"/>
      <c r="D2193" s="39"/>
      <c r="E2193" s="39"/>
      <c r="F2193" s="39"/>
      <c r="G2193" s="39"/>
      <c r="H2193" s="39"/>
      <c r="I2193" s="38"/>
    </row>
    <row r="2194" spans="2:9">
      <c r="B2194" s="39"/>
      <c r="C2194" s="40"/>
      <c r="D2194" s="39"/>
      <c r="E2194" s="39"/>
      <c r="F2194" s="39"/>
      <c r="G2194" s="39"/>
      <c r="H2194" s="39"/>
      <c r="I2194" s="38"/>
    </row>
    <row r="2195" spans="2:9">
      <c r="B2195" s="39"/>
      <c r="C2195" s="40"/>
      <c r="D2195" s="39"/>
      <c r="E2195" s="39"/>
      <c r="F2195" s="39"/>
      <c r="G2195" s="39"/>
      <c r="H2195" s="39"/>
      <c r="I2195" s="38"/>
    </row>
    <row r="2196" spans="2:9">
      <c r="B2196" s="39"/>
      <c r="C2196" s="40"/>
      <c r="D2196" s="39"/>
      <c r="E2196" s="39"/>
      <c r="F2196" s="39"/>
      <c r="G2196" s="39"/>
      <c r="H2196" s="39"/>
      <c r="I2196" s="38"/>
    </row>
    <row r="2197" spans="2:9">
      <c r="B2197" s="39"/>
      <c r="C2197" s="40"/>
      <c r="D2197" s="39"/>
      <c r="E2197" s="39"/>
      <c r="F2197" s="39"/>
      <c r="G2197" s="39"/>
      <c r="H2197" s="39"/>
      <c r="I2197" s="38"/>
    </row>
    <row r="2198" spans="2:9">
      <c r="B2198" s="39"/>
      <c r="C2198" s="40"/>
      <c r="D2198" s="39"/>
      <c r="E2198" s="39"/>
      <c r="F2198" s="39"/>
      <c r="G2198" s="39"/>
      <c r="H2198" s="39"/>
      <c r="I2198" s="38"/>
    </row>
    <row r="2199" spans="2:9">
      <c r="B2199" s="39"/>
      <c r="C2199" s="40"/>
      <c r="D2199" s="39"/>
      <c r="E2199" s="39"/>
      <c r="F2199" s="39"/>
      <c r="G2199" s="39"/>
      <c r="H2199" s="39"/>
      <c r="I2199" s="38"/>
    </row>
    <row r="2200" spans="2:9">
      <c r="B2200" s="39"/>
      <c r="C2200" s="40"/>
      <c r="D2200" s="39"/>
      <c r="E2200" s="39"/>
      <c r="F2200" s="39"/>
      <c r="G2200" s="39"/>
      <c r="H2200" s="39"/>
      <c r="I2200" s="38"/>
    </row>
    <row r="2201" spans="2:9">
      <c r="B2201" s="39"/>
      <c r="C2201" s="40"/>
      <c r="D2201" s="39"/>
      <c r="E2201" s="39"/>
      <c r="F2201" s="39"/>
      <c r="G2201" s="39"/>
      <c r="H2201" s="39"/>
      <c r="I2201" s="38"/>
    </row>
    <row r="2202" spans="2:9">
      <c r="B2202" s="39"/>
      <c r="C2202" s="40"/>
      <c r="D2202" s="39"/>
      <c r="E2202" s="39"/>
      <c r="F2202" s="39"/>
      <c r="G2202" s="39"/>
      <c r="H2202" s="39"/>
      <c r="I2202" s="38"/>
    </row>
    <row r="2203" spans="2:9">
      <c r="B2203" s="39"/>
      <c r="C2203" s="40"/>
      <c r="D2203" s="39"/>
      <c r="E2203" s="39"/>
      <c r="F2203" s="39"/>
      <c r="G2203" s="39"/>
      <c r="H2203" s="39"/>
      <c r="I2203" s="38"/>
    </row>
    <row r="2204" spans="2:9">
      <c r="B2204" s="39"/>
      <c r="C2204" s="40"/>
      <c r="D2204" s="39"/>
      <c r="E2204" s="39"/>
      <c r="F2204" s="39"/>
      <c r="G2204" s="39"/>
      <c r="H2204" s="39"/>
      <c r="I2204" s="38"/>
    </row>
    <row r="2205" spans="2:9">
      <c r="B2205" s="39"/>
      <c r="C2205" s="40"/>
      <c r="D2205" s="39"/>
      <c r="E2205" s="39"/>
      <c r="F2205" s="39"/>
      <c r="G2205" s="39"/>
      <c r="H2205" s="39"/>
      <c r="I2205" s="38"/>
    </row>
    <row r="2206" spans="2:9">
      <c r="B2206" s="39"/>
      <c r="C2206" s="40"/>
      <c r="D2206" s="39"/>
      <c r="E2206" s="39"/>
      <c r="F2206" s="39"/>
      <c r="G2206" s="39"/>
      <c r="H2206" s="39"/>
      <c r="I2206" s="38"/>
    </row>
    <row r="2207" spans="2:9">
      <c r="B2207" s="39"/>
      <c r="C2207" s="40"/>
      <c r="D2207" s="39"/>
      <c r="E2207" s="39"/>
      <c r="F2207" s="39"/>
      <c r="G2207" s="39"/>
      <c r="H2207" s="39"/>
      <c r="I2207" s="38"/>
    </row>
    <row r="2208" spans="2:9">
      <c r="B2208" s="39"/>
      <c r="C2208" s="40"/>
      <c r="D2208" s="39"/>
      <c r="E2208" s="39"/>
      <c r="F2208" s="39"/>
      <c r="G2208" s="39"/>
      <c r="H2208" s="39"/>
      <c r="I2208" s="38"/>
    </row>
    <row r="2209" spans="2:9">
      <c r="B2209" s="39"/>
      <c r="C2209" s="40"/>
      <c r="D2209" s="39"/>
      <c r="E2209" s="39"/>
      <c r="F2209" s="39"/>
      <c r="G2209" s="39"/>
      <c r="H2209" s="39"/>
      <c r="I2209" s="38"/>
    </row>
    <row r="2210" spans="2:9">
      <c r="B2210" s="39"/>
      <c r="C2210" s="40"/>
      <c r="D2210" s="39"/>
      <c r="E2210" s="39"/>
      <c r="F2210" s="39"/>
      <c r="G2210" s="39"/>
      <c r="H2210" s="39"/>
      <c r="I2210" s="38"/>
    </row>
    <row r="2211" spans="2:9">
      <c r="B2211" s="39"/>
      <c r="C2211" s="40"/>
      <c r="D2211" s="39"/>
      <c r="E2211" s="39"/>
      <c r="F2211" s="39"/>
      <c r="G2211" s="39"/>
      <c r="H2211" s="39"/>
      <c r="I2211" s="38"/>
    </row>
    <row r="2212" spans="2:9">
      <c r="B2212" s="39"/>
      <c r="C2212" s="40"/>
      <c r="D2212" s="39"/>
      <c r="E2212" s="39"/>
      <c r="F2212" s="39"/>
      <c r="G2212" s="39"/>
      <c r="H2212" s="39"/>
      <c r="I2212" s="38"/>
    </row>
    <row r="2213" spans="2:9">
      <c r="B2213" s="39"/>
      <c r="C2213" s="40"/>
      <c r="D2213" s="39"/>
      <c r="E2213" s="39"/>
      <c r="F2213" s="39"/>
      <c r="G2213" s="39"/>
      <c r="H2213" s="39"/>
      <c r="I2213" s="38"/>
    </row>
    <row r="2214" spans="2:9">
      <c r="B2214" s="39"/>
      <c r="C2214" s="40"/>
      <c r="D2214" s="39"/>
      <c r="E2214" s="39"/>
      <c r="F2214" s="39"/>
      <c r="G2214" s="39"/>
      <c r="H2214" s="39"/>
      <c r="I2214" s="38"/>
    </row>
    <row r="2215" spans="2:9">
      <c r="B2215" s="39"/>
      <c r="C2215" s="40"/>
      <c r="D2215" s="39"/>
      <c r="E2215" s="39"/>
      <c r="F2215" s="39"/>
      <c r="G2215" s="39"/>
      <c r="H2215" s="39"/>
      <c r="I2215" s="38"/>
    </row>
    <row r="2216" spans="2:9">
      <c r="B2216" s="39"/>
      <c r="C2216" s="40"/>
      <c r="D2216" s="39"/>
      <c r="E2216" s="39"/>
      <c r="F2216" s="39"/>
      <c r="G2216" s="39"/>
      <c r="H2216" s="39"/>
      <c r="I2216" s="38"/>
    </row>
    <row r="2217" spans="2:9">
      <c r="B2217" s="39"/>
      <c r="C2217" s="40"/>
      <c r="D2217" s="39"/>
      <c r="E2217" s="39"/>
      <c r="F2217" s="39"/>
      <c r="G2217" s="39"/>
      <c r="H2217" s="39"/>
      <c r="I2217" s="38"/>
    </row>
    <row r="2218" spans="2:9">
      <c r="B2218" s="39"/>
      <c r="C2218" s="40"/>
      <c r="D2218" s="39"/>
      <c r="E2218" s="39"/>
      <c r="F2218" s="39"/>
      <c r="G2218" s="39"/>
      <c r="H2218" s="39"/>
      <c r="I2218" s="38"/>
    </row>
    <row r="2219" spans="2:9">
      <c r="B2219" s="39"/>
      <c r="C2219" s="40"/>
      <c r="D2219" s="39"/>
      <c r="E2219" s="39"/>
      <c r="F2219" s="39"/>
      <c r="G2219" s="39"/>
      <c r="H2219" s="39"/>
      <c r="I2219" s="38"/>
    </row>
    <row r="2220" spans="2:9">
      <c r="B2220" s="39"/>
      <c r="C2220" s="40"/>
      <c r="D2220" s="39"/>
      <c r="E2220" s="39"/>
      <c r="F2220" s="39"/>
      <c r="G2220" s="39"/>
      <c r="H2220" s="39"/>
      <c r="I2220" s="38"/>
    </row>
    <row r="2221" spans="2:9">
      <c r="B2221" s="39"/>
      <c r="C2221" s="40"/>
      <c r="D2221" s="39"/>
      <c r="E2221" s="39"/>
      <c r="F2221" s="39"/>
      <c r="G2221" s="39"/>
      <c r="H2221" s="39"/>
      <c r="I2221" s="38"/>
    </row>
    <row r="2222" spans="2:9">
      <c r="B2222" s="39"/>
      <c r="C2222" s="40"/>
      <c r="D2222" s="39"/>
      <c r="E2222" s="39"/>
      <c r="F2222" s="39"/>
      <c r="G2222" s="39"/>
      <c r="H2222" s="39"/>
      <c r="I2222" s="38"/>
    </row>
    <row r="2223" spans="2:9">
      <c r="B2223" s="39"/>
      <c r="C2223" s="40"/>
      <c r="D2223" s="39"/>
      <c r="E2223" s="39"/>
      <c r="F2223" s="39"/>
      <c r="G2223" s="39"/>
      <c r="H2223" s="39"/>
      <c r="I2223" s="38"/>
    </row>
    <row r="2224" spans="2:9">
      <c r="B2224" s="39"/>
      <c r="C2224" s="40"/>
      <c r="D2224" s="39"/>
      <c r="E2224" s="39"/>
      <c r="F2224" s="39"/>
      <c r="G2224" s="39"/>
      <c r="H2224" s="39"/>
      <c r="I2224" s="38"/>
    </row>
    <row r="2225" spans="2:9">
      <c r="B2225" s="39"/>
      <c r="C2225" s="40"/>
      <c r="D2225" s="39"/>
      <c r="E2225" s="39"/>
      <c r="F2225" s="39"/>
      <c r="G2225" s="39"/>
      <c r="H2225" s="39"/>
      <c r="I2225" s="38"/>
    </row>
    <row r="2226" spans="2:9">
      <c r="B2226" s="39"/>
      <c r="C2226" s="40"/>
      <c r="D2226" s="39"/>
      <c r="E2226" s="39"/>
      <c r="F2226" s="39"/>
      <c r="G2226" s="39"/>
      <c r="H2226" s="39"/>
      <c r="I2226" s="38"/>
    </row>
    <row r="2227" spans="2:9">
      <c r="B2227" s="39"/>
      <c r="C2227" s="40"/>
      <c r="D2227" s="39"/>
      <c r="E2227" s="39"/>
      <c r="F2227" s="39"/>
      <c r="G2227" s="39"/>
      <c r="H2227" s="39"/>
      <c r="I2227" s="38"/>
    </row>
    <row r="2228" spans="2:9">
      <c r="B2228" s="39"/>
      <c r="C2228" s="40"/>
      <c r="D2228" s="39"/>
      <c r="E2228" s="39"/>
      <c r="F2228" s="39"/>
      <c r="G2228" s="39"/>
      <c r="H2228" s="39"/>
      <c r="I2228" s="38"/>
    </row>
    <row r="2229" spans="2:9">
      <c r="B2229" s="39"/>
      <c r="C2229" s="40"/>
      <c r="D2229" s="39"/>
      <c r="E2229" s="39"/>
      <c r="F2229" s="39"/>
      <c r="G2229" s="39"/>
      <c r="H2229" s="39"/>
      <c r="I2229" s="38"/>
    </row>
    <row r="2230" spans="2:9">
      <c r="B2230" s="39"/>
      <c r="C2230" s="40"/>
      <c r="D2230" s="39"/>
      <c r="E2230" s="39"/>
      <c r="F2230" s="39"/>
      <c r="G2230" s="39"/>
      <c r="H2230" s="39"/>
      <c r="I2230" s="38"/>
    </row>
    <row r="2231" spans="2:9">
      <c r="B2231" s="39"/>
      <c r="C2231" s="40"/>
      <c r="D2231" s="39"/>
      <c r="E2231" s="39"/>
      <c r="F2231" s="39"/>
      <c r="G2231" s="39"/>
      <c r="H2231" s="39"/>
      <c r="I2231" s="38"/>
    </row>
    <row r="2232" spans="2:9">
      <c r="B2232" s="39"/>
      <c r="C2232" s="40"/>
      <c r="D2232" s="39"/>
      <c r="E2232" s="39"/>
      <c r="F2232" s="39"/>
      <c r="G2232" s="39"/>
      <c r="H2232" s="39"/>
      <c r="I2232" s="38"/>
    </row>
    <row r="2233" spans="2:9">
      <c r="B2233" s="39"/>
      <c r="C2233" s="40"/>
      <c r="D2233" s="39"/>
      <c r="E2233" s="39"/>
      <c r="F2233" s="39"/>
      <c r="G2233" s="39"/>
      <c r="H2233" s="39"/>
      <c r="I2233" s="38"/>
    </row>
    <row r="2234" spans="2:9">
      <c r="B2234" s="39"/>
      <c r="C2234" s="40"/>
      <c r="D2234" s="39"/>
      <c r="E2234" s="39"/>
      <c r="F2234" s="39"/>
      <c r="G2234" s="39"/>
      <c r="H2234" s="39"/>
      <c r="I2234" s="38"/>
    </row>
    <row r="2235" spans="2:9">
      <c r="B2235" s="39"/>
      <c r="C2235" s="40"/>
      <c r="D2235" s="39"/>
      <c r="E2235" s="39"/>
      <c r="F2235" s="39"/>
      <c r="G2235" s="39"/>
      <c r="H2235" s="39"/>
      <c r="I2235" s="38"/>
    </row>
    <row r="2236" spans="2:9">
      <c r="B2236" s="39"/>
      <c r="C2236" s="40"/>
      <c r="D2236" s="39"/>
      <c r="E2236" s="39"/>
      <c r="F2236" s="39"/>
      <c r="G2236" s="39"/>
      <c r="H2236" s="39"/>
      <c r="I2236" s="38"/>
    </row>
    <row r="2237" spans="2:9">
      <c r="B2237" s="39"/>
      <c r="C2237" s="40"/>
      <c r="D2237" s="39"/>
      <c r="E2237" s="39"/>
      <c r="F2237" s="39"/>
      <c r="G2237" s="39"/>
      <c r="H2237" s="39"/>
      <c r="I2237" s="38"/>
    </row>
    <row r="2238" spans="2:9">
      <c r="B2238" s="39"/>
      <c r="C2238" s="40"/>
      <c r="D2238" s="39"/>
      <c r="E2238" s="39"/>
      <c r="F2238" s="39"/>
      <c r="G2238" s="39"/>
      <c r="H2238" s="39"/>
      <c r="I2238" s="38"/>
    </row>
    <row r="2239" spans="2:9">
      <c r="B2239" s="39"/>
      <c r="C2239" s="40"/>
      <c r="D2239" s="39"/>
      <c r="E2239" s="39"/>
      <c r="F2239" s="39"/>
      <c r="G2239" s="39"/>
      <c r="H2239" s="39"/>
      <c r="I2239" s="38"/>
    </row>
    <row r="2240" spans="2:9">
      <c r="B2240" s="39"/>
      <c r="C2240" s="40"/>
      <c r="D2240" s="39"/>
      <c r="E2240" s="39"/>
      <c r="F2240" s="39"/>
      <c r="G2240" s="39"/>
      <c r="H2240" s="39"/>
      <c r="I2240" s="38"/>
    </row>
    <row r="2241" spans="2:9">
      <c r="B2241" s="39"/>
      <c r="C2241" s="40"/>
      <c r="D2241" s="39"/>
      <c r="E2241" s="39"/>
      <c r="F2241" s="39"/>
      <c r="G2241" s="39"/>
      <c r="H2241" s="39"/>
      <c r="I2241" s="38"/>
    </row>
    <row r="2242" spans="2:9">
      <c r="B2242" s="39"/>
      <c r="C2242" s="40"/>
      <c r="D2242" s="39"/>
      <c r="E2242" s="39"/>
      <c r="F2242" s="39"/>
      <c r="G2242" s="39"/>
      <c r="H2242" s="39"/>
      <c r="I2242" s="38"/>
    </row>
    <row r="2243" spans="2:9">
      <c r="B2243" s="39"/>
      <c r="C2243" s="40"/>
      <c r="D2243" s="39"/>
      <c r="E2243" s="39"/>
      <c r="F2243" s="39"/>
      <c r="G2243" s="39"/>
      <c r="H2243" s="39"/>
      <c r="I2243" s="38"/>
    </row>
    <row r="2244" spans="2:9">
      <c r="B2244" s="39"/>
      <c r="C2244" s="40"/>
      <c r="D2244" s="39"/>
      <c r="E2244" s="39"/>
      <c r="F2244" s="39"/>
      <c r="G2244" s="39"/>
      <c r="H2244" s="39"/>
      <c r="I2244" s="38"/>
    </row>
    <row r="2245" spans="2:9">
      <c r="B2245" s="39"/>
      <c r="C2245" s="40"/>
      <c r="D2245" s="39"/>
      <c r="E2245" s="39"/>
      <c r="F2245" s="39"/>
      <c r="G2245" s="39"/>
      <c r="H2245" s="39"/>
      <c r="I2245" s="38"/>
    </row>
    <row r="2246" spans="2:9">
      <c r="B2246" s="39"/>
      <c r="C2246" s="40"/>
      <c r="D2246" s="39"/>
      <c r="E2246" s="39"/>
      <c r="F2246" s="39"/>
      <c r="G2246" s="39"/>
      <c r="H2246" s="39"/>
      <c r="I2246" s="38"/>
    </row>
    <row r="2247" spans="2:9">
      <c r="B2247" s="39"/>
      <c r="C2247" s="40"/>
      <c r="D2247" s="39"/>
      <c r="E2247" s="39"/>
      <c r="F2247" s="39"/>
      <c r="G2247" s="39"/>
      <c r="H2247" s="39"/>
      <c r="I2247" s="38"/>
    </row>
    <row r="2248" spans="2:9">
      <c r="B2248" s="39"/>
      <c r="C2248" s="40"/>
      <c r="D2248" s="39"/>
      <c r="E2248" s="39"/>
      <c r="F2248" s="39"/>
      <c r="G2248" s="39"/>
      <c r="H2248" s="39"/>
      <c r="I2248" s="38"/>
    </row>
    <row r="2249" spans="2:9">
      <c r="B2249" s="39"/>
      <c r="C2249" s="40"/>
      <c r="D2249" s="39"/>
      <c r="E2249" s="39"/>
      <c r="F2249" s="39"/>
      <c r="G2249" s="39"/>
      <c r="H2249" s="39"/>
      <c r="I2249" s="38"/>
    </row>
    <row r="2250" spans="2:9">
      <c r="B2250" s="39"/>
      <c r="C2250" s="40"/>
      <c r="D2250" s="39"/>
      <c r="E2250" s="39"/>
      <c r="F2250" s="39"/>
      <c r="G2250" s="39"/>
      <c r="H2250" s="39"/>
      <c r="I2250" s="38"/>
    </row>
    <row r="2251" spans="2:9">
      <c r="B2251" s="39"/>
      <c r="C2251" s="40"/>
      <c r="D2251" s="39"/>
      <c r="E2251" s="39"/>
      <c r="F2251" s="39"/>
      <c r="G2251" s="39"/>
      <c r="H2251" s="39"/>
      <c r="I2251" s="38"/>
    </row>
    <row r="2252" spans="2:9">
      <c r="B2252" s="39"/>
      <c r="C2252" s="40"/>
      <c r="D2252" s="39"/>
      <c r="E2252" s="39"/>
      <c r="F2252" s="39"/>
      <c r="G2252" s="39"/>
      <c r="H2252" s="39"/>
      <c r="I2252" s="38"/>
    </row>
    <row r="2253" spans="2:9">
      <c r="B2253" s="39"/>
      <c r="C2253" s="40"/>
      <c r="D2253" s="39"/>
      <c r="E2253" s="39"/>
      <c r="F2253" s="39"/>
      <c r="G2253" s="39"/>
      <c r="H2253" s="39"/>
      <c r="I2253" s="38"/>
    </row>
    <row r="2254" spans="2:9">
      <c r="B2254" s="39"/>
      <c r="C2254" s="40"/>
      <c r="D2254" s="39"/>
      <c r="E2254" s="39"/>
      <c r="F2254" s="39"/>
      <c r="G2254" s="39"/>
      <c r="H2254" s="39"/>
      <c r="I2254" s="38"/>
    </row>
    <row r="2255" spans="2:9">
      <c r="B2255" s="39"/>
      <c r="C2255" s="40"/>
      <c r="D2255" s="39"/>
      <c r="E2255" s="39"/>
      <c r="F2255" s="39"/>
      <c r="G2255" s="39"/>
      <c r="H2255" s="39"/>
      <c r="I2255" s="38"/>
    </row>
    <row r="2256" spans="2:9">
      <c r="B2256" s="39"/>
      <c r="C2256" s="40"/>
      <c r="D2256" s="39"/>
      <c r="E2256" s="39"/>
      <c r="F2256" s="39"/>
      <c r="G2256" s="39"/>
      <c r="H2256" s="39"/>
      <c r="I2256" s="38"/>
    </row>
    <row r="2257" spans="2:9">
      <c r="B2257" s="39"/>
      <c r="C2257" s="40"/>
      <c r="D2257" s="39"/>
      <c r="E2257" s="39"/>
      <c r="F2257" s="39"/>
      <c r="G2257" s="39"/>
      <c r="H2257" s="39"/>
      <c r="I2257" s="38"/>
    </row>
    <row r="2258" spans="2:9">
      <c r="B2258" s="39"/>
      <c r="C2258" s="40"/>
      <c r="D2258" s="39"/>
      <c r="E2258" s="39"/>
      <c r="F2258" s="39"/>
      <c r="G2258" s="39"/>
      <c r="H2258" s="39"/>
      <c r="I2258" s="38"/>
    </row>
    <row r="2259" spans="2:9">
      <c r="B2259" s="39"/>
      <c r="C2259" s="40"/>
      <c r="D2259" s="39"/>
      <c r="E2259" s="39"/>
      <c r="F2259" s="39"/>
      <c r="G2259" s="39"/>
      <c r="H2259" s="39"/>
      <c r="I2259" s="38"/>
    </row>
    <row r="2260" spans="2:9">
      <c r="B2260" s="39"/>
      <c r="C2260" s="40"/>
      <c r="D2260" s="39"/>
      <c r="E2260" s="39"/>
      <c r="F2260" s="39"/>
      <c r="G2260" s="39"/>
      <c r="H2260" s="39"/>
      <c r="I2260" s="38"/>
    </row>
    <row r="2261" spans="2:9">
      <c r="B2261" s="39"/>
      <c r="C2261" s="40"/>
      <c r="D2261" s="39"/>
      <c r="E2261" s="39"/>
      <c r="F2261" s="39"/>
      <c r="G2261" s="39"/>
      <c r="H2261" s="39"/>
      <c r="I2261" s="38"/>
    </row>
    <row r="2262" spans="2:9">
      <c r="B2262" s="39"/>
      <c r="C2262" s="40"/>
      <c r="D2262" s="39"/>
      <c r="E2262" s="39"/>
      <c r="F2262" s="39"/>
      <c r="G2262" s="39"/>
      <c r="H2262" s="39"/>
      <c r="I2262" s="38"/>
    </row>
    <row r="2263" spans="2:9">
      <c r="B2263" s="39"/>
      <c r="C2263" s="40"/>
      <c r="D2263" s="39"/>
      <c r="E2263" s="39"/>
      <c r="F2263" s="39"/>
      <c r="G2263" s="39"/>
      <c r="H2263" s="39"/>
      <c r="I2263" s="38"/>
    </row>
    <row r="2264" spans="2:9">
      <c r="B2264" s="39"/>
      <c r="C2264" s="40"/>
      <c r="D2264" s="39"/>
      <c r="E2264" s="39"/>
      <c r="F2264" s="39"/>
      <c r="G2264" s="39"/>
      <c r="H2264" s="39"/>
      <c r="I2264" s="38"/>
    </row>
    <row r="2265" spans="2:9">
      <c r="B2265" s="39"/>
      <c r="C2265" s="40"/>
      <c r="D2265" s="39"/>
      <c r="E2265" s="39"/>
      <c r="F2265" s="39"/>
      <c r="G2265" s="39"/>
      <c r="H2265" s="39"/>
      <c r="I2265" s="38"/>
    </row>
    <row r="2266" spans="2:9">
      <c r="B2266" s="39"/>
      <c r="C2266" s="40"/>
      <c r="D2266" s="39"/>
      <c r="E2266" s="39"/>
      <c r="F2266" s="39"/>
      <c r="G2266" s="39"/>
      <c r="H2266" s="39"/>
      <c r="I2266" s="38"/>
    </row>
    <row r="2267" spans="2:9">
      <c r="B2267" s="39"/>
      <c r="C2267" s="40"/>
      <c r="D2267" s="39"/>
      <c r="E2267" s="39"/>
      <c r="F2267" s="39"/>
      <c r="G2267" s="39"/>
      <c r="H2267" s="39"/>
      <c r="I2267" s="38"/>
    </row>
    <row r="2268" spans="2:9">
      <c r="B2268" s="39"/>
      <c r="C2268" s="40"/>
      <c r="D2268" s="39"/>
      <c r="E2268" s="39"/>
      <c r="F2268" s="39"/>
      <c r="G2268" s="39"/>
      <c r="H2268" s="39"/>
      <c r="I2268" s="38"/>
    </row>
    <row r="2269" spans="2:9">
      <c r="B2269" s="39"/>
      <c r="C2269" s="40"/>
      <c r="D2269" s="39"/>
      <c r="E2269" s="39"/>
      <c r="F2269" s="39"/>
      <c r="G2269" s="39"/>
      <c r="H2269" s="39"/>
      <c r="I2269" s="38"/>
    </row>
    <row r="2270" spans="2:9">
      <c r="B2270" s="39"/>
      <c r="C2270" s="40"/>
      <c r="D2270" s="39"/>
      <c r="E2270" s="39"/>
      <c r="F2270" s="39"/>
      <c r="G2270" s="39"/>
      <c r="H2270" s="39"/>
      <c r="I2270" s="38"/>
    </row>
    <row r="2271" spans="2:9">
      <c r="B2271" s="39"/>
      <c r="C2271" s="40"/>
      <c r="D2271" s="39"/>
      <c r="E2271" s="39"/>
      <c r="F2271" s="39"/>
      <c r="G2271" s="39"/>
      <c r="H2271" s="39"/>
      <c r="I2271" s="38"/>
    </row>
    <row r="2272" spans="2:9">
      <c r="B2272" s="39"/>
      <c r="C2272" s="40"/>
      <c r="D2272" s="39"/>
      <c r="E2272" s="39"/>
      <c r="F2272" s="39"/>
      <c r="G2272" s="39"/>
      <c r="H2272" s="39"/>
      <c r="I2272" s="38"/>
    </row>
    <row r="2273" spans="2:9">
      <c r="B2273" s="39"/>
      <c r="C2273" s="40"/>
      <c r="D2273" s="39"/>
      <c r="E2273" s="39"/>
      <c r="F2273" s="39"/>
      <c r="G2273" s="39"/>
      <c r="H2273" s="39"/>
      <c r="I2273" s="38"/>
    </row>
    <row r="2274" spans="2:9">
      <c r="B2274" s="39"/>
      <c r="C2274" s="40"/>
      <c r="D2274" s="39"/>
      <c r="E2274" s="39"/>
      <c r="F2274" s="39"/>
      <c r="G2274" s="39"/>
      <c r="H2274" s="39"/>
      <c r="I2274" s="38"/>
    </row>
    <row r="2275" spans="2:9">
      <c r="B2275" s="39"/>
      <c r="C2275" s="40"/>
      <c r="D2275" s="39"/>
      <c r="E2275" s="39"/>
      <c r="F2275" s="39"/>
      <c r="G2275" s="39"/>
      <c r="H2275" s="39"/>
      <c r="I2275" s="38"/>
    </row>
    <row r="2276" spans="2:9">
      <c r="B2276" s="39"/>
      <c r="C2276" s="40"/>
      <c r="D2276" s="39"/>
      <c r="E2276" s="39"/>
      <c r="F2276" s="39"/>
      <c r="G2276" s="39"/>
      <c r="H2276" s="39"/>
      <c r="I2276" s="38"/>
    </row>
    <row r="2277" spans="2:9">
      <c r="B2277" s="39"/>
      <c r="C2277" s="40"/>
      <c r="D2277" s="39"/>
      <c r="E2277" s="39"/>
      <c r="F2277" s="39"/>
      <c r="G2277" s="39"/>
      <c r="H2277" s="39"/>
      <c r="I2277" s="38"/>
    </row>
    <row r="2278" spans="2:9">
      <c r="B2278" s="39"/>
      <c r="C2278" s="40"/>
      <c r="D2278" s="39"/>
      <c r="E2278" s="39"/>
      <c r="F2278" s="39"/>
      <c r="G2278" s="39"/>
      <c r="H2278" s="39"/>
      <c r="I2278" s="38"/>
    </row>
    <row r="2279" spans="2:9">
      <c r="B2279" s="39"/>
      <c r="C2279" s="40"/>
      <c r="D2279" s="39"/>
      <c r="E2279" s="39"/>
      <c r="F2279" s="39"/>
      <c r="G2279" s="39"/>
      <c r="H2279" s="39"/>
      <c r="I2279" s="38"/>
    </row>
    <row r="2280" spans="2:9">
      <c r="B2280" s="39"/>
      <c r="C2280" s="40"/>
      <c r="D2280" s="39"/>
      <c r="E2280" s="39"/>
      <c r="F2280" s="39"/>
      <c r="G2280" s="39"/>
      <c r="H2280" s="39"/>
      <c r="I2280" s="38"/>
    </row>
    <row r="2281" spans="2:9">
      <c r="B2281" s="39"/>
      <c r="C2281" s="40"/>
      <c r="D2281" s="39"/>
      <c r="E2281" s="39"/>
      <c r="F2281" s="39"/>
      <c r="G2281" s="39"/>
      <c r="H2281" s="39"/>
      <c r="I2281" s="38"/>
    </row>
    <row r="2282" spans="2:9">
      <c r="B2282" s="39"/>
      <c r="C2282" s="40"/>
      <c r="D2282" s="39"/>
      <c r="E2282" s="39"/>
      <c r="F2282" s="39"/>
      <c r="G2282" s="39"/>
      <c r="H2282" s="39"/>
      <c r="I2282" s="38"/>
    </row>
    <row r="2283" spans="2:9">
      <c r="B2283" s="39"/>
      <c r="C2283" s="40"/>
      <c r="D2283" s="39"/>
      <c r="E2283" s="39"/>
      <c r="F2283" s="39"/>
      <c r="G2283" s="39"/>
      <c r="H2283" s="39"/>
      <c r="I2283" s="38"/>
    </row>
    <row r="2284" spans="2:9">
      <c r="B2284" s="39"/>
      <c r="C2284" s="40"/>
      <c r="D2284" s="39"/>
      <c r="E2284" s="39"/>
      <c r="F2284" s="39"/>
      <c r="G2284" s="39"/>
      <c r="H2284" s="39"/>
      <c r="I2284" s="38"/>
    </row>
    <row r="2285" spans="2:9">
      <c r="B2285" s="39"/>
      <c r="C2285" s="40"/>
      <c r="D2285" s="39"/>
      <c r="E2285" s="39"/>
      <c r="F2285" s="39"/>
      <c r="G2285" s="39"/>
      <c r="H2285" s="39"/>
      <c r="I2285" s="38"/>
    </row>
    <row r="2286" spans="2:9">
      <c r="B2286" s="39"/>
      <c r="C2286" s="40"/>
      <c r="D2286" s="39"/>
      <c r="E2286" s="39"/>
      <c r="F2286" s="39"/>
      <c r="G2286" s="39"/>
      <c r="H2286" s="39"/>
      <c r="I2286" s="38"/>
    </row>
    <row r="2287" spans="2:9">
      <c r="B2287" s="39"/>
      <c r="C2287" s="40"/>
      <c r="D2287" s="39"/>
      <c r="E2287" s="39"/>
      <c r="F2287" s="39"/>
      <c r="G2287" s="39"/>
      <c r="H2287" s="39"/>
      <c r="I2287" s="38"/>
    </row>
    <row r="2288" spans="2:9">
      <c r="B2288" s="39"/>
      <c r="C2288" s="40"/>
      <c r="D2288" s="39"/>
      <c r="E2288" s="39"/>
      <c r="F2288" s="39"/>
      <c r="G2288" s="39"/>
      <c r="H2288" s="39"/>
      <c r="I2288" s="38"/>
    </row>
    <row r="2289" spans="2:9">
      <c r="B2289" s="39"/>
      <c r="C2289" s="40"/>
      <c r="D2289" s="39"/>
      <c r="E2289" s="39"/>
      <c r="F2289" s="39"/>
      <c r="G2289" s="39"/>
      <c r="H2289" s="39"/>
      <c r="I2289" s="38"/>
    </row>
    <row r="2290" spans="2:9">
      <c r="B2290" s="39"/>
      <c r="C2290" s="40"/>
      <c r="D2290" s="39"/>
      <c r="E2290" s="39"/>
      <c r="F2290" s="39"/>
      <c r="G2290" s="39"/>
      <c r="H2290" s="39"/>
      <c r="I2290" s="38"/>
    </row>
    <row r="2291" spans="2:9">
      <c r="B2291" s="39"/>
      <c r="C2291" s="40"/>
      <c r="D2291" s="39"/>
      <c r="E2291" s="39"/>
      <c r="F2291" s="39"/>
      <c r="G2291" s="39"/>
      <c r="H2291" s="39"/>
      <c r="I2291" s="38"/>
    </row>
    <row r="2292" spans="2:9">
      <c r="B2292" s="39"/>
      <c r="C2292" s="40"/>
      <c r="D2292" s="39"/>
      <c r="E2292" s="39"/>
      <c r="F2292" s="39"/>
      <c r="G2292" s="39"/>
      <c r="H2292" s="39"/>
      <c r="I2292" s="38"/>
    </row>
    <row r="2293" spans="2:9">
      <c r="B2293" s="39"/>
      <c r="C2293" s="40"/>
      <c r="D2293" s="39"/>
      <c r="E2293" s="39"/>
      <c r="F2293" s="39"/>
      <c r="G2293" s="39"/>
      <c r="H2293" s="39"/>
      <c r="I2293" s="38"/>
    </row>
    <row r="2294" spans="2:9">
      <c r="B2294" s="39"/>
      <c r="C2294" s="40"/>
      <c r="D2294" s="39"/>
      <c r="E2294" s="39"/>
      <c r="F2294" s="39"/>
      <c r="G2294" s="39"/>
      <c r="H2294" s="39"/>
      <c r="I2294" s="38"/>
    </row>
    <row r="2295" spans="2:9">
      <c r="B2295" s="39"/>
      <c r="C2295" s="40"/>
      <c r="D2295" s="39"/>
      <c r="E2295" s="39"/>
      <c r="F2295" s="39"/>
      <c r="G2295" s="39"/>
      <c r="H2295" s="39"/>
      <c r="I2295" s="38"/>
    </row>
    <row r="2296" spans="2:9">
      <c r="B2296" s="39"/>
      <c r="C2296" s="40"/>
      <c r="D2296" s="39"/>
      <c r="E2296" s="39"/>
      <c r="F2296" s="39"/>
      <c r="G2296" s="39"/>
      <c r="H2296" s="39"/>
      <c r="I2296" s="38"/>
    </row>
    <row r="2297" spans="2:9">
      <c r="B2297" s="39"/>
      <c r="C2297" s="40"/>
      <c r="D2297" s="39"/>
      <c r="E2297" s="39"/>
      <c r="F2297" s="39"/>
      <c r="G2297" s="39"/>
      <c r="H2297" s="39"/>
      <c r="I2297" s="38"/>
    </row>
    <row r="2298" spans="2:9">
      <c r="B2298" s="39"/>
      <c r="C2298" s="40"/>
      <c r="D2298" s="39"/>
      <c r="E2298" s="39"/>
      <c r="F2298" s="39"/>
      <c r="G2298" s="39"/>
      <c r="H2298" s="39"/>
      <c r="I2298" s="38"/>
    </row>
    <row r="2299" spans="2:9">
      <c r="B2299" s="39"/>
      <c r="C2299" s="40"/>
      <c r="D2299" s="39"/>
      <c r="E2299" s="39"/>
      <c r="F2299" s="39"/>
      <c r="G2299" s="39"/>
      <c r="H2299" s="39"/>
      <c r="I2299" s="38"/>
    </row>
    <row r="2300" spans="2:9">
      <c r="B2300" s="39"/>
      <c r="C2300" s="40"/>
      <c r="D2300" s="39"/>
      <c r="E2300" s="39"/>
      <c r="F2300" s="39"/>
      <c r="G2300" s="39"/>
      <c r="H2300" s="39"/>
      <c r="I2300" s="38"/>
    </row>
    <row r="2301" spans="2:9">
      <c r="B2301" s="39"/>
      <c r="C2301" s="40"/>
      <c r="D2301" s="39"/>
      <c r="E2301" s="39"/>
      <c r="F2301" s="39"/>
      <c r="G2301" s="39"/>
      <c r="H2301" s="39"/>
      <c r="I2301" s="38"/>
    </row>
    <row r="2302" spans="2:9">
      <c r="B2302" s="39"/>
      <c r="C2302" s="40"/>
      <c r="D2302" s="39"/>
      <c r="E2302" s="39"/>
      <c r="F2302" s="39"/>
      <c r="G2302" s="39"/>
      <c r="H2302" s="39"/>
      <c r="I2302" s="38"/>
    </row>
    <row r="2303" spans="2:9">
      <c r="B2303" s="39"/>
      <c r="C2303" s="40"/>
      <c r="D2303" s="39"/>
      <c r="E2303" s="39"/>
      <c r="F2303" s="39"/>
      <c r="G2303" s="39"/>
      <c r="H2303" s="39"/>
      <c r="I2303" s="38"/>
    </row>
    <row r="2304" spans="2:9">
      <c r="B2304" s="39"/>
      <c r="C2304" s="40"/>
      <c r="D2304" s="39"/>
      <c r="E2304" s="39"/>
      <c r="F2304" s="39"/>
      <c r="G2304" s="39"/>
      <c r="H2304" s="39"/>
      <c r="I2304" s="38"/>
    </row>
    <row r="2305" spans="2:9">
      <c r="B2305" s="39"/>
      <c r="C2305" s="40"/>
      <c r="D2305" s="39"/>
      <c r="E2305" s="39"/>
      <c r="F2305" s="39"/>
      <c r="G2305" s="39"/>
      <c r="H2305" s="39"/>
      <c r="I2305" s="38"/>
    </row>
    <row r="2306" spans="2:9">
      <c r="B2306" s="39"/>
      <c r="C2306" s="40"/>
      <c r="D2306" s="39"/>
      <c r="E2306" s="39"/>
      <c r="F2306" s="39"/>
      <c r="G2306" s="39"/>
      <c r="H2306" s="39"/>
      <c r="I2306" s="38"/>
    </row>
    <row r="2307" spans="2:9">
      <c r="B2307" s="39"/>
      <c r="C2307" s="40"/>
      <c r="D2307" s="39"/>
      <c r="E2307" s="39"/>
      <c r="F2307" s="39"/>
      <c r="G2307" s="39"/>
      <c r="H2307" s="39"/>
      <c r="I2307" s="38"/>
    </row>
    <row r="2308" spans="2:9">
      <c r="B2308" s="39"/>
      <c r="C2308" s="40"/>
      <c r="D2308" s="39"/>
      <c r="E2308" s="39"/>
      <c r="F2308" s="39"/>
      <c r="G2308" s="39"/>
      <c r="H2308" s="39"/>
      <c r="I2308" s="38"/>
    </row>
    <row r="2309" spans="2:9">
      <c r="B2309" s="39"/>
      <c r="C2309" s="40"/>
      <c r="D2309" s="39"/>
      <c r="E2309" s="39"/>
      <c r="F2309" s="39"/>
      <c r="G2309" s="39"/>
      <c r="H2309" s="39"/>
      <c r="I2309" s="38"/>
    </row>
    <row r="2310" spans="2:9">
      <c r="B2310" s="39"/>
      <c r="C2310" s="40"/>
      <c r="D2310" s="39"/>
      <c r="E2310" s="39"/>
      <c r="F2310" s="39"/>
      <c r="G2310" s="39"/>
      <c r="H2310" s="39"/>
      <c r="I2310" s="38"/>
    </row>
    <row r="2311" spans="2:9">
      <c r="B2311" s="39"/>
      <c r="C2311" s="40"/>
      <c r="D2311" s="39"/>
      <c r="E2311" s="39"/>
      <c r="F2311" s="39"/>
      <c r="G2311" s="39"/>
      <c r="H2311" s="39"/>
      <c r="I2311" s="38"/>
    </row>
    <row r="2312" spans="2:9">
      <c r="B2312" s="39"/>
      <c r="C2312" s="40"/>
      <c r="D2312" s="39"/>
      <c r="E2312" s="39"/>
      <c r="F2312" s="39"/>
      <c r="G2312" s="39"/>
      <c r="H2312" s="39"/>
      <c r="I2312" s="38"/>
    </row>
    <row r="2313" spans="2:9">
      <c r="B2313" s="39"/>
      <c r="C2313" s="40"/>
      <c r="D2313" s="39"/>
      <c r="E2313" s="39"/>
      <c r="F2313" s="39"/>
      <c r="G2313" s="39"/>
      <c r="H2313" s="39"/>
      <c r="I2313" s="38"/>
    </row>
    <row r="2314" spans="2:9">
      <c r="B2314" s="39"/>
      <c r="C2314" s="40"/>
      <c r="D2314" s="39"/>
      <c r="E2314" s="39"/>
      <c r="F2314" s="39"/>
      <c r="G2314" s="39"/>
      <c r="H2314" s="39"/>
      <c r="I2314" s="38"/>
    </row>
    <row r="2315" spans="2:9">
      <c r="B2315" s="39"/>
      <c r="C2315" s="40"/>
      <c r="D2315" s="39"/>
      <c r="E2315" s="39"/>
      <c r="F2315" s="39"/>
      <c r="G2315" s="39"/>
      <c r="H2315" s="39"/>
      <c r="I2315" s="38"/>
    </row>
    <row r="2316" spans="2:9">
      <c r="B2316" s="39"/>
      <c r="C2316" s="40"/>
      <c r="D2316" s="39"/>
      <c r="E2316" s="39"/>
      <c r="F2316" s="39"/>
      <c r="G2316" s="39"/>
      <c r="H2316" s="39"/>
      <c r="I2316" s="38"/>
    </row>
    <row r="2317" spans="2:9">
      <c r="B2317" s="39"/>
      <c r="C2317" s="40"/>
      <c r="D2317" s="39"/>
      <c r="E2317" s="39"/>
      <c r="F2317" s="39"/>
      <c r="G2317" s="39"/>
      <c r="H2317" s="39"/>
      <c r="I2317" s="38"/>
    </row>
    <row r="2318" spans="2:9">
      <c r="B2318" s="39"/>
      <c r="C2318" s="40"/>
      <c r="D2318" s="39"/>
      <c r="E2318" s="39"/>
      <c r="F2318" s="39"/>
      <c r="G2318" s="39"/>
      <c r="H2318" s="39"/>
      <c r="I2318" s="38"/>
    </row>
    <row r="2319" spans="2:9">
      <c r="B2319" s="39"/>
      <c r="C2319" s="40"/>
      <c r="D2319" s="39"/>
      <c r="E2319" s="39"/>
      <c r="F2319" s="39"/>
      <c r="G2319" s="39"/>
      <c r="H2319" s="39"/>
      <c r="I2319" s="38"/>
    </row>
    <row r="2320" spans="2:9">
      <c r="B2320" s="39"/>
      <c r="C2320" s="40"/>
      <c r="D2320" s="39"/>
      <c r="E2320" s="39"/>
      <c r="F2320" s="39"/>
      <c r="G2320" s="39"/>
      <c r="H2320" s="39"/>
      <c r="I2320" s="38"/>
    </row>
    <row r="2321" spans="2:9">
      <c r="B2321" s="39"/>
      <c r="C2321" s="40"/>
      <c r="D2321" s="39"/>
      <c r="E2321" s="39"/>
      <c r="F2321" s="39"/>
      <c r="G2321" s="39"/>
      <c r="H2321" s="39"/>
      <c r="I2321" s="38"/>
    </row>
    <row r="2322" spans="2:9">
      <c r="B2322" s="39"/>
      <c r="C2322" s="40"/>
      <c r="D2322" s="39"/>
      <c r="E2322" s="39"/>
      <c r="F2322" s="39"/>
      <c r="G2322" s="39"/>
      <c r="H2322" s="39"/>
      <c r="I2322" s="38"/>
    </row>
    <row r="2323" spans="2:9">
      <c r="B2323" s="39"/>
      <c r="C2323" s="40"/>
      <c r="D2323" s="39"/>
      <c r="E2323" s="39"/>
      <c r="F2323" s="39"/>
      <c r="G2323" s="39"/>
      <c r="H2323" s="39"/>
      <c r="I2323" s="38"/>
    </row>
    <row r="2324" spans="2:9">
      <c r="B2324" s="39"/>
      <c r="C2324" s="40"/>
      <c r="D2324" s="39"/>
      <c r="E2324" s="39"/>
      <c r="F2324" s="39"/>
      <c r="G2324" s="39"/>
      <c r="H2324" s="39"/>
      <c r="I2324" s="38"/>
    </row>
    <row r="2325" spans="2:9">
      <c r="B2325" s="39"/>
      <c r="C2325" s="40"/>
      <c r="D2325" s="39"/>
      <c r="E2325" s="39"/>
      <c r="F2325" s="39"/>
      <c r="G2325" s="39"/>
      <c r="H2325" s="39"/>
      <c r="I2325" s="38"/>
    </row>
    <row r="2326" spans="2:9">
      <c r="B2326" s="39"/>
      <c r="C2326" s="40"/>
      <c r="D2326" s="39"/>
      <c r="E2326" s="39"/>
      <c r="F2326" s="39"/>
      <c r="G2326" s="39"/>
      <c r="H2326" s="39"/>
      <c r="I2326" s="38"/>
    </row>
    <row r="2327" spans="2:9">
      <c r="B2327" s="39"/>
      <c r="C2327" s="40"/>
      <c r="D2327" s="39"/>
      <c r="E2327" s="39"/>
      <c r="F2327" s="39"/>
      <c r="G2327" s="39"/>
      <c r="H2327" s="39"/>
      <c r="I2327" s="38"/>
    </row>
    <row r="2328" spans="2:9">
      <c r="B2328" s="39"/>
      <c r="C2328" s="40"/>
      <c r="D2328" s="39"/>
      <c r="E2328" s="39"/>
      <c r="F2328" s="39"/>
      <c r="G2328" s="39"/>
      <c r="H2328" s="39"/>
      <c r="I2328" s="38"/>
    </row>
    <row r="2329" spans="2:9">
      <c r="B2329" s="39"/>
      <c r="C2329" s="40"/>
      <c r="D2329" s="39"/>
      <c r="E2329" s="39"/>
      <c r="F2329" s="39"/>
      <c r="G2329" s="39"/>
      <c r="H2329" s="39"/>
      <c r="I2329" s="38"/>
    </row>
    <row r="2330" spans="2:9">
      <c r="B2330" s="39"/>
      <c r="C2330" s="40"/>
      <c r="D2330" s="39"/>
      <c r="E2330" s="39"/>
      <c r="F2330" s="39"/>
      <c r="G2330" s="39"/>
      <c r="H2330" s="39"/>
      <c r="I2330" s="38"/>
    </row>
    <row r="2331" spans="2:9">
      <c r="B2331" s="39"/>
      <c r="C2331" s="40"/>
      <c r="D2331" s="39"/>
      <c r="E2331" s="39"/>
      <c r="F2331" s="39"/>
      <c r="G2331" s="39"/>
      <c r="H2331" s="39"/>
      <c r="I2331" s="38"/>
    </row>
    <row r="2332" spans="2:9">
      <c r="B2332" s="39"/>
      <c r="C2332" s="40"/>
      <c r="D2332" s="39"/>
      <c r="E2332" s="39"/>
      <c r="F2332" s="39"/>
      <c r="G2332" s="39"/>
      <c r="H2332" s="39"/>
      <c r="I2332" s="38"/>
    </row>
    <row r="2333" spans="2:9">
      <c r="B2333" s="39"/>
      <c r="C2333" s="40"/>
      <c r="D2333" s="39"/>
      <c r="E2333" s="39"/>
      <c r="F2333" s="39"/>
      <c r="G2333" s="39"/>
      <c r="H2333" s="39"/>
      <c r="I2333" s="38"/>
    </row>
    <row r="2334" spans="2:9">
      <c r="B2334" s="39"/>
      <c r="C2334" s="40"/>
      <c r="D2334" s="39"/>
      <c r="E2334" s="39"/>
      <c r="F2334" s="39"/>
      <c r="G2334" s="39"/>
      <c r="H2334" s="39"/>
      <c r="I2334" s="38"/>
    </row>
    <row r="2335" spans="2:9">
      <c r="B2335" s="39"/>
      <c r="C2335" s="40"/>
      <c r="D2335" s="39"/>
      <c r="E2335" s="39"/>
      <c r="F2335" s="39"/>
      <c r="G2335" s="39"/>
      <c r="H2335" s="39"/>
      <c r="I2335" s="38"/>
    </row>
    <row r="2336" spans="2:9">
      <c r="B2336" s="39"/>
      <c r="C2336" s="40"/>
      <c r="D2336" s="39"/>
      <c r="E2336" s="39"/>
      <c r="F2336" s="39"/>
      <c r="G2336" s="39"/>
      <c r="H2336" s="39"/>
      <c r="I2336" s="38"/>
    </row>
    <row r="2337" spans="2:9">
      <c r="B2337" s="39"/>
      <c r="C2337" s="40"/>
      <c r="D2337" s="39"/>
      <c r="E2337" s="39"/>
      <c r="F2337" s="39"/>
      <c r="G2337" s="39"/>
      <c r="H2337" s="39"/>
      <c r="I2337" s="38"/>
    </row>
    <row r="2338" spans="2:9">
      <c r="B2338" s="39"/>
      <c r="C2338" s="40"/>
      <c r="D2338" s="39"/>
      <c r="E2338" s="39"/>
      <c r="F2338" s="39"/>
      <c r="G2338" s="39"/>
      <c r="H2338" s="39"/>
      <c r="I2338" s="38"/>
    </row>
    <row r="2339" spans="2:9">
      <c r="B2339" s="39"/>
      <c r="C2339" s="40"/>
      <c r="D2339" s="39"/>
      <c r="E2339" s="39"/>
      <c r="F2339" s="39"/>
      <c r="G2339" s="39"/>
      <c r="H2339" s="39"/>
      <c r="I2339" s="38"/>
    </row>
    <row r="2340" spans="2:9">
      <c r="B2340" s="39"/>
      <c r="C2340" s="40"/>
      <c r="D2340" s="39"/>
      <c r="E2340" s="39"/>
      <c r="F2340" s="39"/>
      <c r="G2340" s="39"/>
      <c r="H2340" s="39"/>
      <c r="I2340" s="38"/>
    </row>
    <row r="2341" spans="2:9">
      <c r="B2341" s="39"/>
      <c r="C2341" s="40"/>
      <c r="D2341" s="39"/>
      <c r="E2341" s="39"/>
      <c r="F2341" s="39"/>
      <c r="G2341" s="39"/>
      <c r="H2341" s="39"/>
      <c r="I2341" s="38"/>
    </row>
    <row r="2342" spans="2:9">
      <c r="B2342" s="39"/>
      <c r="C2342" s="40"/>
      <c r="D2342" s="39"/>
      <c r="E2342" s="39"/>
      <c r="F2342" s="39"/>
      <c r="G2342" s="39"/>
      <c r="H2342" s="39"/>
      <c r="I2342" s="38"/>
    </row>
    <row r="2343" spans="2:9">
      <c r="B2343" s="39"/>
      <c r="C2343" s="40"/>
      <c r="D2343" s="39"/>
      <c r="E2343" s="39"/>
      <c r="F2343" s="39"/>
      <c r="G2343" s="39"/>
      <c r="H2343" s="39"/>
      <c r="I2343" s="38"/>
    </row>
    <row r="2344" spans="2:9">
      <c r="B2344" s="39"/>
      <c r="C2344" s="40"/>
      <c r="D2344" s="39"/>
      <c r="E2344" s="39"/>
      <c r="F2344" s="39"/>
      <c r="G2344" s="39"/>
      <c r="H2344" s="39"/>
      <c r="I2344" s="38"/>
    </row>
    <row r="2345" spans="2:9">
      <c r="B2345" s="39"/>
      <c r="C2345" s="40"/>
      <c r="D2345" s="39"/>
      <c r="E2345" s="39"/>
      <c r="F2345" s="39"/>
      <c r="G2345" s="39"/>
      <c r="H2345" s="39"/>
      <c r="I2345" s="38"/>
    </row>
    <row r="2346" spans="2:9">
      <c r="B2346" s="39"/>
      <c r="C2346" s="40"/>
      <c r="D2346" s="39"/>
      <c r="E2346" s="39"/>
      <c r="F2346" s="39"/>
      <c r="G2346" s="39"/>
      <c r="H2346" s="39"/>
      <c r="I2346" s="38"/>
    </row>
    <row r="2347" spans="2:9">
      <c r="B2347" s="39"/>
      <c r="C2347" s="40"/>
      <c r="D2347" s="39"/>
      <c r="E2347" s="39"/>
      <c r="F2347" s="39"/>
      <c r="G2347" s="39"/>
      <c r="H2347" s="39"/>
      <c r="I2347" s="38"/>
    </row>
    <row r="2348" spans="2:9">
      <c r="B2348" s="39"/>
      <c r="C2348" s="40"/>
      <c r="D2348" s="39"/>
      <c r="E2348" s="39"/>
      <c r="F2348" s="39"/>
      <c r="G2348" s="39"/>
      <c r="H2348" s="39"/>
      <c r="I2348" s="38"/>
    </row>
    <row r="2349" spans="2:9">
      <c r="B2349" s="39"/>
      <c r="C2349" s="40"/>
      <c r="D2349" s="39"/>
      <c r="E2349" s="39"/>
      <c r="F2349" s="39"/>
      <c r="G2349" s="39"/>
      <c r="H2349" s="39"/>
      <c r="I2349" s="38"/>
    </row>
    <row r="2350" spans="2:9">
      <c r="B2350" s="39"/>
      <c r="C2350" s="40"/>
      <c r="D2350" s="39"/>
      <c r="E2350" s="39"/>
      <c r="F2350" s="39"/>
      <c r="G2350" s="39"/>
      <c r="H2350" s="39"/>
      <c r="I2350" s="38"/>
    </row>
    <row r="2351" spans="2:9">
      <c r="B2351" s="39"/>
      <c r="C2351" s="40"/>
      <c r="D2351" s="39"/>
      <c r="E2351" s="39"/>
      <c r="F2351" s="39"/>
      <c r="G2351" s="39"/>
      <c r="H2351" s="39"/>
      <c r="I2351" s="38"/>
    </row>
    <row r="2352" spans="2:9">
      <c r="B2352" s="39"/>
      <c r="C2352" s="40"/>
      <c r="D2352" s="39"/>
      <c r="E2352" s="39"/>
      <c r="F2352" s="39"/>
      <c r="G2352" s="39"/>
      <c r="H2352" s="39"/>
      <c r="I2352" s="38"/>
    </row>
    <row r="2353" spans="2:9">
      <c r="B2353" s="39"/>
      <c r="C2353" s="40"/>
      <c r="D2353" s="39"/>
      <c r="E2353" s="39"/>
      <c r="F2353" s="39"/>
      <c r="G2353" s="39"/>
      <c r="H2353" s="39"/>
      <c r="I2353" s="38"/>
    </row>
    <row r="2354" spans="2:9">
      <c r="B2354" s="39"/>
      <c r="C2354" s="40"/>
      <c r="D2354" s="39"/>
      <c r="E2354" s="39"/>
      <c r="F2354" s="39"/>
      <c r="G2354" s="39"/>
      <c r="H2354" s="39"/>
      <c r="I2354" s="38"/>
    </row>
    <row r="2355" spans="2:9">
      <c r="B2355" s="39"/>
      <c r="C2355" s="40"/>
      <c r="D2355" s="39"/>
      <c r="E2355" s="39"/>
      <c r="F2355" s="39"/>
      <c r="G2355" s="39"/>
      <c r="H2355" s="39"/>
      <c r="I2355" s="38"/>
    </row>
    <row r="2356" spans="2:9">
      <c r="B2356" s="39"/>
      <c r="C2356" s="40"/>
      <c r="D2356" s="39"/>
      <c r="E2356" s="39"/>
      <c r="F2356" s="39"/>
      <c r="G2356" s="39"/>
      <c r="H2356" s="39"/>
      <c r="I2356" s="38"/>
    </row>
    <row r="2357" spans="2:9">
      <c r="B2357" s="39"/>
      <c r="C2357" s="40"/>
      <c r="D2357" s="39"/>
      <c r="E2357" s="39"/>
      <c r="F2357" s="39"/>
      <c r="G2357" s="39"/>
      <c r="H2357" s="39"/>
      <c r="I2357" s="38"/>
    </row>
    <row r="2358" spans="2:9">
      <c r="B2358" s="39"/>
      <c r="C2358" s="40"/>
      <c r="D2358" s="39"/>
      <c r="E2358" s="39"/>
      <c r="F2358" s="39"/>
      <c r="G2358" s="39"/>
      <c r="H2358" s="39"/>
      <c r="I2358" s="38"/>
    </row>
    <row r="2359" spans="2:9">
      <c r="B2359" s="39"/>
      <c r="C2359" s="40"/>
      <c r="D2359" s="39"/>
      <c r="E2359" s="39"/>
      <c r="F2359" s="39"/>
      <c r="G2359" s="39"/>
      <c r="H2359" s="39"/>
      <c r="I2359" s="38"/>
    </row>
    <row r="2360" spans="2:9">
      <c r="B2360" s="39"/>
      <c r="C2360" s="40"/>
      <c r="D2360" s="39"/>
      <c r="E2360" s="39"/>
      <c r="F2360" s="39"/>
      <c r="G2360" s="39"/>
      <c r="H2360" s="39"/>
      <c r="I2360" s="38"/>
    </row>
    <row r="2361" spans="2:9">
      <c r="B2361" s="39"/>
      <c r="C2361" s="40"/>
      <c r="D2361" s="39"/>
      <c r="E2361" s="39"/>
      <c r="F2361" s="39"/>
      <c r="G2361" s="39"/>
      <c r="H2361" s="39"/>
      <c r="I2361" s="38"/>
    </row>
    <row r="2362" spans="2:9">
      <c r="B2362" s="39"/>
      <c r="C2362" s="40"/>
      <c r="D2362" s="39"/>
      <c r="E2362" s="39"/>
      <c r="F2362" s="39"/>
      <c r="G2362" s="39"/>
      <c r="H2362" s="39"/>
      <c r="I2362" s="38"/>
    </row>
    <row r="2363" spans="2:9">
      <c r="B2363" s="39"/>
      <c r="C2363" s="40"/>
      <c r="D2363" s="39"/>
      <c r="E2363" s="39"/>
      <c r="F2363" s="39"/>
      <c r="G2363" s="39"/>
      <c r="H2363" s="39"/>
      <c r="I2363" s="38"/>
    </row>
    <row r="2364" spans="2:9">
      <c r="B2364" s="39"/>
      <c r="C2364" s="40"/>
      <c r="D2364" s="39"/>
      <c r="E2364" s="39"/>
      <c r="F2364" s="39"/>
      <c r="G2364" s="39"/>
      <c r="H2364" s="39"/>
      <c r="I2364" s="38"/>
    </row>
    <row r="2365" spans="2:9">
      <c r="B2365" s="39"/>
      <c r="C2365" s="40"/>
      <c r="D2365" s="39"/>
      <c r="E2365" s="39"/>
      <c r="F2365" s="39"/>
      <c r="G2365" s="39"/>
      <c r="H2365" s="39"/>
      <c r="I2365" s="38"/>
    </row>
    <row r="2366" spans="2:9">
      <c r="B2366" s="39"/>
      <c r="C2366" s="40"/>
      <c r="D2366" s="39"/>
      <c r="E2366" s="39"/>
      <c r="F2366" s="39"/>
      <c r="G2366" s="39"/>
      <c r="H2366" s="39"/>
      <c r="I2366" s="38"/>
    </row>
    <row r="2367" spans="2:9">
      <c r="B2367" s="39"/>
      <c r="C2367" s="40"/>
      <c r="D2367" s="39"/>
      <c r="E2367" s="39"/>
      <c r="F2367" s="39"/>
      <c r="G2367" s="39"/>
      <c r="H2367" s="39"/>
      <c r="I2367" s="38"/>
    </row>
    <row r="2368" spans="2:9">
      <c r="B2368" s="39"/>
      <c r="C2368" s="40"/>
      <c r="D2368" s="39"/>
      <c r="E2368" s="39"/>
      <c r="F2368" s="39"/>
      <c r="G2368" s="39"/>
      <c r="H2368" s="39"/>
      <c r="I2368" s="38"/>
    </row>
    <row r="2369" spans="2:9">
      <c r="B2369" s="39"/>
      <c r="C2369" s="40"/>
      <c r="D2369" s="39"/>
      <c r="E2369" s="39"/>
      <c r="F2369" s="39"/>
      <c r="G2369" s="39"/>
      <c r="H2369" s="39"/>
      <c r="I2369" s="38"/>
    </row>
    <row r="2370" spans="2:9">
      <c r="B2370" s="39"/>
      <c r="C2370" s="40"/>
      <c r="D2370" s="39"/>
      <c r="E2370" s="39"/>
      <c r="F2370" s="39"/>
      <c r="G2370" s="39"/>
      <c r="H2370" s="39"/>
      <c r="I2370" s="38"/>
    </row>
    <row r="2371" spans="2:9">
      <c r="B2371" s="39"/>
      <c r="C2371" s="40"/>
      <c r="D2371" s="39"/>
      <c r="E2371" s="39"/>
      <c r="F2371" s="39"/>
      <c r="G2371" s="39"/>
      <c r="H2371" s="39"/>
      <c r="I2371" s="38"/>
    </row>
    <row r="2372" spans="2:9">
      <c r="B2372" s="39"/>
      <c r="C2372" s="40"/>
      <c r="D2372" s="39"/>
      <c r="E2372" s="39"/>
      <c r="F2372" s="39"/>
      <c r="G2372" s="39"/>
      <c r="H2372" s="39"/>
      <c r="I2372" s="38"/>
    </row>
    <row r="2373" spans="2:9">
      <c r="B2373" s="39"/>
      <c r="C2373" s="40"/>
      <c r="D2373" s="39"/>
      <c r="E2373" s="39"/>
      <c r="F2373" s="39"/>
      <c r="G2373" s="39"/>
      <c r="H2373" s="39"/>
      <c r="I2373" s="38"/>
    </row>
    <row r="2374" spans="2:9">
      <c r="B2374" s="39"/>
      <c r="C2374" s="40"/>
      <c r="D2374" s="39"/>
      <c r="E2374" s="39"/>
      <c r="F2374" s="39"/>
      <c r="G2374" s="39"/>
      <c r="H2374" s="39"/>
      <c r="I2374" s="38"/>
    </row>
    <row r="2375" spans="2:9">
      <c r="B2375" s="39"/>
      <c r="C2375" s="40"/>
      <c r="D2375" s="39"/>
      <c r="E2375" s="39"/>
      <c r="F2375" s="39"/>
      <c r="G2375" s="39"/>
      <c r="H2375" s="39"/>
      <c r="I2375" s="38"/>
    </row>
    <row r="2376" spans="2:9">
      <c r="B2376" s="39"/>
      <c r="C2376" s="40"/>
      <c r="D2376" s="39"/>
      <c r="E2376" s="39"/>
      <c r="F2376" s="39"/>
      <c r="G2376" s="39"/>
      <c r="H2376" s="39"/>
      <c r="I2376" s="38"/>
    </row>
    <row r="2377" spans="2:9">
      <c r="B2377" s="39"/>
      <c r="C2377" s="40"/>
      <c r="D2377" s="39"/>
      <c r="E2377" s="39"/>
      <c r="F2377" s="39"/>
      <c r="G2377" s="39"/>
      <c r="H2377" s="39"/>
      <c r="I2377" s="38"/>
    </row>
    <row r="2378" spans="2:9">
      <c r="B2378" s="39"/>
      <c r="C2378" s="40"/>
      <c r="D2378" s="39"/>
      <c r="E2378" s="39"/>
      <c r="F2378" s="39"/>
      <c r="G2378" s="39"/>
      <c r="H2378" s="39"/>
      <c r="I2378" s="38"/>
    </row>
    <row r="2379" spans="2:9">
      <c r="B2379" s="39"/>
      <c r="C2379" s="40"/>
      <c r="D2379" s="39"/>
      <c r="E2379" s="39"/>
      <c r="F2379" s="39"/>
      <c r="G2379" s="39"/>
      <c r="H2379" s="39"/>
      <c r="I2379" s="38"/>
    </row>
    <row r="2380" spans="2:9">
      <c r="B2380" s="39"/>
      <c r="C2380" s="40"/>
      <c r="D2380" s="39"/>
      <c r="E2380" s="39"/>
      <c r="F2380" s="39"/>
      <c r="G2380" s="39"/>
      <c r="H2380" s="39"/>
      <c r="I2380" s="38"/>
    </row>
    <row r="2381" spans="2:9">
      <c r="B2381" s="39"/>
      <c r="C2381" s="40"/>
      <c r="D2381" s="39"/>
      <c r="E2381" s="39"/>
      <c r="F2381" s="39"/>
      <c r="G2381" s="39"/>
      <c r="H2381" s="39"/>
      <c r="I2381" s="38"/>
    </row>
    <row r="2382" spans="2:9">
      <c r="B2382" s="39"/>
      <c r="C2382" s="40"/>
      <c r="D2382" s="39"/>
      <c r="E2382" s="39"/>
      <c r="F2382" s="39"/>
      <c r="G2382" s="39"/>
      <c r="H2382" s="39"/>
      <c r="I2382" s="38"/>
    </row>
    <row r="2383" spans="2:9">
      <c r="B2383" s="39"/>
      <c r="C2383" s="40"/>
      <c r="D2383" s="39"/>
      <c r="E2383" s="39"/>
      <c r="F2383" s="39"/>
      <c r="G2383" s="39"/>
      <c r="H2383" s="39"/>
      <c r="I2383" s="38"/>
    </row>
    <row r="2384" spans="2:9">
      <c r="B2384" s="39"/>
      <c r="C2384" s="40"/>
      <c r="D2384" s="39"/>
      <c r="E2384" s="39"/>
      <c r="F2384" s="39"/>
      <c r="G2384" s="39"/>
      <c r="H2384" s="39"/>
      <c r="I2384" s="38"/>
    </row>
    <row r="2385" spans="2:9">
      <c r="B2385" s="39"/>
      <c r="C2385" s="40"/>
      <c r="D2385" s="39"/>
      <c r="E2385" s="39"/>
      <c r="F2385" s="39"/>
      <c r="G2385" s="39"/>
      <c r="H2385" s="39"/>
      <c r="I2385" s="38"/>
    </row>
    <row r="2386" spans="2:9">
      <c r="B2386" s="39"/>
      <c r="C2386" s="40"/>
      <c r="D2386" s="39"/>
      <c r="E2386" s="39"/>
      <c r="F2386" s="39"/>
      <c r="G2386" s="39"/>
      <c r="H2386" s="39"/>
      <c r="I2386" s="38"/>
    </row>
    <row r="2387" spans="2:9">
      <c r="B2387" s="39"/>
      <c r="C2387" s="40"/>
      <c r="D2387" s="39"/>
      <c r="E2387" s="39"/>
      <c r="F2387" s="39"/>
      <c r="G2387" s="39"/>
      <c r="H2387" s="39"/>
      <c r="I2387" s="38"/>
    </row>
    <row r="2388" spans="2:9">
      <c r="B2388" s="39"/>
      <c r="C2388" s="40"/>
      <c r="D2388" s="39"/>
      <c r="E2388" s="39"/>
      <c r="F2388" s="39"/>
      <c r="G2388" s="39"/>
      <c r="H2388" s="39"/>
      <c r="I2388" s="38"/>
    </row>
    <row r="2389" spans="2:9">
      <c r="B2389" s="39"/>
      <c r="C2389" s="40"/>
      <c r="D2389" s="39"/>
      <c r="E2389" s="39"/>
      <c r="F2389" s="39"/>
      <c r="G2389" s="39"/>
      <c r="H2389" s="39"/>
      <c r="I2389" s="38"/>
    </row>
    <row r="2390" spans="2:9">
      <c r="B2390" s="39"/>
      <c r="C2390" s="40"/>
      <c r="D2390" s="39"/>
      <c r="E2390" s="39"/>
      <c r="F2390" s="39"/>
      <c r="G2390" s="39"/>
      <c r="H2390" s="39"/>
      <c r="I2390" s="38"/>
    </row>
    <row r="2391" spans="2:9">
      <c r="B2391" s="39"/>
      <c r="C2391" s="40"/>
      <c r="D2391" s="39"/>
      <c r="E2391" s="39"/>
      <c r="F2391" s="39"/>
      <c r="G2391" s="39"/>
      <c r="H2391" s="39"/>
      <c r="I2391" s="38"/>
    </row>
    <row r="2392" spans="2:9">
      <c r="B2392" s="39"/>
      <c r="C2392" s="40"/>
      <c r="D2392" s="39"/>
      <c r="E2392" s="39"/>
      <c r="F2392" s="39"/>
      <c r="G2392" s="39"/>
      <c r="H2392" s="39"/>
      <c r="I2392" s="38"/>
    </row>
    <row r="2393" spans="2:9">
      <c r="B2393" s="39"/>
      <c r="C2393" s="40"/>
      <c r="D2393" s="39"/>
      <c r="E2393" s="39"/>
      <c r="F2393" s="39"/>
      <c r="G2393" s="39"/>
      <c r="H2393" s="39"/>
      <c r="I2393" s="38"/>
    </row>
    <row r="2394" spans="2:9">
      <c r="B2394" s="39"/>
      <c r="C2394" s="40"/>
      <c r="D2394" s="39"/>
      <c r="E2394" s="39"/>
      <c r="F2394" s="39"/>
      <c r="G2394" s="39"/>
      <c r="H2394" s="39"/>
      <c r="I2394" s="38"/>
    </row>
    <row r="2395" spans="2:9">
      <c r="B2395" s="39"/>
      <c r="C2395" s="40"/>
      <c r="D2395" s="39"/>
      <c r="E2395" s="39"/>
      <c r="F2395" s="39"/>
      <c r="G2395" s="39"/>
      <c r="H2395" s="39"/>
      <c r="I2395" s="38"/>
    </row>
    <row r="2396" spans="2:9">
      <c r="B2396" s="39"/>
      <c r="C2396" s="40"/>
      <c r="D2396" s="39"/>
      <c r="E2396" s="39"/>
      <c r="F2396" s="39"/>
      <c r="G2396" s="39"/>
      <c r="H2396" s="39"/>
      <c r="I2396" s="38"/>
    </row>
    <row r="2397" spans="2:9">
      <c r="B2397" s="39"/>
      <c r="C2397" s="40"/>
      <c r="D2397" s="39"/>
      <c r="E2397" s="39"/>
      <c r="F2397" s="39"/>
      <c r="G2397" s="39"/>
      <c r="H2397" s="39"/>
      <c r="I2397" s="38"/>
    </row>
    <row r="2398" spans="2:9">
      <c r="B2398" s="39"/>
      <c r="C2398" s="40"/>
      <c r="D2398" s="39"/>
      <c r="E2398" s="39"/>
      <c r="F2398" s="39"/>
      <c r="G2398" s="39"/>
      <c r="H2398" s="39"/>
      <c r="I2398" s="38"/>
    </row>
    <row r="2399" spans="2:9">
      <c r="B2399" s="39"/>
      <c r="C2399" s="40"/>
      <c r="D2399" s="39"/>
      <c r="E2399" s="39"/>
      <c r="F2399" s="39"/>
      <c r="G2399" s="39"/>
      <c r="H2399" s="39"/>
      <c r="I2399" s="38"/>
    </row>
    <row r="2400" spans="2:9">
      <c r="B2400" s="39"/>
      <c r="C2400" s="40"/>
      <c r="D2400" s="39"/>
      <c r="E2400" s="39"/>
      <c r="F2400" s="39"/>
      <c r="G2400" s="39"/>
      <c r="H2400" s="39"/>
      <c r="I2400" s="38"/>
    </row>
    <row r="2401" spans="2:9">
      <c r="B2401" s="39"/>
      <c r="C2401" s="40"/>
      <c r="D2401" s="39"/>
      <c r="E2401" s="39"/>
      <c r="F2401" s="39"/>
      <c r="G2401" s="39"/>
      <c r="H2401" s="39"/>
      <c r="I2401" s="38"/>
    </row>
    <row r="2402" spans="2:9">
      <c r="B2402" s="39"/>
      <c r="C2402" s="40"/>
      <c r="D2402" s="39"/>
      <c r="E2402" s="39"/>
      <c r="F2402" s="39"/>
      <c r="G2402" s="39"/>
      <c r="H2402" s="39"/>
      <c r="I2402" s="38"/>
    </row>
    <row r="2403" spans="2:9">
      <c r="B2403" s="39"/>
      <c r="C2403" s="40"/>
      <c r="D2403" s="39"/>
      <c r="E2403" s="39"/>
      <c r="F2403" s="39"/>
      <c r="G2403" s="39"/>
      <c r="H2403" s="39"/>
      <c r="I2403" s="38"/>
    </row>
    <row r="2404" spans="2:9">
      <c r="B2404" s="39"/>
      <c r="C2404" s="40"/>
      <c r="D2404" s="39"/>
      <c r="E2404" s="39"/>
      <c r="F2404" s="39"/>
      <c r="G2404" s="39"/>
      <c r="H2404" s="39"/>
      <c r="I2404" s="38"/>
    </row>
    <row r="2405" spans="2:9">
      <c r="B2405" s="39"/>
      <c r="C2405" s="40"/>
      <c r="D2405" s="39"/>
      <c r="E2405" s="39"/>
      <c r="F2405" s="39"/>
      <c r="G2405" s="39"/>
      <c r="H2405" s="39"/>
      <c r="I2405" s="38"/>
    </row>
    <row r="2406" spans="2:9">
      <c r="B2406" s="39"/>
      <c r="C2406" s="40"/>
      <c r="D2406" s="39"/>
      <c r="E2406" s="39"/>
      <c r="F2406" s="39"/>
      <c r="G2406" s="39"/>
      <c r="H2406" s="39"/>
      <c r="I2406" s="38"/>
    </row>
    <row r="2407" spans="2:9">
      <c r="B2407" s="39"/>
      <c r="C2407" s="40"/>
      <c r="D2407" s="39"/>
      <c r="E2407" s="39"/>
      <c r="F2407" s="39"/>
      <c r="G2407" s="39"/>
      <c r="H2407" s="39"/>
      <c r="I2407" s="38"/>
    </row>
    <row r="2408" spans="2:9">
      <c r="B2408" s="39"/>
      <c r="C2408" s="40"/>
      <c r="D2408" s="39"/>
      <c r="E2408" s="39"/>
      <c r="F2408" s="39"/>
      <c r="G2408" s="39"/>
      <c r="H2408" s="39"/>
      <c r="I2408" s="38"/>
    </row>
    <row r="2409" spans="2:9">
      <c r="B2409" s="39"/>
      <c r="C2409" s="40"/>
      <c r="D2409" s="39"/>
      <c r="E2409" s="39"/>
      <c r="F2409" s="39"/>
      <c r="G2409" s="39"/>
      <c r="H2409" s="39"/>
      <c r="I2409" s="38"/>
    </row>
    <row r="2410" spans="2:9">
      <c r="B2410" s="39"/>
      <c r="C2410" s="40"/>
      <c r="D2410" s="39"/>
      <c r="E2410" s="39"/>
      <c r="F2410" s="39"/>
      <c r="G2410" s="39"/>
      <c r="H2410" s="39"/>
      <c r="I2410" s="38"/>
    </row>
    <row r="2411" spans="2:9">
      <c r="B2411" s="39"/>
      <c r="C2411" s="40"/>
      <c r="D2411" s="39"/>
      <c r="E2411" s="39"/>
      <c r="F2411" s="39"/>
      <c r="G2411" s="39"/>
      <c r="H2411" s="39"/>
      <c r="I2411" s="38"/>
    </row>
    <row r="2412" spans="2:9">
      <c r="B2412" s="39"/>
      <c r="C2412" s="40"/>
      <c r="D2412" s="39"/>
      <c r="E2412" s="39"/>
      <c r="F2412" s="39"/>
      <c r="G2412" s="39"/>
      <c r="H2412" s="39"/>
      <c r="I2412" s="38"/>
    </row>
    <row r="2413" spans="2:9">
      <c r="B2413" s="39"/>
      <c r="C2413" s="40"/>
      <c r="D2413" s="39"/>
      <c r="E2413" s="39"/>
      <c r="F2413" s="39"/>
      <c r="G2413" s="39"/>
      <c r="H2413" s="39"/>
      <c r="I2413" s="38"/>
    </row>
    <row r="2414" spans="2:9">
      <c r="B2414" s="39"/>
      <c r="C2414" s="40"/>
      <c r="D2414" s="39"/>
      <c r="E2414" s="39"/>
      <c r="F2414" s="39"/>
      <c r="G2414" s="39"/>
      <c r="H2414" s="39"/>
      <c r="I2414" s="38"/>
    </row>
    <row r="2415" spans="2:9">
      <c r="B2415" s="39"/>
      <c r="C2415" s="40"/>
      <c r="D2415" s="39"/>
      <c r="E2415" s="39"/>
      <c r="F2415" s="39"/>
      <c r="G2415" s="39"/>
      <c r="H2415" s="39"/>
      <c r="I2415" s="38"/>
    </row>
    <row r="2416" spans="2:9">
      <c r="B2416" s="39"/>
      <c r="C2416" s="40"/>
      <c r="D2416" s="39"/>
      <c r="E2416" s="39"/>
      <c r="F2416" s="39"/>
      <c r="G2416" s="39"/>
      <c r="H2416" s="39"/>
      <c r="I2416" s="38"/>
    </row>
    <row r="2417" spans="2:9">
      <c r="B2417" s="39"/>
      <c r="C2417" s="40"/>
      <c r="D2417" s="39"/>
      <c r="E2417" s="39"/>
      <c r="F2417" s="39"/>
      <c r="G2417" s="39"/>
      <c r="H2417" s="39"/>
      <c r="I2417" s="38"/>
    </row>
    <row r="2418" spans="2:9">
      <c r="B2418" s="39"/>
      <c r="C2418" s="40"/>
      <c r="D2418" s="39"/>
      <c r="E2418" s="39"/>
      <c r="F2418" s="39"/>
      <c r="G2418" s="39"/>
      <c r="H2418" s="39"/>
      <c r="I2418" s="38"/>
    </row>
    <row r="2419" spans="2:9">
      <c r="B2419" s="39"/>
      <c r="C2419" s="40"/>
      <c r="D2419" s="39"/>
      <c r="E2419" s="39"/>
      <c r="F2419" s="39"/>
      <c r="G2419" s="39"/>
      <c r="H2419" s="39"/>
      <c r="I2419" s="38"/>
    </row>
    <row r="2420" spans="2:9">
      <c r="B2420" s="39"/>
      <c r="C2420" s="40"/>
      <c r="D2420" s="39"/>
      <c r="E2420" s="39"/>
      <c r="F2420" s="39"/>
      <c r="G2420" s="39"/>
      <c r="H2420" s="39"/>
      <c r="I2420" s="38"/>
    </row>
    <row r="2421" spans="2:9">
      <c r="B2421" s="39"/>
      <c r="C2421" s="40"/>
      <c r="D2421" s="39"/>
      <c r="E2421" s="39"/>
      <c r="F2421" s="39"/>
      <c r="G2421" s="39"/>
      <c r="H2421" s="39"/>
      <c r="I2421" s="38"/>
    </row>
    <row r="2422" spans="2:9">
      <c r="B2422" s="39"/>
      <c r="C2422" s="40"/>
      <c r="D2422" s="39"/>
      <c r="E2422" s="39"/>
      <c r="F2422" s="39"/>
      <c r="G2422" s="39"/>
      <c r="H2422" s="39"/>
      <c r="I2422" s="38"/>
    </row>
    <row r="2423" spans="2:9">
      <c r="B2423" s="39"/>
      <c r="C2423" s="40"/>
      <c r="D2423" s="39"/>
      <c r="E2423" s="39"/>
      <c r="F2423" s="39"/>
      <c r="G2423" s="39"/>
      <c r="H2423" s="39"/>
      <c r="I2423" s="38"/>
    </row>
    <row r="2424" spans="2:9">
      <c r="B2424" s="39"/>
      <c r="C2424" s="40"/>
      <c r="D2424" s="39"/>
      <c r="E2424" s="39"/>
      <c r="F2424" s="39"/>
      <c r="G2424" s="39"/>
      <c r="H2424" s="39"/>
      <c r="I2424" s="38"/>
    </row>
    <row r="2425" spans="2:9">
      <c r="B2425" s="39"/>
      <c r="C2425" s="40"/>
      <c r="D2425" s="39"/>
      <c r="E2425" s="39"/>
      <c r="F2425" s="39"/>
      <c r="G2425" s="39"/>
      <c r="H2425" s="39"/>
      <c r="I2425" s="38"/>
    </row>
    <row r="2426" spans="2:9">
      <c r="B2426" s="39"/>
      <c r="C2426" s="40"/>
      <c r="D2426" s="39"/>
      <c r="E2426" s="39"/>
      <c r="F2426" s="39"/>
      <c r="G2426" s="39"/>
      <c r="H2426" s="39"/>
      <c r="I2426" s="38"/>
    </row>
    <row r="2427" spans="2:9">
      <c r="B2427" s="39"/>
      <c r="C2427" s="40"/>
      <c r="D2427" s="39"/>
      <c r="E2427" s="39"/>
      <c r="F2427" s="39"/>
      <c r="G2427" s="39"/>
      <c r="H2427" s="39"/>
      <c r="I2427" s="38"/>
    </row>
    <row r="2428" spans="2:9">
      <c r="B2428" s="39"/>
      <c r="C2428" s="40"/>
      <c r="D2428" s="39"/>
      <c r="E2428" s="39"/>
      <c r="F2428" s="39"/>
      <c r="G2428" s="39"/>
      <c r="H2428" s="39"/>
      <c r="I2428" s="38"/>
    </row>
    <row r="2429" spans="2:9">
      <c r="B2429" s="39"/>
      <c r="C2429" s="40"/>
      <c r="D2429" s="39"/>
      <c r="E2429" s="39"/>
      <c r="F2429" s="39"/>
      <c r="G2429" s="39"/>
      <c r="H2429" s="39"/>
      <c r="I2429" s="38"/>
    </row>
    <row r="2430" spans="2:9">
      <c r="B2430" s="39"/>
      <c r="C2430" s="40"/>
      <c r="D2430" s="39"/>
      <c r="E2430" s="39"/>
      <c r="F2430" s="39"/>
      <c r="G2430" s="39"/>
      <c r="H2430" s="39"/>
      <c r="I2430" s="38"/>
    </row>
    <row r="2431" spans="2:9">
      <c r="B2431" s="39"/>
      <c r="C2431" s="40"/>
      <c r="D2431" s="39"/>
      <c r="E2431" s="39"/>
      <c r="F2431" s="39"/>
      <c r="G2431" s="39"/>
      <c r="H2431" s="39"/>
      <c r="I2431" s="38"/>
    </row>
    <row r="2432" spans="2:9">
      <c r="B2432" s="39"/>
      <c r="C2432" s="40"/>
      <c r="D2432" s="39"/>
      <c r="E2432" s="39"/>
      <c r="F2432" s="39"/>
      <c r="G2432" s="39"/>
      <c r="H2432" s="39"/>
      <c r="I2432" s="38"/>
    </row>
    <row r="2433" spans="2:9">
      <c r="B2433" s="39"/>
      <c r="C2433" s="40"/>
      <c r="D2433" s="39"/>
      <c r="E2433" s="39"/>
      <c r="F2433" s="39"/>
      <c r="G2433" s="39"/>
      <c r="H2433" s="39"/>
      <c r="I2433" s="38"/>
    </row>
    <row r="2434" spans="2:9">
      <c r="B2434" s="39"/>
      <c r="C2434" s="40"/>
      <c r="D2434" s="39"/>
      <c r="E2434" s="39"/>
      <c r="F2434" s="39"/>
      <c r="G2434" s="39"/>
      <c r="H2434" s="39"/>
      <c r="I2434" s="38"/>
    </row>
    <row r="2435" spans="2:9">
      <c r="B2435" s="39"/>
      <c r="C2435" s="40"/>
      <c r="D2435" s="39"/>
      <c r="E2435" s="39"/>
      <c r="F2435" s="39"/>
      <c r="G2435" s="39"/>
      <c r="H2435" s="39"/>
      <c r="I2435" s="38"/>
    </row>
    <row r="2436" spans="2:9">
      <c r="B2436" s="39"/>
      <c r="C2436" s="40"/>
      <c r="D2436" s="39"/>
      <c r="E2436" s="39"/>
      <c r="F2436" s="39"/>
      <c r="G2436" s="39"/>
      <c r="H2436" s="39"/>
      <c r="I2436" s="38"/>
    </row>
    <row r="2437" spans="2:9">
      <c r="B2437" s="39"/>
      <c r="C2437" s="40"/>
      <c r="D2437" s="39"/>
      <c r="E2437" s="39"/>
      <c r="F2437" s="39"/>
      <c r="G2437" s="39"/>
      <c r="H2437" s="39"/>
      <c r="I2437" s="38"/>
    </row>
    <row r="2438" spans="2:9">
      <c r="B2438" s="39"/>
      <c r="C2438" s="40"/>
      <c r="D2438" s="39"/>
      <c r="E2438" s="39"/>
      <c r="F2438" s="39"/>
      <c r="G2438" s="39"/>
      <c r="H2438" s="39"/>
      <c r="I2438" s="38"/>
    </row>
    <row r="2439" spans="2:9">
      <c r="B2439" s="39"/>
      <c r="C2439" s="40"/>
      <c r="D2439" s="39"/>
      <c r="E2439" s="39"/>
      <c r="F2439" s="39"/>
      <c r="G2439" s="39"/>
      <c r="H2439" s="39"/>
      <c r="I2439" s="38"/>
    </row>
    <row r="2440" spans="2:9">
      <c r="B2440" s="39"/>
      <c r="C2440" s="40"/>
      <c r="D2440" s="39"/>
      <c r="E2440" s="39"/>
      <c r="F2440" s="39"/>
      <c r="G2440" s="39"/>
      <c r="H2440" s="39"/>
      <c r="I2440" s="38"/>
    </row>
    <row r="2441" spans="2:9">
      <c r="B2441" s="39"/>
      <c r="C2441" s="40"/>
      <c r="D2441" s="39"/>
      <c r="E2441" s="39"/>
      <c r="F2441" s="39"/>
      <c r="G2441" s="39"/>
      <c r="H2441" s="39"/>
      <c r="I2441" s="38"/>
    </row>
    <row r="2442" spans="2:9">
      <c r="B2442" s="39"/>
      <c r="C2442" s="40"/>
      <c r="D2442" s="39"/>
      <c r="E2442" s="39"/>
      <c r="F2442" s="39"/>
      <c r="G2442" s="39"/>
      <c r="H2442" s="39"/>
      <c r="I2442" s="38"/>
    </row>
    <row r="2443" spans="2:9">
      <c r="B2443" s="39"/>
      <c r="C2443" s="40"/>
      <c r="D2443" s="39"/>
      <c r="E2443" s="39"/>
      <c r="F2443" s="39"/>
      <c r="G2443" s="39"/>
      <c r="H2443" s="39"/>
      <c r="I2443" s="38"/>
    </row>
    <row r="2444" spans="2:9">
      <c r="B2444" s="39"/>
      <c r="C2444" s="40"/>
      <c r="D2444" s="39"/>
      <c r="E2444" s="39"/>
      <c r="F2444" s="39"/>
      <c r="G2444" s="39"/>
      <c r="H2444" s="39"/>
      <c r="I2444" s="38"/>
    </row>
    <row r="2445" spans="2:9">
      <c r="B2445" s="39"/>
      <c r="C2445" s="40"/>
      <c r="D2445" s="39"/>
      <c r="E2445" s="39"/>
      <c r="F2445" s="39"/>
      <c r="G2445" s="39"/>
      <c r="H2445" s="39"/>
      <c r="I2445" s="38"/>
    </row>
    <row r="2446" spans="2:9">
      <c r="B2446" s="39"/>
      <c r="C2446" s="40"/>
      <c r="D2446" s="39"/>
      <c r="E2446" s="39"/>
      <c r="F2446" s="39"/>
      <c r="G2446" s="39"/>
      <c r="H2446" s="39"/>
      <c r="I2446" s="38"/>
    </row>
    <row r="2447" spans="2:9">
      <c r="B2447" s="39"/>
      <c r="C2447" s="40"/>
      <c r="D2447" s="39"/>
      <c r="E2447" s="39"/>
      <c r="F2447" s="39"/>
      <c r="G2447" s="39"/>
      <c r="H2447" s="39"/>
      <c r="I2447" s="38"/>
    </row>
    <row r="2448" spans="2:9">
      <c r="B2448" s="39"/>
      <c r="C2448" s="40"/>
      <c r="D2448" s="39"/>
      <c r="E2448" s="39"/>
      <c r="F2448" s="39"/>
      <c r="G2448" s="39"/>
      <c r="H2448" s="39"/>
      <c r="I2448" s="38"/>
    </row>
    <row r="2449" spans="2:9">
      <c r="B2449" s="39"/>
      <c r="C2449" s="40"/>
      <c r="D2449" s="39"/>
      <c r="E2449" s="39"/>
      <c r="F2449" s="39"/>
      <c r="G2449" s="39"/>
      <c r="H2449" s="39"/>
      <c r="I2449" s="38"/>
    </row>
    <row r="2450" spans="2:9">
      <c r="B2450" s="39"/>
      <c r="C2450" s="40"/>
      <c r="D2450" s="39"/>
      <c r="E2450" s="39"/>
      <c r="F2450" s="39"/>
      <c r="G2450" s="39"/>
      <c r="H2450" s="39"/>
      <c r="I2450" s="38"/>
    </row>
    <row r="2451" spans="2:9">
      <c r="B2451" s="39"/>
      <c r="C2451" s="40"/>
      <c r="D2451" s="39"/>
      <c r="E2451" s="39"/>
      <c r="F2451" s="39"/>
      <c r="G2451" s="39"/>
      <c r="H2451" s="39"/>
      <c r="I2451" s="38"/>
    </row>
    <row r="2452" spans="2:9">
      <c r="B2452" s="39"/>
      <c r="C2452" s="40"/>
      <c r="D2452" s="39"/>
      <c r="E2452" s="39"/>
      <c r="F2452" s="39"/>
      <c r="G2452" s="39"/>
      <c r="H2452" s="39"/>
      <c r="I2452" s="38"/>
    </row>
    <row r="2453" spans="2:9">
      <c r="B2453" s="39"/>
      <c r="C2453" s="40"/>
      <c r="D2453" s="39"/>
      <c r="E2453" s="39"/>
      <c r="F2453" s="39"/>
      <c r="G2453" s="39"/>
      <c r="H2453" s="39"/>
      <c r="I2453" s="38"/>
    </row>
    <row r="2454" spans="2:9">
      <c r="B2454" s="39"/>
      <c r="C2454" s="40"/>
      <c r="D2454" s="39"/>
      <c r="E2454" s="39"/>
      <c r="F2454" s="39"/>
      <c r="G2454" s="39"/>
      <c r="H2454" s="39"/>
      <c r="I2454" s="38"/>
    </row>
    <row r="2455" spans="2:9">
      <c r="B2455" s="39"/>
      <c r="C2455" s="40"/>
      <c r="D2455" s="39"/>
      <c r="E2455" s="39"/>
      <c r="F2455" s="39"/>
      <c r="G2455" s="39"/>
      <c r="H2455" s="39"/>
      <c r="I2455" s="38"/>
    </row>
    <row r="2456" spans="2:9">
      <c r="B2456" s="39"/>
      <c r="C2456" s="40"/>
      <c r="D2456" s="39"/>
      <c r="E2456" s="39"/>
      <c r="F2456" s="39"/>
      <c r="G2456" s="39"/>
      <c r="H2456" s="39"/>
      <c r="I2456" s="38"/>
    </row>
    <row r="2457" spans="2:9">
      <c r="B2457" s="39"/>
      <c r="C2457" s="40"/>
      <c r="D2457" s="39"/>
      <c r="E2457" s="39"/>
      <c r="F2457" s="39"/>
      <c r="G2457" s="39"/>
      <c r="H2457" s="39"/>
      <c r="I2457" s="38"/>
    </row>
    <row r="2458" spans="2:9">
      <c r="B2458" s="39"/>
      <c r="C2458" s="40"/>
      <c r="D2458" s="39"/>
      <c r="E2458" s="39"/>
      <c r="F2458" s="39"/>
      <c r="G2458" s="39"/>
      <c r="H2458" s="39"/>
      <c r="I2458" s="38"/>
    </row>
    <row r="2459" spans="2:9">
      <c r="B2459" s="39"/>
      <c r="C2459" s="40"/>
      <c r="D2459" s="39"/>
      <c r="E2459" s="39"/>
      <c r="F2459" s="39"/>
      <c r="G2459" s="39"/>
      <c r="H2459" s="39"/>
      <c r="I2459" s="38"/>
    </row>
    <row r="2460" spans="2:9">
      <c r="B2460" s="39"/>
      <c r="C2460" s="40"/>
      <c r="D2460" s="39"/>
      <c r="E2460" s="39"/>
      <c r="F2460" s="39"/>
      <c r="G2460" s="39"/>
      <c r="H2460" s="39"/>
      <c r="I2460" s="38"/>
    </row>
    <row r="2461" spans="2:9">
      <c r="B2461" s="39"/>
      <c r="C2461" s="40"/>
      <c r="D2461" s="39"/>
      <c r="E2461" s="39"/>
      <c r="F2461" s="39"/>
      <c r="G2461" s="39"/>
      <c r="H2461" s="39"/>
      <c r="I2461" s="38"/>
    </row>
    <row r="2462" spans="2:9">
      <c r="B2462" s="39"/>
      <c r="C2462" s="40"/>
      <c r="D2462" s="39"/>
      <c r="E2462" s="39"/>
      <c r="F2462" s="39"/>
      <c r="G2462" s="39"/>
      <c r="H2462" s="39"/>
      <c r="I2462" s="38"/>
    </row>
    <row r="2463" spans="2:9">
      <c r="B2463" s="39"/>
      <c r="C2463" s="40"/>
      <c r="D2463" s="39"/>
      <c r="E2463" s="39"/>
      <c r="F2463" s="39"/>
      <c r="G2463" s="39"/>
      <c r="H2463" s="39"/>
      <c r="I2463" s="38"/>
    </row>
    <row r="2464" spans="2:9">
      <c r="B2464" s="39"/>
      <c r="C2464" s="40"/>
      <c r="D2464" s="39"/>
      <c r="E2464" s="39"/>
      <c r="F2464" s="39"/>
      <c r="G2464" s="39"/>
      <c r="H2464" s="39"/>
      <c r="I2464" s="38"/>
    </row>
    <row r="2465" spans="2:9">
      <c r="B2465" s="39"/>
      <c r="C2465" s="40"/>
      <c r="D2465" s="39"/>
      <c r="E2465" s="39"/>
      <c r="F2465" s="39"/>
      <c r="G2465" s="39"/>
      <c r="H2465" s="39"/>
      <c r="I2465" s="38"/>
    </row>
    <row r="2466" spans="2:9">
      <c r="B2466" s="39"/>
      <c r="C2466" s="40"/>
      <c r="D2466" s="39"/>
      <c r="E2466" s="39"/>
      <c r="F2466" s="39"/>
      <c r="G2466" s="39"/>
      <c r="H2466" s="39"/>
      <c r="I2466" s="38"/>
    </row>
    <row r="2467" spans="2:9">
      <c r="B2467" s="39"/>
      <c r="C2467" s="40"/>
      <c r="D2467" s="39"/>
      <c r="E2467" s="39"/>
      <c r="F2467" s="39"/>
      <c r="G2467" s="39"/>
      <c r="H2467" s="39"/>
      <c r="I2467" s="38"/>
    </row>
    <row r="2468" spans="2:9">
      <c r="B2468" s="39"/>
      <c r="C2468" s="40"/>
      <c r="D2468" s="39"/>
      <c r="E2468" s="39"/>
      <c r="F2468" s="39"/>
      <c r="G2468" s="39"/>
      <c r="H2468" s="39"/>
      <c r="I2468" s="38"/>
    </row>
    <row r="2469" spans="2:9">
      <c r="B2469" s="39"/>
      <c r="C2469" s="40"/>
      <c r="D2469" s="39"/>
      <c r="E2469" s="39"/>
      <c r="F2469" s="39"/>
      <c r="G2469" s="39"/>
      <c r="H2469" s="39"/>
      <c r="I2469" s="38"/>
    </row>
    <row r="2470" spans="2:9">
      <c r="B2470" s="39"/>
      <c r="C2470" s="40"/>
      <c r="D2470" s="39"/>
      <c r="E2470" s="39"/>
      <c r="F2470" s="39"/>
      <c r="G2470" s="39"/>
      <c r="H2470" s="39"/>
      <c r="I2470" s="38"/>
    </row>
    <row r="2471" spans="2:9">
      <c r="B2471" s="39"/>
      <c r="C2471" s="40"/>
      <c r="D2471" s="39"/>
      <c r="E2471" s="39"/>
      <c r="F2471" s="39"/>
      <c r="G2471" s="39"/>
      <c r="H2471" s="39"/>
      <c r="I2471" s="38"/>
    </row>
    <row r="2472" spans="2:9">
      <c r="B2472" s="39"/>
      <c r="C2472" s="40"/>
      <c r="D2472" s="39"/>
      <c r="E2472" s="39"/>
      <c r="F2472" s="39"/>
      <c r="G2472" s="39"/>
      <c r="H2472" s="39"/>
      <c r="I2472" s="38"/>
    </row>
    <row r="2473" spans="2:9">
      <c r="B2473" s="39"/>
      <c r="C2473" s="40"/>
      <c r="D2473" s="39"/>
      <c r="E2473" s="39"/>
      <c r="F2473" s="39"/>
      <c r="G2473" s="39"/>
      <c r="H2473" s="39"/>
      <c r="I2473" s="38"/>
    </row>
    <row r="2474" spans="2:9">
      <c r="B2474" s="39"/>
      <c r="C2474" s="40"/>
      <c r="D2474" s="39"/>
      <c r="E2474" s="39"/>
      <c r="F2474" s="39"/>
      <c r="G2474" s="39"/>
      <c r="H2474" s="39"/>
      <c r="I2474" s="38"/>
    </row>
    <row r="2475" spans="2:9">
      <c r="B2475" s="39"/>
      <c r="C2475" s="40"/>
      <c r="D2475" s="39"/>
      <c r="E2475" s="39"/>
      <c r="F2475" s="39"/>
      <c r="G2475" s="39"/>
      <c r="H2475" s="39"/>
      <c r="I2475" s="38"/>
    </row>
    <row r="2476" spans="2:9">
      <c r="B2476" s="39"/>
      <c r="C2476" s="40"/>
      <c r="D2476" s="39"/>
      <c r="E2476" s="39"/>
      <c r="F2476" s="39"/>
      <c r="G2476" s="39"/>
      <c r="H2476" s="39"/>
      <c r="I2476" s="38"/>
    </row>
    <row r="2477" spans="2:9">
      <c r="B2477" s="39"/>
      <c r="C2477" s="40"/>
      <c r="D2477" s="39"/>
      <c r="E2477" s="39"/>
      <c r="F2477" s="39"/>
      <c r="G2477" s="39"/>
      <c r="H2477" s="39"/>
      <c r="I2477" s="38"/>
    </row>
    <row r="2478" spans="2:9">
      <c r="B2478" s="39"/>
      <c r="C2478" s="40"/>
      <c r="D2478" s="39"/>
      <c r="E2478" s="39"/>
      <c r="F2478" s="39"/>
      <c r="G2478" s="39"/>
      <c r="H2478" s="39"/>
      <c r="I2478" s="38"/>
    </row>
    <row r="2479" spans="2:9">
      <c r="B2479" s="39"/>
      <c r="C2479" s="40"/>
      <c r="D2479" s="39"/>
      <c r="E2479" s="39"/>
      <c r="F2479" s="39"/>
      <c r="G2479" s="39"/>
      <c r="H2479" s="39"/>
      <c r="I2479" s="38"/>
    </row>
    <row r="2480" spans="2:9">
      <c r="B2480" s="39"/>
      <c r="C2480" s="40"/>
      <c r="D2480" s="39"/>
      <c r="E2480" s="39"/>
      <c r="F2480" s="39"/>
      <c r="G2480" s="39"/>
      <c r="H2480" s="39"/>
      <c r="I2480" s="38"/>
    </row>
    <row r="2481" spans="2:9">
      <c r="B2481" s="39"/>
      <c r="C2481" s="40"/>
      <c r="D2481" s="39"/>
      <c r="E2481" s="39"/>
      <c r="F2481" s="39"/>
      <c r="G2481" s="39"/>
      <c r="H2481" s="39"/>
      <c r="I2481" s="38"/>
    </row>
    <row r="2482" spans="2:9">
      <c r="B2482" s="39"/>
      <c r="C2482" s="40"/>
      <c r="D2482" s="39"/>
      <c r="E2482" s="39"/>
      <c r="F2482" s="39"/>
      <c r="G2482" s="39"/>
      <c r="H2482" s="39"/>
      <c r="I2482" s="38"/>
    </row>
    <row r="2483" spans="2:9">
      <c r="B2483" s="39"/>
      <c r="C2483" s="40"/>
      <c r="D2483" s="39"/>
      <c r="E2483" s="39"/>
      <c r="F2483" s="39"/>
      <c r="G2483" s="39"/>
      <c r="H2483" s="39"/>
      <c r="I2483" s="38"/>
    </row>
    <row r="2484" spans="2:9">
      <c r="B2484" s="39"/>
      <c r="C2484" s="40"/>
      <c r="D2484" s="39"/>
      <c r="E2484" s="39"/>
      <c r="F2484" s="39"/>
      <c r="G2484" s="39"/>
      <c r="H2484" s="39"/>
      <c r="I2484" s="38"/>
    </row>
    <row r="2485" spans="2:9">
      <c r="B2485" s="39"/>
      <c r="C2485" s="40"/>
      <c r="D2485" s="39"/>
      <c r="E2485" s="39"/>
      <c r="F2485" s="39"/>
      <c r="G2485" s="39"/>
      <c r="H2485" s="39"/>
      <c r="I2485" s="38"/>
    </row>
    <row r="2486" spans="2:9">
      <c r="B2486" s="39"/>
      <c r="C2486" s="40"/>
      <c r="D2486" s="39"/>
      <c r="E2486" s="39"/>
      <c r="F2486" s="39"/>
      <c r="G2486" s="39"/>
      <c r="H2486" s="39"/>
      <c r="I2486" s="38"/>
    </row>
    <row r="2487" spans="2:9">
      <c r="B2487" s="39"/>
      <c r="C2487" s="40"/>
      <c r="D2487" s="39"/>
      <c r="E2487" s="39"/>
      <c r="F2487" s="39"/>
      <c r="G2487" s="39"/>
      <c r="H2487" s="39"/>
      <c r="I2487" s="38"/>
    </row>
    <row r="2488" spans="2:9">
      <c r="B2488" s="39"/>
      <c r="C2488" s="40"/>
      <c r="D2488" s="39"/>
      <c r="E2488" s="39"/>
      <c r="F2488" s="39"/>
      <c r="G2488" s="39"/>
      <c r="H2488" s="39"/>
      <c r="I2488" s="38"/>
    </row>
    <row r="2489" spans="2:9">
      <c r="B2489" s="39"/>
      <c r="C2489" s="40"/>
      <c r="D2489" s="39"/>
      <c r="E2489" s="39"/>
      <c r="F2489" s="39"/>
      <c r="G2489" s="39"/>
      <c r="H2489" s="39"/>
      <c r="I2489" s="38"/>
    </row>
    <row r="2490" spans="2:9">
      <c r="B2490" s="39"/>
      <c r="C2490" s="40"/>
      <c r="D2490" s="39"/>
      <c r="E2490" s="39"/>
      <c r="F2490" s="39"/>
      <c r="G2490" s="39"/>
      <c r="H2490" s="39"/>
      <c r="I2490" s="38"/>
    </row>
    <row r="2491" spans="2:9">
      <c r="B2491" s="39"/>
      <c r="C2491" s="40"/>
      <c r="D2491" s="39"/>
      <c r="E2491" s="39"/>
      <c r="F2491" s="39"/>
      <c r="G2491" s="39"/>
      <c r="H2491" s="39"/>
      <c r="I2491" s="38"/>
    </row>
    <row r="2492" spans="2:9">
      <c r="B2492" s="39"/>
      <c r="C2492" s="40"/>
      <c r="D2492" s="39"/>
      <c r="E2492" s="39"/>
      <c r="F2492" s="39"/>
      <c r="G2492" s="39"/>
      <c r="H2492" s="39"/>
      <c r="I2492" s="38"/>
    </row>
    <row r="2493" spans="2:9">
      <c r="B2493" s="39"/>
      <c r="C2493" s="40"/>
      <c r="D2493" s="39"/>
      <c r="E2493" s="39"/>
      <c r="F2493" s="39"/>
      <c r="G2493" s="39"/>
      <c r="H2493" s="39"/>
      <c r="I2493" s="38"/>
    </row>
    <row r="2494" spans="2:9">
      <c r="B2494" s="39"/>
      <c r="C2494" s="40"/>
      <c r="D2494" s="39"/>
      <c r="E2494" s="39"/>
      <c r="F2494" s="39"/>
      <c r="G2494" s="39"/>
      <c r="H2494" s="39"/>
      <c r="I2494" s="38"/>
    </row>
    <row r="2495" spans="2:9">
      <c r="B2495" s="39"/>
      <c r="C2495" s="40"/>
      <c r="D2495" s="39"/>
      <c r="E2495" s="39"/>
      <c r="F2495" s="39"/>
      <c r="G2495" s="39"/>
      <c r="H2495" s="39"/>
      <c r="I2495" s="38"/>
    </row>
    <row r="2496" spans="2:9">
      <c r="B2496" s="39"/>
      <c r="C2496" s="40"/>
      <c r="D2496" s="39"/>
      <c r="E2496" s="39"/>
      <c r="F2496" s="39"/>
      <c r="G2496" s="39"/>
      <c r="H2496" s="39"/>
      <c r="I2496" s="38"/>
    </row>
    <row r="2497" spans="2:9">
      <c r="B2497" s="39"/>
      <c r="C2497" s="40"/>
      <c r="D2497" s="39"/>
      <c r="E2497" s="39"/>
      <c r="F2497" s="39"/>
      <c r="G2497" s="39"/>
      <c r="H2497" s="39"/>
      <c r="I2497" s="38"/>
    </row>
    <row r="2498" spans="2:9">
      <c r="B2498" s="39"/>
      <c r="C2498" s="40"/>
      <c r="D2498" s="39"/>
      <c r="E2498" s="39"/>
      <c r="F2498" s="39"/>
      <c r="G2498" s="39"/>
      <c r="H2498" s="39"/>
      <c r="I2498" s="38"/>
    </row>
    <row r="2499" spans="2:9">
      <c r="B2499" s="39"/>
      <c r="C2499" s="40"/>
      <c r="D2499" s="39"/>
      <c r="E2499" s="39"/>
      <c r="F2499" s="39"/>
      <c r="G2499" s="39"/>
      <c r="H2499" s="39"/>
      <c r="I2499" s="38"/>
    </row>
    <row r="2500" spans="2:9">
      <c r="B2500" s="39"/>
      <c r="C2500" s="40"/>
      <c r="D2500" s="39"/>
      <c r="E2500" s="39"/>
      <c r="F2500" s="39"/>
      <c r="G2500" s="39"/>
      <c r="H2500" s="39"/>
      <c r="I2500" s="38"/>
    </row>
    <row r="2501" spans="2:9">
      <c r="B2501" s="39"/>
      <c r="C2501" s="40"/>
      <c r="D2501" s="39"/>
      <c r="E2501" s="39"/>
      <c r="F2501" s="39"/>
      <c r="G2501" s="39"/>
      <c r="H2501" s="39"/>
      <c r="I2501" s="38"/>
    </row>
    <row r="2502" spans="2:9">
      <c r="B2502" s="39"/>
      <c r="C2502" s="40"/>
      <c r="D2502" s="39"/>
      <c r="E2502" s="39"/>
      <c r="F2502" s="39"/>
      <c r="G2502" s="39"/>
      <c r="H2502" s="39"/>
      <c r="I2502" s="38"/>
    </row>
    <row r="2503" spans="2:9">
      <c r="B2503" s="39"/>
      <c r="C2503" s="40"/>
      <c r="D2503" s="39"/>
      <c r="E2503" s="39"/>
      <c r="F2503" s="39"/>
      <c r="G2503" s="39"/>
      <c r="H2503" s="39"/>
      <c r="I2503" s="38"/>
    </row>
    <row r="2504" spans="2:9">
      <c r="B2504" s="39"/>
      <c r="C2504" s="40"/>
      <c r="D2504" s="39"/>
      <c r="E2504" s="39"/>
      <c r="F2504" s="39"/>
      <c r="G2504" s="39"/>
      <c r="H2504" s="39"/>
      <c r="I2504" s="38"/>
    </row>
    <row r="2505" spans="2:9">
      <c r="B2505" s="39"/>
      <c r="C2505" s="40"/>
      <c r="D2505" s="39"/>
      <c r="E2505" s="39"/>
      <c r="F2505" s="39"/>
      <c r="G2505" s="39"/>
      <c r="H2505" s="39"/>
      <c r="I2505" s="38"/>
    </row>
    <row r="2506" spans="2:9">
      <c r="B2506" s="39"/>
      <c r="C2506" s="40"/>
      <c r="D2506" s="39"/>
      <c r="E2506" s="39"/>
      <c r="F2506" s="39"/>
      <c r="G2506" s="39"/>
      <c r="H2506" s="39"/>
      <c r="I2506" s="38"/>
    </row>
    <row r="2507" spans="2:9">
      <c r="B2507" s="39"/>
      <c r="C2507" s="40"/>
      <c r="D2507" s="39"/>
      <c r="E2507" s="39"/>
      <c r="F2507" s="39"/>
      <c r="G2507" s="39"/>
      <c r="H2507" s="39"/>
      <c r="I2507" s="38"/>
    </row>
    <row r="2508" spans="2:9">
      <c r="B2508" s="39"/>
      <c r="C2508" s="40"/>
      <c r="D2508" s="39"/>
      <c r="E2508" s="39"/>
      <c r="F2508" s="39"/>
      <c r="G2508" s="39"/>
      <c r="H2508" s="39"/>
      <c r="I2508" s="38"/>
    </row>
    <row r="2509" spans="2:9">
      <c r="B2509" s="39"/>
      <c r="C2509" s="40"/>
      <c r="D2509" s="39"/>
      <c r="E2509" s="39"/>
      <c r="F2509" s="39"/>
      <c r="G2509" s="39"/>
      <c r="H2509" s="39"/>
      <c r="I2509" s="38"/>
    </row>
    <row r="2510" spans="2:9">
      <c r="B2510" s="39"/>
      <c r="C2510" s="40"/>
      <c r="D2510" s="39"/>
      <c r="E2510" s="39"/>
      <c r="F2510" s="39"/>
      <c r="G2510" s="39"/>
      <c r="H2510" s="39"/>
      <c r="I2510" s="38"/>
    </row>
    <row r="2511" spans="2:9">
      <c r="B2511" s="39"/>
      <c r="C2511" s="40"/>
      <c r="D2511" s="39"/>
      <c r="E2511" s="39"/>
      <c r="F2511" s="39"/>
      <c r="G2511" s="39"/>
      <c r="H2511" s="39"/>
      <c r="I2511" s="38"/>
    </row>
    <row r="2512" spans="2:9">
      <c r="B2512" s="39"/>
      <c r="C2512" s="40"/>
      <c r="D2512" s="39"/>
      <c r="E2512" s="39"/>
      <c r="F2512" s="39"/>
      <c r="G2512" s="39"/>
      <c r="H2512" s="39"/>
      <c r="I2512" s="38"/>
    </row>
    <row r="2513" spans="2:9">
      <c r="B2513" s="39"/>
      <c r="C2513" s="40"/>
      <c r="D2513" s="39"/>
      <c r="E2513" s="39"/>
      <c r="F2513" s="39"/>
      <c r="G2513" s="39"/>
      <c r="H2513" s="39"/>
      <c r="I2513" s="38"/>
    </row>
    <row r="2514" spans="2:9">
      <c r="B2514" s="39"/>
      <c r="C2514" s="40"/>
      <c r="D2514" s="39"/>
      <c r="E2514" s="39"/>
      <c r="F2514" s="39"/>
      <c r="G2514" s="39"/>
      <c r="H2514" s="39"/>
      <c r="I2514" s="38"/>
    </row>
    <row r="2515" spans="2:9">
      <c r="B2515" s="39"/>
      <c r="C2515" s="40"/>
      <c r="D2515" s="39"/>
      <c r="E2515" s="39"/>
      <c r="F2515" s="39"/>
      <c r="G2515" s="39"/>
      <c r="H2515" s="39"/>
      <c r="I2515" s="38"/>
    </row>
    <row r="2516" spans="2:9">
      <c r="B2516" s="39"/>
      <c r="C2516" s="40"/>
      <c r="D2516" s="39"/>
      <c r="E2516" s="39"/>
      <c r="F2516" s="39"/>
      <c r="G2516" s="39"/>
      <c r="H2516" s="39"/>
      <c r="I2516" s="38"/>
    </row>
    <row r="2517" spans="2:9">
      <c r="B2517" s="39"/>
      <c r="C2517" s="40"/>
      <c r="D2517" s="39"/>
      <c r="E2517" s="39"/>
      <c r="F2517" s="39"/>
      <c r="G2517" s="39"/>
      <c r="H2517" s="39"/>
      <c r="I2517" s="38"/>
    </row>
    <row r="2518" spans="2:9">
      <c r="B2518" s="39"/>
      <c r="C2518" s="40"/>
      <c r="D2518" s="39"/>
      <c r="E2518" s="39"/>
      <c r="F2518" s="39"/>
      <c r="G2518" s="39"/>
      <c r="H2518" s="39"/>
      <c r="I2518" s="38"/>
    </row>
    <row r="2519" spans="2:9">
      <c r="B2519" s="39"/>
      <c r="C2519" s="40"/>
      <c r="D2519" s="39"/>
      <c r="E2519" s="39"/>
      <c r="F2519" s="39"/>
      <c r="G2519" s="39"/>
      <c r="H2519" s="39"/>
      <c r="I2519" s="38"/>
    </row>
    <row r="2520" spans="2:9">
      <c r="B2520" s="39"/>
      <c r="C2520" s="40"/>
      <c r="D2520" s="39"/>
      <c r="E2520" s="39"/>
      <c r="F2520" s="39"/>
      <c r="G2520" s="39"/>
      <c r="H2520" s="39"/>
      <c r="I2520" s="38"/>
    </row>
    <row r="2521" spans="2:9">
      <c r="B2521" s="39"/>
      <c r="C2521" s="40"/>
      <c r="D2521" s="39"/>
      <c r="E2521" s="39"/>
      <c r="F2521" s="39"/>
      <c r="G2521" s="39"/>
      <c r="H2521" s="39"/>
      <c r="I2521" s="38"/>
    </row>
    <row r="2522" spans="2:9">
      <c r="B2522" s="39"/>
      <c r="C2522" s="40"/>
      <c r="D2522" s="39"/>
      <c r="E2522" s="39"/>
      <c r="F2522" s="39"/>
      <c r="G2522" s="39"/>
      <c r="H2522" s="39"/>
      <c r="I2522" s="38"/>
    </row>
    <row r="2523" spans="2:9">
      <c r="B2523" s="39"/>
      <c r="C2523" s="40"/>
      <c r="D2523" s="39"/>
      <c r="E2523" s="39"/>
      <c r="F2523" s="39"/>
      <c r="G2523" s="39"/>
      <c r="H2523" s="39"/>
      <c r="I2523" s="38"/>
    </row>
    <row r="2524" spans="2:9">
      <c r="B2524" s="39"/>
      <c r="C2524" s="40"/>
      <c r="D2524" s="39"/>
      <c r="E2524" s="39"/>
      <c r="F2524" s="39"/>
      <c r="G2524" s="39"/>
      <c r="H2524" s="39"/>
      <c r="I2524" s="38"/>
    </row>
    <row r="2525" spans="2:9">
      <c r="B2525" s="39"/>
      <c r="C2525" s="40"/>
      <c r="D2525" s="39"/>
      <c r="E2525" s="39"/>
      <c r="F2525" s="39"/>
      <c r="G2525" s="39"/>
      <c r="H2525" s="39"/>
      <c r="I2525" s="38"/>
    </row>
    <row r="2526" spans="2:9">
      <c r="B2526" s="39"/>
      <c r="C2526" s="40"/>
      <c r="D2526" s="39"/>
      <c r="E2526" s="39"/>
      <c r="F2526" s="39"/>
      <c r="G2526" s="39"/>
      <c r="H2526" s="39"/>
      <c r="I2526" s="38"/>
    </row>
    <row r="2527" spans="2:9">
      <c r="B2527" s="39"/>
      <c r="C2527" s="40"/>
      <c r="D2527" s="39"/>
      <c r="E2527" s="39"/>
      <c r="F2527" s="39"/>
      <c r="G2527" s="39"/>
      <c r="H2527" s="39"/>
      <c r="I2527" s="38"/>
    </row>
    <row r="2528" spans="2:9">
      <c r="B2528" s="39"/>
      <c r="C2528" s="40"/>
      <c r="D2528" s="39"/>
      <c r="E2528" s="39"/>
      <c r="F2528" s="39"/>
      <c r="G2528" s="39"/>
      <c r="H2528" s="39"/>
      <c r="I2528" s="38"/>
    </row>
    <row r="2529" spans="2:9">
      <c r="B2529" s="39"/>
      <c r="C2529" s="40"/>
      <c r="D2529" s="39"/>
      <c r="E2529" s="39"/>
      <c r="F2529" s="39"/>
      <c r="G2529" s="39"/>
      <c r="H2529" s="39"/>
      <c r="I2529" s="38"/>
    </row>
    <row r="2530" spans="2:9">
      <c r="B2530" s="39"/>
      <c r="C2530" s="40"/>
      <c r="D2530" s="39"/>
      <c r="E2530" s="39"/>
      <c r="F2530" s="39"/>
      <c r="G2530" s="39"/>
      <c r="H2530" s="39"/>
      <c r="I2530" s="38"/>
    </row>
    <row r="2531" spans="2:9">
      <c r="B2531" s="39"/>
      <c r="C2531" s="40"/>
      <c r="D2531" s="39"/>
      <c r="E2531" s="39"/>
      <c r="F2531" s="39"/>
      <c r="G2531" s="39"/>
      <c r="H2531" s="39"/>
      <c r="I2531" s="38"/>
    </row>
    <row r="2532" spans="2:9">
      <c r="B2532" s="39"/>
      <c r="C2532" s="40"/>
      <c r="D2532" s="39"/>
      <c r="E2532" s="39"/>
      <c r="F2532" s="39"/>
      <c r="G2532" s="39"/>
      <c r="H2532" s="39"/>
      <c r="I2532" s="38"/>
    </row>
    <row r="2533" spans="2:9">
      <c r="B2533" s="39"/>
      <c r="C2533" s="40"/>
      <c r="D2533" s="39"/>
      <c r="E2533" s="39"/>
      <c r="F2533" s="39"/>
      <c r="G2533" s="39"/>
      <c r="H2533" s="39"/>
      <c r="I2533" s="38"/>
    </row>
    <row r="2534" spans="2:9">
      <c r="B2534" s="39"/>
      <c r="C2534" s="40"/>
      <c r="D2534" s="39"/>
      <c r="E2534" s="39"/>
      <c r="F2534" s="39"/>
      <c r="G2534" s="39"/>
      <c r="H2534" s="39"/>
      <c r="I2534" s="38"/>
    </row>
    <row r="2535" spans="2:9">
      <c r="B2535" s="39"/>
      <c r="C2535" s="40"/>
      <c r="D2535" s="39"/>
      <c r="E2535" s="39"/>
      <c r="F2535" s="39"/>
      <c r="G2535" s="39"/>
      <c r="H2535" s="39"/>
      <c r="I2535" s="38"/>
    </row>
    <row r="2536" spans="2:9">
      <c r="B2536" s="39"/>
      <c r="C2536" s="40"/>
      <c r="D2536" s="39"/>
      <c r="E2536" s="39"/>
      <c r="F2536" s="39"/>
      <c r="G2536" s="39"/>
      <c r="H2536" s="39"/>
      <c r="I2536" s="38"/>
    </row>
    <row r="2537" spans="2:9">
      <c r="B2537" s="39"/>
      <c r="C2537" s="40"/>
      <c r="D2537" s="39"/>
      <c r="E2537" s="39"/>
      <c r="F2537" s="39"/>
      <c r="G2537" s="39"/>
      <c r="H2537" s="39"/>
      <c r="I2537" s="38"/>
    </row>
    <row r="2538" spans="2:9">
      <c r="B2538" s="39"/>
      <c r="C2538" s="40"/>
      <c r="D2538" s="39"/>
      <c r="E2538" s="39"/>
      <c r="F2538" s="39"/>
      <c r="G2538" s="39"/>
      <c r="H2538" s="39"/>
      <c r="I2538" s="38"/>
    </row>
    <row r="2539" spans="2:9">
      <c r="B2539" s="39"/>
      <c r="C2539" s="40"/>
      <c r="D2539" s="39"/>
      <c r="E2539" s="39"/>
      <c r="F2539" s="39"/>
      <c r="G2539" s="39"/>
      <c r="H2539" s="39"/>
      <c r="I2539" s="38"/>
    </row>
    <row r="2540" spans="2:9">
      <c r="B2540" s="39"/>
      <c r="C2540" s="40"/>
      <c r="D2540" s="39"/>
      <c r="E2540" s="39"/>
      <c r="F2540" s="39"/>
      <c r="G2540" s="39"/>
      <c r="H2540" s="39"/>
      <c r="I2540" s="38"/>
    </row>
    <row r="2541" spans="2:9">
      <c r="B2541" s="39"/>
      <c r="C2541" s="40"/>
      <c r="D2541" s="39"/>
      <c r="E2541" s="39"/>
      <c r="F2541" s="39"/>
      <c r="G2541" s="39"/>
      <c r="H2541" s="39"/>
      <c r="I2541" s="38"/>
    </row>
    <row r="2542" spans="2:9">
      <c r="B2542" s="39"/>
      <c r="C2542" s="40"/>
      <c r="D2542" s="39"/>
      <c r="E2542" s="39"/>
      <c r="F2542" s="39"/>
      <c r="G2542" s="39"/>
      <c r="H2542" s="39"/>
      <c r="I2542" s="38"/>
    </row>
    <row r="2543" spans="2:9">
      <c r="B2543" s="39"/>
      <c r="C2543" s="40"/>
      <c r="D2543" s="39"/>
      <c r="E2543" s="39"/>
      <c r="F2543" s="39"/>
      <c r="G2543" s="39"/>
      <c r="H2543" s="39"/>
      <c r="I2543" s="38"/>
    </row>
    <row r="2544" spans="2:9">
      <c r="B2544" s="39"/>
      <c r="C2544" s="40"/>
      <c r="D2544" s="39"/>
      <c r="E2544" s="39"/>
      <c r="F2544" s="39"/>
      <c r="G2544" s="39"/>
      <c r="H2544" s="39"/>
      <c r="I2544" s="38"/>
    </row>
    <row r="2545" spans="2:9">
      <c r="B2545" s="39"/>
      <c r="C2545" s="40"/>
      <c r="D2545" s="39"/>
      <c r="E2545" s="39"/>
      <c r="F2545" s="39"/>
      <c r="G2545" s="39"/>
      <c r="H2545" s="39"/>
      <c r="I2545" s="38"/>
    </row>
    <row r="2546" spans="2:9">
      <c r="B2546" s="39"/>
      <c r="C2546" s="40"/>
      <c r="D2546" s="39"/>
      <c r="E2546" s="39"/>
      <c r="F2546" s="39"/>
      <c r="G2546" s="39"/>
      <c r="H2546" s="39"/>
      <c r="I2546" s="38"/>
    </row>
    <row r="2547" spans="2:9">
      <c r="B2547" s="39"/>
      <c r="C2547" s="40"/>
      <c r="D2547" s="39"/>
      <c r="E2547" s="39"/>
      <c r="F2547" s="39"/>
      <c r="G2547" s="39"/>
      <c r="H2547" s="39"/>
      <c r="I2547" s="38"/>
    </row>
    <row r="2548" spans="2:9">
      <c r="B2548" s="39"/>
      <c r="C2548" s="40"/>
      <c r="D2548" s="39"/>
      <c r="E2548" s="39"/>
      <c r="F2548" s="39"/>
      <c r="G2548" s="39"/>
      <c r="H2548" s="39"/>
      <c r="I2548" s="38"/>
    </row>
    <row r="2549" spans="2:9">
      <c r="B2549" s="39"/>
      <c r="C2549" s="40"/>
      <c r="D2549" s="39"/>
      <c r="E2549" s="39"/>
      <c r="F2549" s="39"/>
      <c r="G2549" s="39"/>
      <c r="H2549" s="39"/>
      <c r="I2549" s="38"/>
    </row>
    <row r="2550" spans="2:9">
      <c r="B2550" s="39"/>
      <c r="C2550" s="40"/>
      <c r="D2550" s="39"/>
      <c r="E2550" s="39"/>
      <c r="F2550" s="39"/>
      <c r="G2550" s="39"/>
      <c r="H2550" s="39"/>
      <c r="I2550" s="38"/>
    </row>
    <row r="2551" spans="2:9">
      <c r="B2551" s="39"/>
      <c r="C2551" s="40"/>
      <c r="D2551" s="39"/>
      <c r="E2551" s="39"/>
      <c r="F2551" s="39"/>
      <c r="G2551" s="39"/>
      <c r="H2551" s="39"/>
      <c r="I2551" s="38"/>
    </row>
    <row r="2552" spans="2:9">
      <c r="B2552" s="39"/>
      <c r="C2552" s="40"/>
      <c r="D2552" s="39"/>
      <c r="E2552" s="39"/>
      <c r="F2552" s="39"/>
      <c r="G2552" s="39"/>
      <c r="H2552" s="39"/>
      <c r="I2552" s="38"/>
    </row>
    <row r="2553" spans="2:9">
      <c r="B2553" s="39"/>
      <c r="C2553" s="40"/>
      <c r="D2553" s="39"/>
      <c r="E2553" s="39"/>
      <c r="F2553" s="39"/>
      <c r="G2553" s="39"/>
      <c r="H2553" s="39"/>
      <c r="I2553" s="38"/>
    </row>
    <row r="2554" spans="2:9">
      <c r="B2554" s="39"/>
      <c r="C2554" s="40"/>
      <c r="D2554" s="39"/>
      <c r="E2554" s="39"/>
      <c r="F2554" s="39"/>
      <c r="G2554" s="39"/>
      <c r="H2554" s="39"/>
      <c r="I2554" s="38"/>
    </row>
    <row r="2555" spans="2:9">
      <c r="B2555" s="39"/>
      <c r="C2555" s="40"/>
      <c r="D2555" s="39"/>
      <c r="E2555" s="39"/>
      <c r="F2555" s="39"/>
      <c r="G2555" s="39"/>
      <c r="H2555" s="39"/>
      <c r="I2555" s="38"/>
    </row>
    <row r="2556" spans="2:9">
      <c r="B2556" s="39"/>
      <c r="C2556" s="40"/>
      <c r="D2556" s="39"/>
      <c r="E2556" s="39"/>
      <c r="F2556" s="39"/>
      <c r="G2556" s="39"/>
      <c r="H2556" s="39"/>
      <c r="I2556" s="38"/>
    </row>
    <row r="2557" spans="2:9">
      <c r="B2557" s="39"/>
      <c r="C2557" s="40"/>
      <c r="D2557" s="39"/>
      <c r="E2557" s="39"/>
      <c r="F2557" s="39"/>
      <c r="G2557" s="39"/>
      <c r="H2557" s="39"/>
      <c r="I2557" s="38"/>
    </row>
    <row r="2558" spans="2:9">
      <c r="B2558" s="39"/>
      <c r="C2558" s="40"/>
      <c r="D2558" s="39"/>
      <c r="E2558" s="39"/>
      <c r="F2558" s="39"/>
      <c r="G2558" s="39"/>
      <c r="H2558" s="39"/>
      <c r="I2558" s="38"/>
    </row>
    <row r="2559" spans="2:9">
      <c r="B2559" s="39"/>
      <c r="C2559" s="40"/>
      <c r="D2559" s="39"/>
      <c r="E2559" s="39"/>
      <c r="F2559" s="39"/>
      <c r="G2559" s="39"/>
      <c r="H2559" s="39"/>
      <c r="I2559" s="38"/>
    </row>
    <row r="2560" spans="2:9">
      <c r="B2560" s="39"/>
      <c r="C2560" s="40"/>
      <c r="D2560" s="39"/>
      <c r="E2560" s="39"/>
      <c r="F2560" s="39"/>
      <c r="G2560" s="39"/>
      <c r="H2560" s="39"/>
      <c r="I2560" s="38"/>
    </row>
    <row r="2561" spans="2:9">
      <c r="B2561" s="39"/>
      <c r="C2561" s="40"/>
      <c r="D2561" s="39"/>
      <c r="E2561" s="39"/>
      <c r="F2561" s="39"/>
      <c r="G2561" s="39"/>
      <c r="H2561" s="39"/>
      <c r="I2561" s="38"/>
    </row>
    <row r="2562" spans="2:9">
      <c r="B2562" s="39"/>
      <c r="C2562" s="40"/>
      <c r="D2562" s="39"/>
      <c r="E2562" s="39"/>
      <c r="F2562" s="39"/>
      <c r="G2562" s="39"/>
      <c r="H2562" s="39"/>
      <c r="I2562" s="38"/>
    </row>
    <row r="2563" spans="2:9">
      <c r="B2563" s="39"/>
      <c r="C2563" s="40"/>
      <c r="D2563" s="39"/>
      <c r="E2563" s="39"/>
      <c r="F2563" s="39"/>
      <c r="G2563" s="39"/>
      <c r="H2563" s="39"/>
      <c r="I2563" s="38"/>
    </row>
    <row r="2564" spans="2:9">
      <c r="B2564" s="39"/>
      <c r="C2564" s="40"/>
      <c r="D2564" s="39"/>
      <c r="E2564" s="39"/>
      <c r="F2564" s="39"/>
      <c r="G2564" s="39"/>
      <c r="H2564" s="39"/>
      <c r="I2564" s="38"/>
    </row>
    <row r="2565" spans="2:9">
      <c r="B2565" s="39"/>
      <c r="C2565" s="40"/>
      <c r="D2565" s="39"/>
      <c r="E2565" s="39"/>
      <c r="F2565" s="39"/>
      <c r="G2565" s="39"/>
      <c r="H2565" s="39"/>
      <c r="I2565" s="38"/>
    </row>
    <row r="2566" spans="2:9">
      <c r="B2566" s="39"/>
      <c r="C2566" s="40"/>
      <c r="D2566" s="39"/>
      <c r="E2566" s="39"/>
      <c r="F2566" s="39"/>
      <c r="G2566" s="39"/>
      <c r="H2566" s="39"/>
      <c r="I2566" s="38"/>
    </row>
    <row r="2567" spans="2:9">
      <c r="B2567" s="39"/>
      <c r="C2567" s="40"/>
      <c r="D2567" s="39"/>
      <c r="E2567" s="39"/>
      <c r="F2567" s="39"/>
      <c r="G2567" s="39"/>
      <c r="H2567" s="39"/>
      <c r="I2567" s="38"/>
    </row>
    <row r="2568" spans="2:9">
      <c r="B2568" s="39"/>
      <c r="C2568" s="40"/>
      <c r="D2568" s="39"/>
      <c r="E2568" s="39"/>
      <c r="F2568" s="39"/>
      <c r="G2568" s="39"/>
      <c r="H2568" s="39"/>
      <c r="I2568" s="38"/>
    </row>
    <row r="2569" spans="2:9">
      <c r="B2569" s="39"/>
      <c r="C2569" s="40"/>
      <c r="D2569" s="39"/>
      <c r="E2569" s="39"/>
      <c r="F2569" s="39"/>
      <c r="G2569" s="39"/>
      <c r="H2569" s="39"/>
      <c r="I2569" s="38"/>
    </row>
    <row r="2570" spans="2:9">
      <c r="B2570" s="39"/>
      <c r="C2570" s="40"/>
      <c r="D2570" s="39"/>
      <c r="E2570" s="39"/>
      <c r="F2570" s="39"/>
      <c r="G2570" s="39"/>
      <c r="H2570" s="39"/>
      <c r="I2570" s="38"/>
    </row>
    <row r="2571" spans="2:9">
      <c r="B2571" s="39"/>
      <c r="C2571" s="40"/>
      <c r="D2571" s="39"/>
      <c r="E2571" s="39"/>
      <c r="F2571" s="39"/>
      <c r="G2571" s="39"/>
      <c r="H2571" s="39"/>
      <c r="I2571" s="38"/>
    </row>
    <row r="2572" spans="2:9">
      <c r="B2572" s="39"/>
      <c r="C2572" s="40"/>
      <c r="D2572" s="39"/>
      <c r="E2572" s="39"/>
      <c r="F2572" s="39"/>
      <c r="G2572" s="39"/>
      <c r="H2572" s="39"/>
      <c r="I2572" s="38"/>
    </row>
    <row r="2573" spans="2:9">
      <c r="B2573" s="39"/>
      <c r="C2573" s="40"/>
      <c r="D2573" s="39"/>
      <c r="E2573" s="39"/>
      <c r="F2573" s="39"/>
      <c r="G2573" s="39"/>
      <c r="H2573" s="39"/>
      <c r="I2573" s="38"/>
    </row>
    <row r="2574" spans="2:9">
      <c r="B2574" s="39"/>
      <c r="C2574" s="40"/>
      <c r="D2574" s="39"/>
      <c r="E2574" s="39"/>
      <c r="F2574" s="39"/>
      <c r="G2574" s="39"/>
      <c r="H2574" s="39"/>
      <c r="I2574" s="38"/>
    </row>
    <row r="2575" spans="2:9">
      <c r="B2575" s="39"/>
      <c r="C2575" s="40"/>
      <c r="D2575" s="39"/>
      <c r="E2575" s="39"/>
      <c r="F2575" s="39"/>
      <c r="G2575" s="39"/>
      <c r="H2575" s="39"/>
      <c r="I2575" s="38"/>
    </row>
    <row r="2576" spans="2:9">
      <c r="B2576" s="39"/>
      <c r="C2576" s="40"/>
      <c r="D2576" s="39"/>
      <c r="E2576" s="39"/>
      <c r="F2576" s="39"/>
      <c r="G2576" s="39"/>
      <c r="H2576" s="39"/>
      <c r="I2576" s="38"/>
    </row>
    <row r="2577" spans="2:9">
      <c r="B2577" s="39"/>
      <c r="C2577" s="40"/>
      <c r="D2577" s="39"/>
      <c r="E2577" s="39"/>
      <c r="F2577" s="39"/>
      <c r="G2577" s="39"/>
      <c r="H2577" s="39"/>
      <c r="I2577" s="38"/>
    </row>
    <row r="2578" spans="2:9">
      <c r="B2578" s="39"/>
      <c r="C2578" s="40"/>
      <c r="D2578" s="39"/>
      <c r="E2578" s="39"/>
      <c r="F2578" s="39"/>
      <c r="G2578" s="39"/>
      <c r="H2578" s="39"/>
      <c r="I2578" s="38"/>
    </row>
    <row r="2579" spans="2:9">
      <c r="B2579" s="39"/>
      <c r="C2579" s="40"/>
      <c r="D2579" s="39"/>
      <c r="E2579" s="39"/>
      <c r="F2579" s="39"/>
      <c r="G2579" s="39"/>
      <c r="H2579" s="39"/>
      <c r="I2579" s="38"/>
    </row>
    <row r="2580" spans="2:9">
      <c r="B2580" s="39"/>
      <c r="C2580" s="40"/>
      <c r="D2580" s="39"/>
      <c r="E2580" s="39"/>
      <c r="F2580" s="39"/>
      <c r="G2580" s="39"/>
      <c r="H2580" s="39"/>
      <c r="I2580" s="38"/>
    </row>
    <row r="2581" spans="2:9">
      <c r="B2581" s="39"/>
      <c r="C2581" s="40"/>
      <c r="D2581" s="39"/>
      <c r="E2581" s="39"/>
      <c r="F2581" s="39"/>
      <c r="G2581" s="39"/>
      <c r="H2581" s="39"/>
      <c r="I2581" s="38"/>
    </row>
    <row r="2582" spans="2:9">
      <c r="B2582" s="39"/>
      <c r="C2582" s="40"/>
      <c r="D2582" s="39"/>
      <c r="E2582" s="39"/>
      <c r="F2582" s="39"/>
      <c r="G2582" s="39"/>
      <c r="H2582" s="39"/>
      <c r="I2582" s="38"/>
    </row>
    <row r="2583" spans="2:9">
      <c r="B2583" s="39"/>
      <c r="C2583" s="40"/>
      <c r="D2583" s="39"/>
      <c r="E2583" s="39"/>
      <c r="F2583" s="39"/>
      <c r="G2583" s="39"/>
      <c r="H2583" s="39"/>
      <c r="I2583" s="38"/>
    </row>
    <row r="2584" spans="2:9">
      <c r="B2584" s="39"/>
      <c r="C2584" s="40"/>
      <c r="D2584" s="39"/>
      <c r="E2584" s="39"/>
      <c r="F2584" s="39"/>
      <c r="G2584" s="39"/>
      <c r="H2584" s="39"/>
      <c r="I2584" s="38"/>
    </row>
    <row r="2585" spans="2:9">
      <c r="B2585" s="39"/>
      <c r="C2585" s="40"/>
      <c r="D2585" s="39"/>
      <c r="E2585" s="39"/>
      <c r="F2585" s="39"/>
      <c r="G2585" s="39"/>
      <c r="H2585" s="39"/>
      <c r="I2585" s="38"/>
    </row>
    <row r="2586" spans="2:9">
      <c r="B2586" s="39"/>
      <c r="C2586" s="40"/>
      <c r="D2586" s="39"/>
      <c r="E2586" s="39"/>
      <c r="F2586" s="39"/>
      <c r="G2586" s="39"/>
      <c r="H2586" s="39"/>
      <c r="I2586" s="38"/>
    </row>
    <row r="2587" spans="2:9">
      <c r="B2587" s="39"/>
      <c r="C2587" s="40"/>
      <c r="D2587" s="39"/>
      <c r="E2587" s="39"/>
      <c r="F2587" s="39"/>
      <c r="G2587" s="39"/>
      <c r="H2587" s="39"/>
      <c r="I2587" s="38"/>
    </row>
    <row r="2588" spans="2:9">
      <c r="B2588" s="39"/>
      <c r="C2588" s="40"/>
      <c r="D2588" s="39"/>
      <c r="E2588" s="39"/>
      <c r="F2588" s="39"/>
      <c r="G2588" s="39"/>
      <c r="H2588" s="39"/>
      <c r="I2588" s="38"/>
    </row>
    <row r="2589" spans="2:9">
      <c r="B2589" s="39"/>
      <c r="C2589" s="40"/>
      <c r="D2589" s="39"/>
      <c r="E2589" s="39"/>
      <c r="F2589" s="39"/>
      <c r="G2589" s="39"/>
      <c r="H2589" s="39"/>
      <c r="I2589" s="38"/>
    </row>
    <row r="2590" spans="2:9">
      <c r="B2590" s="39"/>
      <c r="C2590" s="40"/>
      <c r="D2590" s="39"/>
      <c r="E2590" s="39"/>
      <c r="F2590" s="39"/>
      <c r="G2590" s="39"/>
      <c r="H2590" s="39"/>
      <c r="I2590" s="38"/>
    </row>
    <row r="2591" spans="2:9">
      <c r="B2591" s="39"/>
      <c r="C2591" s="40"/>
      <c r="D2591" s="39"/>
      <c r="E2591" s="39"/>
      <c r="F2591" s="39"/>
      <c r="G2591" s="39"/>
      <c r="H2591" s="39"/>
      <c r="I2591" s="38"/>
    </row>
    <row r="2592" spans="2:9">
      <c r="B2592" s="39"/>
      <c r="C2592" s="40"/>
      <c r="D2592" s="39"/>
      <c r="E2592" s="39"/>
      <c r="F2592" s="39"/>
      <c r="G2592" s="39"/>
      <c r="H2592" s="39"/>
      <c r="I2592" s="38"/>
    </row>
    <row r="2593" spans="2:9">
      <c r="B2593" s="39"/>
      <c r="C2593" s="40"/>
      <c r="D2593" s="39"/>
      <c r="E2593" s="39"/>
      <c r="F2593" s="39"/>
      <c r="G2593" s="39"/>
      <c r="H2593" s="39"/>
      <c r="I2593" s="38"/>
    </row>
    <row r="2594" spans="2:9">
      <c r="B2594" s="39"/>
      <c r="C2594" s="40"/>
      <c r="D2594" s="39"/>
      <c r="E2594" s="39"/>
      <c r="F2594" s="39"/>
      <c r="G2594" s="39"/>
      <c r="H2594" s="39"/>
      <c r="I2594" s="38"/>
    </row>
    <row r="2595" spans="2:9">
      <c r="B2595" s="39"/>
      <c r="C2595" s="40"/>
      <c r="D2595" s="39"/>
      <c r="E2595" s="39"/>
      <c r="F2595" s="39"/>
      <c r="G2595" s="39"/>
      <c r="H2595" s="39"/>
      <c r="I2595" s="38"/>
    </row>
    <row r="2596" spans="2:9">
      <c r="B2596" s="39"/>
      <c r="C2596" s="40"/>
      <c r="D2596" s="39"/>
      <c r="E2596" s="39"/>
      <c r="F2596" s="39"/>
      <c r="G2596" s="39"/>
      <c r="H2596" s="39"/>
      <c r="I2596" s="38"/>
    </row>
    <row r="2597" spans="2:9">
      <c r="B2597" s="39"/>
      <c r="C2597" s="40"/>
      <c r="D2597" s="39"/>
      <c r="E2597" s="39"/>
      <c r="F2597" s="39"/>
      <c r="G2597" s="39"/>
      <c r="H2597" s="39"/>
      <c r="I2597" s="38"/>
    </row>
    <row r="2598" spans="2:9">
      <c r="B2598" s="39"/>
      <c r="C2598" s="40"/>
      <c r="D2598" s="39"/>
      <c r="E2598" s="39"/>
      <c r="F2598" s="39"/>
      <c r="G2598" s="39"/>
      <c r="H2598" s="39"/>
      <c r="I2598" s="38"/>
    </row>
    <row r="2599" spans="2:9">
      <c r="B2599" s="39"/>
      <c r="C2599" s="40"/>
      <c r="D2599" s="39"/>
      <c r="E2599" s="39"/>
      <c r="F2599" s="39"/>
      <c r="G2599" s="39"/>
      <c r="H2599" s="39"/>
      <c r="I2599" s="38"/>
    </row>
    <row r="2600" spans="2:9">
      <c r="B2600" s="39"/>
      <c r="C2600" s="40"/>
      <c r="D2600" s="39"/>
      <c r="E2600" s="39"/>
      <c r="F2600" s="39"/>
      <c r="G2600" s="39"/>
      <c r="H2600" s="39"/>
      <c r="I2600" s="38"/>
    </row>
    <row r="2601" spans="2:9">
      <c r="B2601" s="39"/>
      <c r="C2601" s="40"/>
      <c r="D2601" s="39"/>
      <c r="E2601" s="39"/>
      <c r="F2601" s="39"/>
      <c r="G2601" s="39"/>
      <c r="H2601" s="39"/>
      <c r="I2601" s="38"/>
    </row>
    <row r="2602" spans="2:9">
      <c r="B2602" s="39"/>
      <c r="C2602" s="40"/>
      <c r="D2602" s="39"/>
      <c r="E2602" s="39"/>
      <c r="F2602" s="39"/>
      <c r="G2602" s="39"/>
      <c r="H2602" s="39"/>
      <c r="I2602" s="38"/>
    </row>
    <row r="2603" spans="2:9">
      <c r="B2603" s="39"/>
      <c r="C2603" s="40"/>
      <c r="D2603" s="39"/>
      <c r="E2603" s="39"/>
      <c r="F2603" s="39"/>
      <c r="G2603" s="39"/>
      <c r="H2603" s="39"/>
      <c r="I2603" s="38"/>
    </row>
    <row r="2604" spans="2:9">
      <c r="B2604" s="39"/>
      <c r="C2604" s="40"/>
      <c r="D2604" s="39"/>
      <c r="E2604" s="39"/>
      <c r="F2604" s="39"/>
      <c r="G2604" s="39"/>
      <c r="H2604" s="39"/>
      <c r="I2604" s="38"/>
    </row>
    <row r="2605" spans="2:9">
      <c r="B2605" s="39"/>
      <c r="C2605" s="40"/>
      <c r="D2605" s="39"/>
      <c r="E2605" s="39"/>
      <c r="F2605" s="39"/>
      <c r="G2605" s="39"/>
      <c r="H2605" s="39"/>
      <c r="I2605" s="38"/>
    </row>
    <row r="2606" spans="2:9">
      <c r="B2606" s="39"/>
      <c r="C2606" s="40"/>
      <c r="D2606" s="39"/>
      <c r="E2606" s="39"/>
      <c r="F2606" s="39"/>
      <c r="G2606" s="39"/>
      <c r="H2606" s="39"/>
      <c r="I2606" s="38"/>
    </row>
    <row r="2607" spans="2:9">
      <c r="B2607" s="39"/>
      <c r="C2607" s="40"/>
      <c r="D2607" s="39"/>
      <c r="E2607" s="39"/>
      <c r="F2607" s="39"/>
      <c r="G2607" s="39"/>
      <c r="H2607" s="39"/>
      <c r="I2607" s="38"/>
    </row>
    <row r="2608" spans="2:9">
      <c r="B2608" s="39"/>
      <c r="C2608" s="40"/>
      <c r="D2608" s="39"/>
      <c r="E2608" s="39"/>
      <c r="F2608" s="39"/>
      <c r="G2608" s="39"/>
      <c r="H2608" s="39"/>
      <c r="I2608" s="38"/>
    </row>
    <row r="2609" spans="2:9">
      <c r="B2609" s="39"/>
      <c r="C2609" s="40"/>
      <c r="D2609" s="39"/>
      <c r="E2609" s="39"/>
      <c r="F2609" s="39"/>
      <c r="G2609" s="39"/>
      <c r="H2609" s="39"/>
      <c r="I2609" s="38"/>
    </row>
    <row r="2610" spans="2:9">
      <c r="B2610" s="39"/>
      <c r="C2610" s="40"/>
      <c r="D2610" s="39"/>
      <c r="E2610" s="39"/>
      <c r="F2610" s="39"/>
      <c r="G2610" s="39"/>
      <c r="H2610" s="39"/>
      <c r="I2610" s="38"/>
    </row>
    <row r="2611" spans="2:9">
      <c r="B2611" s="39"/>
      <c r="C2611" s="40"/>
      <c r="D2611" s="39"/>
      <c r="E2611" s="39"/>
      <c r="F2611" s="39"/>
      <c r="G2611" s="39"/>
      <c r="H2611" s="39"/>
      <c r="I2611" s="38"/>
    </row>
    <row r="2612" spans="2:9">
      <c r="B2612" s="39"/>
      <c r="C2612" s="40"/>
      <c r="D2612" s="39"/>
      <c r="E2612" s="39"/>
      <c r="F2612" s="39"/>
      <c r="G2612" s="39"/>
      <c r="H2612" s="39"/>
      <c r="I2612" s="38"/>
    </row>
    <row r="2613" spans="2:9">
      <c r="B2613" s="39"/>
      <c r="C2613" s="40"/>
      <c r="D2613" s="39"/>
      <c r="E2613" s="39"/>
      <c r="F2613" s="39"/>
      <c r="G2613" s="39"/>
      <c r="H2613" s="39"/>
      <c r="I2613" s="38"/>
    </row>
    <row r="2614" spans="2:9">
      <c r="B2614" s="39"/>
      <c r="C2614" s="40"/>
      <c r="D2614" s="39"/>
      <c r="E2614" s="39"/>
      <c r="F2614" s="39"/>
      <c r="G2614" s="39"/>
      <c r="H2614" s="39"/>
      <c r="I2614" s="38"/>
    </row>
    <row r="2615" spans="2:9">
      <c r="B2615" s="39"/>
      <c r="C2615" s="40"/>
      <c r="D2615" s="39"/>
      <c r="E2615" s="39"/>
      <c r="F2615" s="39"/>
      <c r="G2615" s="39"/>
      <c r="H2615" s="39"/>
      <c r="I2615" s="38"/>
    </row>
    <row r="2616" spans="2:9">
      <c r="B2616" s="39"/>
      <c r="C2616" s="40"/>
      <c r="D2616" s="39"/>
      <c r="E2616" s="39"/>
      <c r="F2616" s="39"/>
      <c r="G2616" s="39"/>
      <c r="H2616" s="39"/>
      <c r="I2616" s="38"/>
    </row>
    <row r="2617" spans="2:9">
      <c r="B2617" s="39"/>
      <c r="C2617" s="40"/>
      <c r="D2617" s="39"/>
      <c r="E2617" s="39"/>
      <c r="F2617" s="39"/>
      <c r="G2617" s="39"/>
      <c r="H2617" s="39"/>
      <c r="I2617" s="38"/>
    </row>
    <row r="2618" spans="2:9">
      <c r="B2618" s="39"/>
      <c r="C2618" s="40"/>
      <c r="D2618" s="39"/>
      <c r="E2618" s="39"/>
      <c r="F2618" s="39"/>
      <c r="G2618" s="39"/>
      <c r="H2618" s="39"/>
      <c r="I2618" s="38"/>
    </row>
    <row r="2619" spans="2:9">
      <c r="B2619" s="39"/>
      <c r="C2619" s="40"/>
      <c r="D2619" s="39"/>
      <c r="E2619" s="39"/>
      <c r="F2619" s="39"/>
      <c r="G2619" s="39"/>
      <c r="H2619" s="39"/>
      <c r="I2619" s="38"/>
    </row>
    <row r="2620" spans="2:9">
      <c r="B2620" s="39"/>
      <c r="C2620" s="40"/>
      <c r="D2620" s="39"/>
      <c r="E2620" s="39"/>
      <c r="F2620" s="39"/>
      <c r="G2620" s="39"/>
      <c r="H2620" s="39"/>
      <c r="I2620" s="38"/>
    </row>
    <row r="2621" spans="2:9">
      <c r="B2621" s="39"/>
      <c r="C2621" s="40"/>
      <c r="D2621" s="39"/>
      <c r="E2621" s="39"/>
      <c r="F2621" s="39"/>
      <c r="G2621" s="39"/>
      <c r="H2621" s="39"/>
      <c r="I2621" s="38"/>
    </row>
    <row r="2622" spans="2:9">
      <c r="B2622" s="39"/>
      <c r="C2622" s="40"/>
      <c r="D2622" s="39"/>
      <c r="E2622" s="39"/>
      <c r="F2622" s="39"/>
      <c r="G2622" s="39"/>
      <c r="H2622" s="39"/>
      <c r="I2622" s="38"/>
    </row>
    <row r="2623" spans="2:9">
      <c r="B2623" s="39"/>
      <c r="C2623" s="40"/>
      <c r="D2623" s="39"/>
      <c r="E2623" s="39"/>
      <c r="F2623" s="39"/>
      <c r="G2623" s="39"/>
      <c r="H2623" s="39"/>
      <c r="I2623" s="38"/>
    </row>
    <row r="2624" spans="2:9">
      <c r="B2624" s="39"/>
      <c r="C2624" s="40"/>
      <c r="D2624" s="39"/>
      <c r="E2624" s="39"/>
      <c r="F2624" s="39"/>
      <c r="G2624" s="39"/>
      <c r="H2624" s="39"/>
      <c r="I2624" s="38"/>
    </row>
    <row r="2625" spans="2:9">
      <c r="B2625" s="39"/>
      <c r="C2625" s="40"/>
      <c r="D2625" s="39"/>
      <c r="E2625" s="39"/>
      <c r="F2625" s="39"/>
      <c r="G2625" s="39"/>
      <c r="H2625" s="39"/>
      <c r="I2625" s="38"/>
    </row>
    <row r="2626" spans="2:9">
      <c r="B2626" s="39"/>
      <c r="C2626" s="40"/>
      <c r="D2626" s="39"/>
      <c r="E2626" s="39"/>
      <c r="F2626" s="39"/>
      <c r="G2626" s="39"/>
      <c r="H2626" s="39"/>
      <c r="I2626" s="38"/>
    </row>
    <row r="2627" spans="2:9">
      <c r="B2627" s="39"/>
      <c r="C2627" s="40"/>
      <c r="D2627" s="39"/>
      <c r="E2627" s="39"/>
      <c r="F2627" s="39"/>
      <c r="G2627" s="39"/>
      <c r="H2627" s="39"/>
      <c r="I2627" s="38"/>
    </row>
    <row r="2628" spans="2:9">
      <c r="B2628" s="39"/>
      <c r="C2628" s="40"/>
      <c r="D2628" s="39"/>
      <c r="E2628" s="39"/>
      <c r="F2628" s="39"/>
      <c r="G2628" s="39"/>
      <c r="H2628" s="39"/>
      <c r="I2628" s="38"/>
    </row>
    <row r="2629" spans="2:9">
      <c r="B2629" s="39"/>
      <c r="C2629" s="40"/>
      <c r="D2629" s="39"/>
      <c r="E2629" s="39"/>
      <c r="F2629" s="39"/>
      <c r="G2629" s="39"/>
      <c r="H2629" s="39"/>
      <c r="I2629" s="38"/>
    </row>
    <row r="2630" spans="2:9">
      <c r="B2630" s="39"/>
      <c r="C2630" s="40"/>
      <c r="D2630" s="39"/>
      <c r="E2630" s="39"/>
      <c r="F2630" s="39"/>
      <c r="G2630" s="39"/>
      <c r="H2630" s="39"/>
      <c r="I2630" s="38"/>
    </row>
    <row r="2631" spans="2:9">
      <c r="B2631" s="39"/>
      <c r="C2631" s="40"/>
      <c r="D2631" s="39"/>
      <c r="E2631" s="39"/>
      <c r="F2631" s="39"/>
      <c r="G2631" s="39"/>
      <c r="H2631" s="39"/>
      <c r="I2631" s="38"/>
    </row>
    <row r="2632" spans="2:9">
      <c r="B2632" s="39"/>
      <c r="C2632" s="40"/>
      <c r="D2632" s="39"/>
      <c r="E2632" s="39"/>
      <c r="F2632" s="39"/>
      <c r="G2632" s="39"/>
      <c r="H2632" s="39"/>
      <c r="I2632" s="38"/>
    </row>
    <row r="2633" spans="2:9">
      <c r="B2633" s="39"/>
      <c r="C2633" s="40"/>
      <c r="D2633" s="39"/>
      <c r="E2633" s="39"/>
      <c r="F2633" s="39"/>
      <c r="G2633" s="39"/>
      <c r="H2633" s="39"/>
      <c r="I2633" s="38"/>
    </row>
    <row r="2634" spans="2:9">
      <c r="B2634" s="39"/>
      <c r="C2634" s="40"/>
      <c r="D2634" s="39"/>
      <c r="E2634" s="39"/>
      <c r="F2634" s="39"/>
      <c r="G2634" s="39"/>
      <c r="H2634" s="39"/>
      <c r="I2634" s="38"/>
    </row>
    <row r="2635" spans="2:9">
      <c r="B2635" s="39"/>
      <c r="C2635" s="40"/>
      <c r="D2635" s="39"/>
      <c r="E2635" s="39"/>
      <c r="F2635" s="39"/>
      <c r="G2635" s="39"/>
      <c r="H2635" s="39"/>
      <c r="I2635" s="38"/>
    </row>
    <row r="2636" spans="2:9">
      <c r="B2636" s="39"/>
      <c r="C2636" s="40"/>
      <c r="D2636" s="39"/>
      <c r="E2636" s="39"/>
      <c r="F2636" s="39"/>
      <c r="G2636" s="39"/>
      <c r="H2636" s="39"/>
      <c r="I2636" s="38"/>
    </row>
    <row r="2637" spans="2:9">
      <c r="B2637" s="39"/>
      <c r="C2637" s="40"/>
      <c r="D2637" s="39"/>
      <c r="E2637" s="39"/>
      <c r="F2637" s="39"/>
      <c r="G2637" s="39"/>
      <c r="H2637" s="39"/>
      <c r="I2637" s="38"/>
    </row>
    <row r="2638" spans="2:9">
      <c r="B2638" s="39"/>
      <c r="C2638" s="40"/>
      <c r="D2638" s="39"/>
      <c r="E2638" s="39"/>
      <c r="F2638" s="39"/>
      <c r="G2638" s="39"/>
      <c r="H2638" s="39"/>
      <c r="I2638" s="38"/>
    </row>
    <row r="2639" spans="2:9">
      <c r="B2639" s="39"/>
      <c r="C2639" s="40"/>
      <c r="D2639" s="39"/>
      <c r="E2639" s="39"/>
      <c r="F2639" s="39"/>
      <c r="G2639" s="39"/>
      <c r="H2639" s="39"/>
      <c r="I2639" s="38"/>
    </row>
    <row r="2640" spans="2:9">
      <c r="B2640" s="39"/>
      <c r="C2640" s="40"/>
      <c r="D2640" s="39"/>
      <c r="E2640" s="39"/>
      <c r="F2640" s="39"/>
      <c r="G2640" s="39"/>
      <c r="H2640" s="39"/>
      <c r="I2640" s="38"/>
    </row>
    <row r="2641" spans="2:9">
      <c r="B2641" s="39"/>
      <c r="C2641" s="40"/>
      <c r="D2641" s="39"/>
      <c r="E2641" s="39"/>
      <c r="F2641" s="39"/>
      <c r="G2641" s="39"/>
      <c r="H2641" s="39"/>
      <c r="I2641" s="38"/>
    </row>
    <row r="2642" spans="2:9">
      <c r="B2642" s="39"/>
      <c r="C2642" s="40"/>
      <c r="D2642" s="39"/>
      <c r="E2642" s="39"/>
      <c r="F2642" s="39"/>
      <c r="G2642" s="39"/>
      <c r="H2642" s="39"/>
      <c r="I2642" s="38"/>
    </row>
    <row r="2643" spans="2:9">
      <c r="B2643" s="39"/>
      <c r="C2643" s="40"/>
      <c r="D2643" s="39"/>
      <c r="E2643" s="39"/>
      <c r="F2643" s="39"/>
      <c r="G2643" s="39"/>
      <c r="H2643" s="39"/>
      <c r="I2643" s="38"/>
    </row>
    <row r="2644" spans="2:9">
      <c r="B2644" s="39"/>
      <c r="C2644" s="40"/>
      <c r="D2644" s="39"/>
      <c r="E2644" s="39"/>
      <c r="F2644" s="39"/>
      <c r="G2644" s="39"/>
      <c r="H2644" s="39"/>
      <c r="I2644" s="38"/>
    </row>
    <row r="2645" spans="2:9">
      <c r="B2645" s="39"/>
      <c r="C2645" s="40"/>
      <c r="D2645" s="39"/>
      <c r="E2645" s="39"/>
      <c r="F2645" s="39"/>
      <c r="G2645" s="39"/>
      <c r="H2645" s="39"/>
      <c r="I2645" s="38"/>
    </row>
    <row r="2646" spans="2:9">
      <c r="B2646" s="39"/>
      <c r="C2646" s="40"/>
      <c r="D2646" s="39"/>
      <c r="E2646" s="39"/>
      <c r="F2646" s="39"/>
      <c r="G2646" s="39"/>
      <c r="H2646" s="39"/>
      <c r="I2646" s="38"/>
    </row>
    <row r="2647" spans="2:9">
      <c r="B2647" s="39"/>
      <c r="C2647" s="40"/>
      <c r="D2647" s="39"/>
      <c r="E2647" s="39"/>
      <c r="F2647" s="39"/>
      <c r="G2647" s="39"/>
      <c r="H2647" s="39"/>
      <c r="I2647" s="38"/>
    </row>
    <row r="2648" spans="2:9">
      <c r="B2648" s="39"/>
      <c r="C2648" s="40"/>
      <c r="D2648" s="39"/>
      <c r="E2648" s="39"/>
      <c r="F2648" s="39"/>
      <c r="G2648" s="39"/>
      <c r="H2648" s="39"/>
      <c r="I2648" s="38"/>
    </row>
    <row r="2649" spans="2:9">
      <c r="B2649" s="39"/>
      <c r="C2649" s="40"/>
      <c r="D2649" s="39"/>
      <c r="E2649" s="39"/>
      <c r="F2649" s="39"/>
      <c r="G2649" s="39"/>
      <c r="H2649" s="39"/>
      <c r="I2649" s="38"/>
    </row>
    <row r="2650" spans="2:9">
      <c r="B2650" s="39"/>
      <c r="C2650" s="40"/>
      <c r="D2650" s="39"/>
      <c r="E2650" s="39"/>
      <c r="F2650" s="39"/>
      <c r="G2650" s="39"/>
      <c r="H2650" s="39"/>
      <c r="I2650" s="38"/>
    </row>
    <row r="2651" spans="2:9">
      <c r="B2651" s="39"/>
      <c r="C2651" s="40"/>
      <c r="D2651" s="39"/>
      <c r="E2651" s="39"/>
      <c r="F2651" s="39"/>
      <c r="G2651" s="39"/>
      <c r="H2651" s="39"/>
      <c r="I2651" s="38"/>
    </row>
    <row r="2652" spans="2:9">
      <c r="B2652" s="39"/>
      <c r="C2652" s="40"/>
      <c r="D2652" s="39"/>
      <c r="E2652" s="39"/>
      <c r="F2652" s="39"/>
      <c r="G2652" s="39"/>
      <c r="H2652" s="39"/>
      <c r="I2652" s="38"/>
    </row>
    <row r="2653" spans="2:9">
      <c r="B2653" s="39"/>
      <c r="C2653" s="40"/>
      <c r="D2653" s="39"/>
      <c r="E2653" s="39"/>
      <c r="F2653" s="39"/>
      <c r="G2653" s="39"/>
      <c r="H2653" s="39"/>
      <c r="I2653" s="38"/>
    </row>
    <row r="2654" spans="2:9">
      <c r="B2654" s="39"/>
      <c r="C2654" s="40"/>
      <c r="D2654" s="39"/>
      <c r="E2654" s="39"/>
      <c r="F2654" s="39"/>
      <c r="G2654" s="39"/>
      <c r="H2654" s="39"/>
      <c r="I2654" s="38"/>
    </row>
    <row r="2655" spans="2:9">
      <c r="B2655" s="39"/>
      <c r="C2655" s="40"/>
      <c r="D2655" s="39"/>
      <c r="E2655" s="39"/>
      <c r="F2655" s="39"/>
      <c r="G2655" s="39"/>
      <c r="H2655" s="39"/>
      <c r="I2655" s="38"/>
    </row>
    <row r="2656" spans="2:9">
      <c r="B2656" s="39"/>
      <c r="C2656" s="40"/>
      <c r="D2656" s="39"/>
      <c r="E2656" s="39"/>
      <c r="F2656" s="39"/>
      <c r="G2656" s="39"/>
      <c r="H2656" s="39"/>
      <c r="I2656" s="38"/>
    </row>
    <row r="2657" spans="2:9">
      <c r="B2657" s="39"/>
      <c r="C2657" s="40"/>
      <c r="D2657" s="39"/>
      <c r="E2657" s="39"/>
      <c r="F2657" s="39"/>
      <c r="G2657" s="39"/>
      <c r="H2657" s="39"/>
      <c r="I2657" s="38"/>
    </row>
    <row r="2658" spans="2:9">
      <c r="B2658" s="39"/>
      <c r="C2658" s="40"/>
      <c r="D2658" s="39"/>
      <c r="E2658" s="39"/>
      <c r="F2658" s="39"/>
      <c r="G2658" s="39"/>
      <c r="H2658" s="39"/>
      <c r="I2658" s="38"/>
    </row>
    <row r="2659" spans="2:9">
      <c r="B2659" s="39"/>
      <c r="C2659" s="40"/>
      <c r="D2659" s="39"/>
      <c r="E2659" s="39"/>
      <c r="F2659" s="39"/>
      <c r="G2659" s="39"/>
      <c r="H2659" s="39"/>
      <c r="I2659" s="38"/>
    </row>
    <row r="2660" spans="2:9">
      <c r="B2660" s="39"/>
      <c r="C2660" s="40"/>
      <c r="D2660" s="39"/>
      <c r="E2660" s="39"/>
      <c r="F2660" s="39"/>
      <c r="G2660" s="39"/>
      <c r="H2660" s="39"/>
      <c r="I2660" s="38"/>
    </row>
    <row r="2661" spans="2:9">
      <c r="B2661" s="39"/>
      <c r="C2661" s="40"/>
      <c r="D2661" s="39"/>
      <c r="E2661" s="39"/>
      <c r="F2661" s="39"/>
      <c r="G2661" s="39"/>
      <c r="H2661" s="39"/>
      <c r="I2661" s="38"/>
    </row>
    <row r="2662" spans="2:9">
      <c r="B2662" s="39"/>
      <c r="C2662" s="40"/>
      <c r="D2662" s="39"/>
      <c r="E2662" s="39"/>
      <c r="F2662" s="39"/>
      <c r="G2662" s="39"/>
      <c r="H2662" s="39"/>
      <c r="I2662" s="38"/>
    </row>
    <row r="2663" spans="2:9">
      <c r="B2663" s="39"/>
      <c r="C2663" s="40"/>
      <c r="D2663" s="39"/>
      <c r="E2663" s="39"/>
      <c r="F2663" s="39"/>
      <c r="G2663" s="39"/>
      <c r="H2663" s="39"/>
      <c r="I2663" s="38"/>
    </row>
    <row r="2664" spans="2:9">
      <c r="B2664" s="39"/>
      <c r="C2664" s="40"/>
      <c r="D2664" s="39"/>
      <c r="E2664" s="39"/>
      <c r="F2664" s="39"/>
      <c r="G2664" s="39"/>
      <c r="H2664" s="39"/>
      <c r="I2664" s="38"/>
    </row>
    <row r="2665" spans="2:9">
      <c r="B2665" s="39"/>
      <c r="C2665" s="40"/>
      <c r="D2665" s="39"/>
      <c r="E2665" s="39"/>
      <c r="F2665" s="39"/>
      <c r="G2665" s="39"/>
      <c r="H2665" s="39"/>
      <c r="I2665" s="38"/>
    </row>
    <row r="2666" spans="2:9">
      <c r="B2666" s="39"/>
      <c r="C2666" s="40"/>
      <c r="D2666" s="39"/>
      <c r="E2666" s="39"/>
      <c r="F2666" s="39"/>
      <c r="G2666" s="39"/>
      <c r="H2666" s="39"/>
      <c r="I2666" s="38"/>
    </row>
    <row r="2667" spans="2:9">
      <c r="B2667" s="39"/>
      <c r="C2667" s="40"/>
      <c r="D2667" s="39"/>
      <c r="E2667" s="39"/>
      <c r="F2667" s="39"/>
      <c r="G2667" s="39"/>
      <c r="H2667" s="39"/>
      <c r="I2667" s="38"/>
    </row>
    <row r="2668" spans="2:9">
      <c r="B2668" s="39"/>
      <c r="C2668" s="40"/>
      <c r="D2668" s="39"/>
      <c r="E2668" s="39"/>
      <c r="F2668" s="39"/>
      <c r="G2668" s="39"/>
      <c r="H2668" s="39"/>
      <c r="I2668" s="38"/>
    </row>
    <row r="2669" spans="2:9">
      <c r="B2669" s="39"/>
      <c r="C2669" s="40"/>
      <c r="D2669" s="39"/>
      <c r="E2669" s="39"/>
      <c r="F2669" s="39"/>
      <c r="G2669" s="39"/>
      <c r="H2669" s="39"/>
      <c r="I2669" s="38"/>
    </row>
    <row r="2670" spans="2:9">
      <c r="B2670" s="39"/>
      <c r="C2670" s="40"/>
      <c r="D2670" s="39"/>
      <c r="E2670" s="39"/>
      <c r="F2670" s="39"/>
      <c r="G2670" s="39"/>
      <c r="H2670" s="39"/>
      <c r="I2670" s="38"/>
    </row>
    <row r="2671" spans="2:9">
      <c r="B2671" s="39"/>
      <c r="C2671" s="40"/>
      <c r="D2671" s="39"/>
      <c r="E2671" s="39"/>
      <c r="F2671" s="39"/>
      <c r="G2671" s="39"/>
      <c r="H2671" s="39"/>
      <c r="I2671" s="38"/>
    </row>
    <row r="2672" spans="2:9">
      <c r="B2672" s="39"/>
      <c r="C2672" s="40"/>
      <c r="D2672" s="39"/>
      <c r="E2672" s="39"/>
      <c r="F2672" s="39"/>
      <c r="G2672" s="39"/>
      <c r="H2672" s="39"/>
      <c r="I2672" s="38"/>
    </row>
    <row r="2673" spans="2:9">
      <c r="B2673" s="39"/>
      <c r="C2673" s="40"/>
      <c r="D2673" s="39"/>
      <c r="E2673" s="39"/>
      <c r="F2673" s="39"/>
      <c r="G2673" s="39"/>
      <c r="H2673" s="39"/>
      <c r="I2673" s="38"/>
    </row>
    <row r="2674" spans="2:9">
      <c r="B2674" s="39"/>
      <c r="C2674" s="40"/>
      <c r="D2674" s="39"/>
      <c r="E2674" s="39"/>
      <c r="F2674" s="39"/>
      <c r="G2674" s="39"/>
      <c r="H2674" s="39"/>
      <c r="I2674" s="38"/>
    </row>
    <row r="2675" spans="2:9">
      <c r="B2675" s="39"/>
      <c r="C2675" s="40"/>
      <c r="D2675" s="39"/>
      <c r="E2675" s="39"/>
      <c r="F2675" s="39"/>
      <c r="G2675" s="39"/>
      <c r="H2675" s="39"/>
      <c r="I2675" s="38"/>
    </row>
    <row r="2676" spans="2:9">
      <c r="B2676" s="39"/>
      <c r="C2676" s="40"/>
      <c r="D2676" s="39"/>
      <c r="E2676" s="39"/>
      <c r="F2676" s="39"/>
      <c r="G2676" s="39"/>
      <c r="H2676" s="39"/>
      <c r="I2676" s="38"/>
    </row>
    <row r="2677" spans="2:9">
      <c r="B2677" s="39"/>
      <c r="C2677" s="40"/>
      <c r="D2677" s="39"/>
      <c r="E2677" s="39"/>
      <c r="F2677" s="39"/>
      <c r="G2677" s="39"/>
      <c r="H2677" s="39"/>
      <c r="I2677" s="38"/>
    </row>
    <row r="2678" spans="2:9">
      <c r="B2678" s="39"/>
      <c r="C2678" s="40"/>
      <c r="D2678" s="39"/>
      <c r="E2678" s="39"/>
      <c r="F2678" s="39"/>
      <c r="G2678" s="39"/>
      <c r="H2678" s="39"/>
      <c r="I2678" s="38"/>
    </row>
    <row r="2679" spans="2:9">
      <c r="B2679" s="39"/>
      <c r="C2679" s="40"/>
      <c r="D2679" s="39"/>
      <c r="E2679" s="39"/>
      <c r="F2679" s="39"/>
      <c r="G2679" s="39"/>
      <c r="H2679" s="39"/>
      <c r="I2679" s="38"/>
    </row>
    <row r="2680" spans="2:9">
      <c r="B2680" s="39"/>
      <c r="C2680" s="40"/>
      <c r="D2680" s="39"/>
      <c r="E2680" s="39"/>
      <c r="F2680" s="39"/>
      <c r="G2680" s="39"/>
      <c r="H2680" s="39"/>
      <c r="I2680" s="38"/>
    </row>
    <row r="2681" spans="2:9">
      <c r="B2681" s="39"/>
      <c r="C2681" s="40"/>
      <c r="D2681" s="39"/>
      <c r="E2681" s="39"/>
      <c r="F2681" s="39"/>
      <c r="G2681" s="39"/>
      <c r="H2681" s="39"/>
      <c r="I2681" s="38"/>
    </row>
    <row r="2682" spans="2:9">
      <c r="B2682" s="39"/>
      <c r="C2682" s="40"/>
      <c r="D2682" s="39"/>
      <c r="E2682" s="39"/>
      <c r="F2682" s="39"/>
      <c r="G2682" s="39"/>
      <c r="H2682" s="39"/>
      <c r="I2682" s="38"/>
    </row>
    <row r="2683" spans="2:9">
      <c r="B2683" s="39"/>
      <c r="C2683" s="40"/>
      <c r="D2683" s="39"/>
      <c r="E2683" s="39"/>
      <c r="F2683" s="39"/>
      <c r="G2683" s="39"/>
      <c r="H2683" s="39"/>
      <c r="I2683" s="38"/>
    </row>
    <row r="2684" spans="2:9">
      <c r="B2684" s="39"/>
      <c r="C2684" s="40"/>
      <c r="D2684" s="39"/>
      <c r="E2684" s="39"/>
      <c r="F2684" s="39"/>
      <c r="G2684" s="39"/>
      <c r="H2684" s="39"/>
      <c r="I2684" s="38"/>
    </row>
    <row r="2685" spans="2:9">
      <c r="B2685" s="39"/>
      <c r="C2685" s="40"/>
      <c r="D2685" s="39"/>
      <c r="E2685" s="39"/>
      <c r="F2685" s="39"/>
      <c r="G2685" s="39"/>
      <c r="H2685" s="39"/>
      <c r="I2685" s="38"/>
    </row>
    <row r="2686" spans="2:9">
      <c r="B2686" s="39"/>
      <c r="C2686" s="40"/>
      <c r="D2686" s="39"/>
      <c r="E2686" s="39"/>
      <c r="F2686" s="39"/>
      <c r="G2686" s="39"/>
      <c r="H2686" s="39"/>
      <c r="I2686" s="38"/>
    </row>
    <row r="2687" spans="2:9">
      <c r="B2687" s="39"/>
      <c r="C2687" s="40"/>
      <c r="D2687" s="39"/>
      <c r="E2687" s="39"/>
      <c r="F2687" s="39"/>
      <c r="G2687" s="39"/>
      <c r="H2687" s="39"/>
      <c r="I2687" s="38"/>
    </row>
    <row r="2688" spans="2:9">
      <c r="B2688" s="39"/>
      <c r="C2688" s="40"/>
      <c r="D2688" s="39"/>
      <c r="E2688" s="39"/>
      <c r="F2688" s="39"/>
      <c r="G2688" s="39"/>
      <c r="H2688" s="39"/>
      <c r="I2688" s="38"/>
    </row>
    <row r="2689" spans="2:9">
      <c r="B2689" s="39"/>
      <c r="C2689" s="40"/>
      <c r="D2689" s="39"/>
      <c r="E2689" s="39"/>
      <c r="F2689" s="39"/>
      <c r="G2689" s="39"/>
      <c r="H2689" s="39"/>
      <c r="I2689" s="38"/>
    </row>
    <row r="2690" spans="2:9">
      <c r="B2690" s="39"/>
      <c r="C2690" s="40"/>
      <c r="D2690" s="39"/>
      <c r="E2690" s="39"/>
      <c r="F2690" s="39"/>
      <c r="G2690" s="39"/>
      <c r="H2690" s="39"/>
      <c r="I2690" s="38"/>
    </row>
    <row r="2691" spans="2:9">
      <c r="B2691" s="39"/>
      <c r="C2691" s="40"/>
      <c r="D2691" s="39"/>
      <c r="E2691" s="39"/>
      <c r="F2691" s="39"/>
      <c r="G2691" s="39"/>
      <c r="H2691" s="39"/>
      <c r="I2691" s="38"/>
    </row>
    <row r="2692" spans="2:9">
      <c r="B2692" s="39"/>
      <c r="C2692" s="40"/>
      <c r="D2692" s="39"/>
      <c r="E2692" s="39"/>
      <c r="F2692" s="39"/>
      <c r="G2692" s="39"/>
      <c r="H2692" s="39"/>
      <c r="I2692" s="38"/>
    </row>
    <row r="2693" spans="2:9">
      <c r="B2693" s="39"/>
      <c r="C2693" s="40"/>
      <c r="D2693" s="39"/>
      <c r="E2693" s="39"/>
      <c r="F2693" s="39"/>
      <c r="G2693" s="39"/>
      <c r="H2693" s="39"/>
      <c r="I2693" s="38"/>
    </row>
    <row r="2694" spans="2:9">
      <c r="B2694" s="39"/>
      <c r="C2694" s="40"/>
      <c r="D2694" s="39"/>
      <c r="E2694" s="39"/>
      <c r="F2694" s="39"/>
      <c r="G2694" s="39"/>
      <c r="H2694" s="39"/>
      <c r="I2694" s="38"/>
    </row>
    <row r="2695" spans="2:9">
      <c r="B2695" s="39"/>
      <c r="C2695" s="40"/>
      <c r="D2695" s="39"/>
      <c r="E2695" s="39"/>
      <c r="F2695" s="39"/>
      <c r="G2695" s="39"/>
      <c r="H2695" s="39"/>
      <c r="I2695" s="38"/>
    </row>
    <row r="2696" spans="2:9">
      <c r="B2696" s="39"/>
      <c r="C2696" s="40"/>
      <c r="D2696" s="39"/>
      <c r="E2696" s="39"/>
      <c r="F2696" s="39"/>
      <c r="G2696" s="39"/>
      <c r="H2696" s="39"/>
      <c r="I2696" s="38"/>
    </row>
    <row r="2697" spans="2:9">
      <c r="B2697" s="39"/>
      <c r="C2697" s="40"/>
      <c r="D2697" s="39"/>
      <c r="E2697" s="39"/>
      <c r="F2697" s="39"/>
      <c r="G2697" s="39"/>
      <c r="H2697" s="39"/>
      <c r="I2697" s="38"/>
    </row>
    <row r="2698" spans="2:9">
      <c r="B2698" s="39"/>
      <c r="C2698" s="40"/>
      <c r="D2698" s="39"/>
      <c r="E2698" s="39"/>
      <c r="F2698" s="39"/>
      <c r="G2698" s="39"/>
      <c r="H2698" s="39"/>
      <c r="I2698" s="38"/>
    </row>
    <row r="2699" spans="2:9">
      <c r="B2699" s="39"/>
      <c r="C2699" s="40"/>
      <c r="D2699" s="39"/>
      <c r="E2699" s="39"/>
      <c r="F2699" s="39"/>
      <c r="G2699" s="39"/>
      <c r="H2699" s="39"/>
      <c r="I2699" s="38"/>
    </row>
    <row r="2700" spans="2:9">
      <c r="B2700" s="39"/>
      <c r="C2700" s="40"/>
      <c r="D2700" s="39"/>
      <c r="E2700" s="39"/>
      <c r="F2700" s="39"/>
      <c r="G2700" s="39"/>
      <c r="H2700" s="39"/>
      <c r="I2700" s="38"/>
    </row>
    <row r="2701" spans="2:9">
      <c r="B2701" s="39"/>
      <c r="C2701" s="40"/>
      <c r="D2701" s="39"/>
      <c r="E2701" s="39"/>
      <c r="F2701" s="39"/>
      <c r="G2701" s="39"/>
      <c r="H2701" s="39"/>
      <c r="I2701" s="38"/>
    </row>
    <row r="2702" spans="2:9">
      <c r="B2702" s="39"/>
      <c r="C2702" s="40"/>
      <c r="D2702" s="39"/>
      <c r="E2702" s="39"/>
      <c r="F2702" s="39"/>
      <c r="G2702" s="39"/>
      <c r="H2702" s="39"/>
      <c r="I2702" s="38"/>
    </row>
    <row r="2703" spans="2:9">
      <c r="B2703" s="39"/>
      <c r="C2703" s="40"/>
      <c r="D2703" s="39"/>
      <c r="E2703" s="39"/>
      <c r="F2703" s="39"/>
      <c r="G2703" s="39"/>
      <c r="H2703" s="39"/>
      <c r="I2703" s="38"/>
    </row>
    <row r="2704" spans="2:9">
      <c r="B2704" s="39"/>
      <c r="C2704" s="40"/>
      <c r="D2704" s="39"/>
      <c r="E2704" s="39"/>
      <c r="F2704" s="39"/>
      <c r="G2704" s="39"/>
      <c r="H2704" s="39"/>
      <c r="I2704" s="38"/>
    </row>
    <row r="2705" spans="2:9">
      <c r="B2705" s="39"/>
      <c r="C2705" s="40"/>
      <c r="D2705" s="39"/>
      <c r="E2705" s="39"/>
      <c r="F2705" s="39"/>
      <c r="G2705" s="39"/>
      <c r="H2705" s="39"/>
      <c r="I2705" s="38"/>
    </row>
    <row r="2706" spans="2:9">
      <c r="B2706" s="39"/>
      <c r="C2706" s="40"/>
      <c r="D2706" s="39"/>
      <c r="E2706" s="39"/>
      <c r="F2706" s="39"/>
      <c r="G2706" s="39"/>
      <c r="H2706" s="39"/>
      <c r="I2706" s="38"/>
    </row>
    <row r="2707" spans="2:9">
      <c r="B2707" s="39"/>
      <c r="C2707" s="40"/>
      <c r="D2707" s="39"/>
      <c r="E2707" s="39"/>
      <c r="F2707" s="39"/>
      <c r="G2707" s="39"/>
      <c r="H2707" s="39"/>
      <c r="I2707" s="38"/>
    </row>
    <row r="2708" spans="2:9">
      <c r="B2708" s="39"/>
      <c r="C2708" s="40"/>
      <c r="D2708" s="39"/>
      <c r="E2708" s="39"/>
      <c r="F2708" s="39"/>
      <c r="G2708" s="39"/>
      <c r="H2708" s="39"/>
      <c r="I2708" s="38"/>
    </row>
    <row r="2709" spans="2:9">
      <c r="B2709" s="39"/>
      <c r="C2709" s="40"/>
      <c r="D2709" s="39"/>
      <c r="E2709" s="39"/>
      <c r="F2709" s="39"/>
      <c r="G2709" s="39"/>
      <c r="H2709" s="39"/>
      <c r="I2709" s="38"/>
    </row>
    <row r="2710" spans="2:9">
      <c r="B2710" s="39"/>
      <c r="C2710" s="40"/>
      <c r="D2710" s="39"/>
      <c r="E2710" s="39"/>
      <c r="F2710" s="39"/>
      <c r="G2710" s="39"/>
      <c r="H2710" s="39"/>
      <c r="I2710" s="38"/>
    </row>
    <row r="2711" spans="2:9">
      <c r="B2711" s="39"/>
      <c r="C2711" s="40"/>
      <c r="D2711" s="39"/>
      <c r="E2711" s="39"/>
      <c r="F2711" s="39"/>
      <c r="G2711" s="39"/>
      <c r="H2711" s="39"/>
      <c r="I2711" s="38"/>
    </row>
    <row r="2712" spans="2:9">
      <c r="B2712" s="39"/>
      <c r="C2712" s="40"/>
      <c r="D2712" s="39"/>
      <c r="E2712" s="39"/>
      <c r="F2712" s="39"/>
      <c r="G2712" s="39"/>
      <c r="H2712" s="39"/>
      <c r="I2712" s="38"/>
    </row>
    <row r="2713" spans="2:9">
      <c r="B2713" s="39"/>
      <c r="C2713" s="40"/>
      <c r="D2713" s="39"/>
      <c r="E2713" s="39"/>
      <c r="F2713" s="39"/>
      <c r="G2713" s="39"/>
      <c r="H2713" s="39"/>
      <c r="I2713" s="38"/>
    </row>
    <row r="2714" spans="2:9">
      <c r="B2714" s="39"/>
      <c r="C2714" s="40"/>
      <c r="D2714" s="39"/>
      <c r="E2714" s="39"/>
      <c r="F2714" s="39"/>
      <c r="G2714" s="39"/>
      <c r="H2714" s="39"/>
      <c r="I2714" s="38"/>
    </row>
    <row r="2715" spans="2:9">
      <c r="B2715" s="39"/>
      <c r="C2715" s="40"/>
      <c r="D2715" s="39"/>
      <c r="E2715" s="39"/>
      <c r="F2715" s="39"/>
      <c r="G2715" s="39"/>
      <c r="H2715" s="39"/>
      <c r="I2715" s="38"/>
    </row>
    <row r="2716" spans="2:9">
      <c r="B2716" s="39"/>
      <c r="C2716" s="40"/>
      <c r="D2716" s="39"/>
      <c r="E2716" s="39"/>
      <c r="F2716" s="39"/>
      <c r="G2716" s="39"/>
      <c r="H2716" s="39"/>
      <c r="I2716" s="38"/>
    </row>
    <row r="2717" spans="2:9">
      <c r="B2717" s="39"/>
      <c r="C2717" s="40"/>
      <c r="D2717" s="39"/>
      <c r="E2717" s="39"/>
      <c r="F2717" s="39"/>
      <c r="G2717" s="39"/>
      <c r="H2717" s="39"/>
      <c r="I2717" s="38"/>
    </row>
    <row r="2718" spans="2:9">
      <c r="B2718" s="39"/>
      <c r="C2718" s="40"/>
      <c r="D2718" s="39"/>
      <c r="E2718" s="39"/>
      <c r="F2718" s="39"/>
      <c r="G2718" s="39"/>
      <c r="H2718" s="39"/>
      <c r="I2718" s="38"/>
    </row>
    <row r="2719" spans="2:9">
      <c r="B2719" s="39"/>
      <c r="C2719" s="40"/>
      <c r="D2719" s="39"/>
      <c r="E2719" s="39"/>
      <c r="F2719" s="39"/>
      <c r="G2719" s="39"/>
      <c r="H2719" s="39"/>
      <c r="I2719" s="38"/>
    </row>
    <row r="2720" spans="2:9">
      <c r="B2720" s="39"/>
      <c r="C2720" s="40"/>
      <c r="D2720" s="39"/>
      <c r="E2720" s="39"/>
      <c r="F2720" s="39"/>
      <c r="G2720" s="39"/>
      <c r="H2720" s="39"/>
      <c r="I2720" s="38"/>
    </row>
    <row r="2721" spans="2:9">
      <c r="B2721" s="39"/>
      <c r="C2721" s="40"/>
      <c r="D2721" s="39"/>
      <c r="E2721" s="39"/>
      <c r="F2721" s="39"/>
      <c r="G2721" s="39"/>
      <c r="H2721" s="39"/>
      <c r="I2721" s="38"/>
    </row>
    <row r="2722" spans="2:9">
      <c r="B2722" s="39"/>
      <c r="C2722" s="40"/>
      <c r="D2722" s="39"/>
      <c r="E2722" s="39"/>
      <c r="F2722" s="39"/>
      <c r="G2722" s="39"/>
      <c r="H2722" s="39"/>
      <c r="I2722" s="38"/>
    </row>
    <row r="2723" spans="2:9">
      <c r="B2723" s="39"/>
      <c r="C2723" s="40"/>
      <c r="D2723" s="39"/>
      <c r="E2723" s="39"/>
      <c r="F2723" s="39"/>
      <c r="G2723" s="39"/>
      <c r="H2723" s="39"/>
      <c r="I2723" s="38"/>
    </row>
    <row r="2724" spans="2:9">
      <c r="B2724" s="39"/>
      <c r="C2724" s="40"/>
      <c r="D2724" s="39"/>
      <c r="E2724" s="39"/>
      <c r="F2724" s="39"/>
      <c r="G2724" s="39"/>
      <c r="H2724" s="39"/>
      <c r="I2724" s="38"/>
    </row>
    <row r="2725" spans="2:9">
      <c r="B2725" s="39"/>
      <c r="C2725" s="40"/>
      <c r="D2725" s="39"/>
      <c r="E2725" s="39"/>
      <c r="F2725" s="39"/>
      <c r="G2725" s="39"/>
      <c r="H2725" s="39"/>
      <c r="I2725" s="38"/>
    </row>
    <row r="2726" spans="2:9">
      <c r="B2726" s="39"/>
      <c r="C2726" s="40"/>
      <c r="D2726" s="39"/>
      <c r="E2726" s="39"/>
      <c r="F2726" s="39"/>
      <c r="G2726" s="39"/>
      <c r="H2726" s="39"/>
      <c r="I2726" s="38"/>
    </row>
    <row r="2727" spans="2:9">
      <c r="B2727" s="39"/>
      <c r="C2727" s="40"/>
      <c r="D2727" s="39"/>
      <c r="E2727" s="39"/>
      <c r="F2727" s="39"/>
      <c r="G2727" s="39"/>
      <c r="H2727" s="39"/>
      <c r="I2727" s="38"/>
    </row>
    <row r="2728" spans="2:9">
      <c r="B2728" s="39"/>
      <c r="C2728" s="40"/>
      <c r="D2728" s="39"/>
      <c r="E2728" s="39"/>
      <c r="F2728" s="39"/>
      <c r="G2728" s="39"/>
      <c r="H2728" s="39"/>
      <c r="I2728" s="38"/>
    </row>
    <row r="2729" spans="2:9">
      <c r="B2729" s="39"/>
      <c r="C2729" s="40"/>
      <c r="D2729" s="39"/>
      <c r="E2729" s="39"/>
      <c r="F2729" s="39"/>
      <c r="G2729" s="39"/>
      <c r="H2729" s="39"/>
      <c r="I2729" s="38"/>
    </row>
    <row r="2730" spans="2:9">
      <c r="B2730" s="39"/>
      <c r="C2730" s="40"/>
      <c r="D2730" s="39"/>
      <c r="E2730" s="39"/>
      <c r="F2730" s="39"/>
      <c r="G2730" s="39"/>
      <c r="H2730" s="39"/>
      <c r="I2730" s="38"/>
    </row>
    <row r="2731" spans="2:9">
      <c r="B2731" s="39"/>
      <c r="C2731" s="40"/>
      <c r="D2731" s="39"/>
      <c r="E2731" s="39"/>
      <c r="F2731" s="39"/>
      <c r="G2731" s="39"/>
      <c r="H2731" s="39"/>
      <c r="I2731" s="38"/>
    </row>
    <row r="2732" spans="2:9">
      <c r="B2732" s="39"/>
      <c r="C2732" s="40"/>
      <c r="D2732" s="39"/>
      <c r="E2732" s="39"/>
      <c r="F2732" s="39"/>
      <c r="G2732" s="39"/>
      <c r="H2732" s="39"/>
      <c r="I2732" s="38"/>
    </row>
    <row r="2733" spans="2:9">
      <c r="B2733" s="39"/>
      <c r="C2733" s="40"/>
      <c r="D2733" s="39"/>
      <c r="E2733" s="39"/>
      <c r="F2733" s="39"/>
      <c r="G2733" s="39"/>
      <c r="H2733" s="39"/>
      <c r="I2733" s="38"/>
    </row>
    <row r="2734" spans="2:9">
      <c r="B2734" s="39"/>
      <c r="C2734" s="40"/>
      <c r="D2734" s="39"/>
      <c r="E2734" s="39"/>
      <c r="F2734" s="39"/>
      <c r="G2734" s="39"/>
      <c r="H2734" s="39"/>
      <c r="I2734" s="38"/>
    </row>
    <row r="2735" spans="2:9">
      <c r="B2735" s="39"/>
      <c r="C2735" s="40"/>
      <c r="D2735" s="39"/>
      <c r="E2735" s="39"/>
      <c r="F2735" s="39"/>
      <c r="G2735" s="39"/>
      <c r="H2735" s="39"/>
      <c r="I2735" s="38"/>
    </row>
    <row r="2736" spans="2:9">
      <c r="B2736" s="39"/>
      <c r="C2736" s="40"/>
      <c r="D2736" s="39"/>
      <c r="E2736" s="39"/>
      <c r="F2736" s="39"/>
      <c r="G2736" s="39"/>
      <c r="H2736" s="39"/>
      <c r="I2736" s="38"/>
    </row>
    <row r="2737" spans="2:9">
      <c r="B2737" s="39"/>
      <c r="C2737" s="40"/>
      <c r="D2737" s="39"/>
      <c r="E2737" s="39"/>
      <c r="F2737" s="39"/>
      <c r="G2737" s="39"/>
      <c r="H2737" s="39"/>
      <c r="I2737" s="38"/>
    </row>
    <row r="2738" spans="2:9">
      <c r="B2738" s="39"/>
      <c r="C2738" s="40"/>
      <c r="D2738" s="39"/>
      <c r="E2738" s="39"/>
      <c r="F2738" s="39"/>
      <c r="G2738" s="39"/>
      <c r="H2738" s="39"/>
      <c r="I2738" s="38"/>
    </row>
    <row r="2739" spans="2:9">
      <c r="B2739" s="39"/>
      <c r="C2739" s="40"/>
      <c r="D2739" s="39"/>
      <c r="E2739" s="39"/>
      <c r="F2739" s="39"/>
      <c r="G2739" s="39"/>
      <c r="H2739" s="39"/>
      <c r="I2739" s="38"/>
    </row>
    <row r="2740" spans="2:9">
      <c r="B2740" s="39"/>
      <c r="C2740" s="40"/>
      <c r="D2740" s="39"/>
      <c r="E2740" s="39"/>
      <c r="F2740" s="39"/>
      <c r="G2740" s="39"/>
      <c r="H2740" s="39"/>
      <c r="I2740" s="38"/>
    </row>
    <row r="2741" spans="2:9">
      <c r="B2741" s="39"/>
      <c r="C2741" s="40"/>
      <c r="D2741" s="39"/>
      <c r="E2741" s="39"/>
      <c r="F2741" s="39"/>
      <c r="G2741" s="39"/>
      <c r="H2741" s="39"/>
      <c r="I2741" s="38"/>
    </row>
    <row r="2742" spans="2:9">
      <c r="B2742" s="39"/>
      <c r="C2742" s="40"/>
      <c r="D2742" s="39"/>
      <c r="E2742" s="39"/>
      <c r="F2742" s="39"/>
      <c r="G2742" s="39"/>
      <c r="H2742" s="39"/>
      <c r="I2742" s="38"/>
    </row>
    <row r="2743" spans="2:9">
      <c r="B2743" s="39"/>
      <c r="C2743" s="40"/>
      <c r="D2743" s="39"/>
      <c r="E2743" s="39"/>
      <c r="F2743" s="39"/>
      <c r="G2743" s="39"/>
      <c r="H2743" s="39"/>
      <c r="I2743" s="38"/>
    </row>
    <row r="2744" spans="2:9">
      <c r="B2744" s="39"/>
      <c r="C2744" s="40"/>
      <c r="D2744" s="39"/>
      <c r="E2744" s="39"/>
      <c r="F2744" s="39"/>
      <c r="G2744" s="39"/>
      <c r="H2744" s="39"/>
      <c r="I2744" s="38"/>
    </row>
    <row r="2745" spans="2:9">
      <c r="B2745" s="39"/>
      <c r="C2745" s="40"/>
      <c r="D2745" s="39"/>
      <c r="E2745" s="39"/>
      <c r="F2745" s="39"/>
      <c r="G2745" s="39"/>
      <c r="H2745" s="39"/>
      <c r="I2745" s="38"/>
    </row>
    <row r="2746" spans="2:9">
      <c r="B2746" s="39"/>
      <c r="C2746" s="40"/>
      <c r="D2746" s="39"/>
      <c r="E2746" s="39"/>
      <c r="F2746" s="39"/>
      <c r="G2746" s="39"/>
      <c r="H2746" s="39"/>
      <c r="I2746" s="38"/>
    </row>
    <row r="2747" spans="2:9">
      <c r="B2747" s="39"/>
      <c r="C2747" s="40"/>
      <c r="D2747" s="39"/>
      <c r="E2747" s="39"/>
      <c r="F2747" s="39"/>
      <c r="G2747" s="39"/>
      <c r="H2747" s="39"/>
      <c r="I2747" s="38"/>
    </row>
    <row r="2748" spans="2:9">
      <c r="B2748" s="39"/>
      <c r="C2748" s="40"/>
      <c r="D2748" s="39"/>
      <c r="E2748" s="39"/>
      <c r="F2748" s="39"/>
      <c r="G2748" s="39"/>
      <c r="H2748" s="39"/>
      <c r="I2748" s="38"/>
    </row>
    <row r="2749" spans="2:9">
      <c r="B2749" s="39"/>
      <c r="C2749" s="40"/>
      <c r="D2749" s="39"/>
      <c r="E2749" s="39"/>
      <c r="F2749" s="39"/>
      <c r="G2749" s="39"/>
      <c r="H2749" s="39"/>
      <c r="I2749" s="38"/>
    </row>
    <row r="2750" spans="2:9">
      <c r="B2750" s="39"/>
      <c r="C2750" s="40"/>
      <c r="D2750" s="39"/>
      <c r="E2750" s="39"/>
      <c r="F2750" s="39"/>
      <c r="G2750" s="39"/>
      <c r="H2750" s="39"/>
      <c r="I2750" s="38"/>
    </row>
    <row r="2751" spans="2:9">
      <c r="B2751" s="39"/>
      <c r="C2751" s="40"/>
      <c r="D2751" s="39"/>
      <c r="E2751" s="39"/>
      <c r="F2751" s="39"/>
      <c r="G2751" s="39"/>
      <c r="H2751" s="39"/>
      <c r="I2751" s="38"/>
    </row>
    <row r="2752" spans="2:9">
      <c r="B2752" s="39"/>
      <c r="C2752" s="40"/>
      <c r="D2752" s="39"/>
      <c r="E2752" s="39"/>
      <c r="F2752" s="39"/>
      <c r="G2752" s="39"/>
      <c r="H2752" s="39"/>
      <c r="I2752" s="38"/>
    </row>
    <row r="2753" spans="2:9">
      <c r="B2753" s="39"/>
      <c r="C2753" s="40"/>
      <c r="D2753" s="39"/>
      <c r="E2753" s="39"/>
      <c r="F2753" s="39"/>
      <c r="G2753" s="39"/>
      <c r="H2753" s="39"/>
      <c r="I2753" s="38"/>
    </row>
    <row r="2754" spans="2:9">
      <c r="B2754" s="39"/>
      <c r="C2754" s="40"/>
      <c r="D2754" s="39"/>
      <c r="E2754" s="39"/>
      <c r="F2754" s="39"/>
      <c r="G2754" s="39"/>
      <c r="H2754" s="39"/>
      <c r="I2754" s="38"/>
    </row>
    <row r="2755" spans="2:9">
      <c r="B2755" s="39"/>
      <c r="C2755" s="40"/>
      <c r="D2755" s="39"/>
      <c r="E2755" s="39"/>
      <c r="F2755" s="39"/>
      <c r="G2755" s="39"/>
      <c r="H2755" s="39"/>
      <c r="I2755" s="38"/>
    </row>
    <row r="2756" spans="2:9">
      <c r="B2756" s="39"/>
      <c r="C2756" s="40"/>
      <c r="D2756" s="39"/>
      <c r="E2756" s="39"/>
      <c r="F2756" s="39"/>
      <c r="G2756" s="39"/>
      <c r="H2756" s="39"/>
      <c r="I2756" s="38"/>
    </row>
    <row r="2757" spans="2:9">
      <c r="B2757" s="39"/>
      <c r="C2757" s="40"/>
      <c r="D2757" s="39"/>
      <c r="E2757" s="39"/>
      <c r="F2757" s="39"/>
      <c r="G2757" s="39"/>
      <c r="H2757" s="39"/>
      <c r="I2757" s="38"/>
    </row>
    <row r="2758" spans="2:9">
      <c r="B2758" s="39"/>
      <c r="C2758" s="40"/>
      <c r="D2758" s="39"/>
      <c r="E2758" s="39"/>
      <c r="F2758" s="39"/>
      <c r="G2758" s="39"/>
      <c r="H2758" s="39"/>
      <c r="I2758" s="38"/>
    </row>
    <row r="2759" spans="2:9">
      <c r="B2759" s="39"/>
      <c r="C2759" s="40"/>
      <c r="D2759" s="39"/>
      <c r="E2759" s="39"/>
      <c r="F2759" s="39"/>
      <c r="G2759" s="39"/>
      <c r="H2759" s="39"/>
      <c r="I2759" s="38"/>
    </row>
    <row r="2760" spans="2:9">
      <c r="B2760" s="39"/>
      <c r="C2760" s="40"/>
      <c r="D2760" s="39"/>
      <c r="E2760" s="39"/>
      <c r="F2760" s="39"/>
      <c r="G2760" s="39"/>
      <c r="H2760" s="39"/>
      <c r="I2760" s="38"/>
    </row>
    <row r="2761" spans="2:9">
      <c r="B2761" s="39"/>
      <c r="C2761" s="40"/>
      <c r="D2761" s="39"/>
      <c r="E2761" s="39"/>
      <c r="F2761" s="39"/>
      <c r="G2761" s="39"/>
      <c r="H2761" s="39"/>
      <c r="I2761" s="38"/>
    </row>
    <row r="2762" spans="2:9">
      <c r="B2762" s="39"/>
      <c r="C2762" s="40"/>
      <c r="D2762" s="39"/>
      <c r="E2762" s="39"/>
      <c r="F2762" s="39"/>
      <c r="G2762" s="39"/>
      <c r="H2762" s="39"/>
      <c r="I2762" s="38"/>
    </row>
    <row r="2763" spans="2:9">
      <c r="B2763" s="39"/>
      <c r="C2763" s="40"/>
      <c r="D2763" s="39"/>
      <c r="E2763" s="39"/>
      <c r="F2763" s="39"/>
      <c r="G2763" s="39"/>
      <c r="H2763" s="39"/>
      <c r="I2763" s="38"/>
    </row>
    <row r="2764" spans="2:9">
      <c r="B2764" s="39"/>
      <c r="C2764" s="40"/>
      <c r="D2764" s="39"/>
      <c r="E2764" s="39"/>
      <c r="F2764" s="39"/>
      <c r="G2764" s="39"/>
      <c r="H2764" s="39"/>
      <c r="I2764" s="38"/>
    </row>
    <row r="2765" spans="2:9">
      <c r="B2765" s="39"/>
      <c r="C2765" s="40"/>
      <c r="D2765" s="39"/>
      <c r="E2765" s="39"/>
      <c r="F2765" s="39"/>
      <c r="G2765" s="39"/>
      <c r="H2765" s="39"/>
      <c r="I2765" s="38"/>
    </row>
    <row r="2766" spans="2:9">
      <c r="B2766" s="39"/>
      <c r="C2766" s="40"/>
      <c r="D2766" s="39"/>
      <c r="E2766" s="39"/>
      <c r="F2766" s="39"/>
      <c r="G2766" s="39"/>
      <c r="H2766" s="39"/>
      <c r="I2766" s="38"/>
    </row>
    <row r="2767" spans="2:9">
      <c r="B2767" s="39"/>
      <c r="C2767" s="40"/>
      <c r="D2767" s="39"/>
      <c r="E2767" s="39"/>
      <c r="F2767" s="39"/>
      <c r="G2767" s="39"/>
      <c r="H2767" s="39"/>
      <c r="I2767" s="38"/>
    </row>
    <row r="2768" spans="2:9">
      <c r="B2768" s="39"/>
      <c r="C2768" s="40"/>
      <c r="D2768" s="39"/>
      <c r="E2768" s="39"/>
      <c r="F2768" s="39"/>
      <c r="G2768" s="39"/>
      <c r="H2768" s="39"/>
      <c r="I2768" s="38"/>
    </row>
    <row r="2769" spans="2:9">
      <c r="B2769" s="39"/>
      <c r="C2769" s="40"/>
      <c r="D2769" s="39"/>
      <c r="E2769" s="39"/>
      <c r="F2769" s="39"/>
      <c r="G2769" s="39"/>
      <c r="H2769" s="39"/>
      <c r="I2769" s="38"/>
    </row>
    <row r="2770" spans="2:9">
      <c r="B2770" s="39"/>
      <c r="C2770" s="40"/>
      <c r="D2770" s="39"/>
      <c r="E2770" s="39"/>
      <c r="F2770" s="39"/>
      <c r="G2770" s="39"/>
      <c r="H2770" s="39"/>
      <c r="I2770" s="38"/>
    </row>
    <row r="2771" spans="2:9">
      <c r="B2771" s="39"/>
      <c r="C2771" s="40"/>
      <c r="D2771" s="39"/>
      <c r="E2771" s="39"/>
      <c r="F2771" s="39"/>
      <c r="G2771" s="39"/>
      <c r="H2771" s="39"/>
      <c r="I2771" s="38"/>
    </row>
    <row r="2772" spans="2:9">
      <c r="B2772" s="39"/>
      <c r="C2772" s="40"/>
      <c r="D2772" s="39"/>
      <c r="E2772" s="39"/>
      <c r="F2772" s="39"/>
      <c r="G2772" s="39"/>
      <c r="H2772" s="39"/>
      <c r="I2772" s="38"/>
    </row>
    <row r="2773" spans="2:9">
      <c r="B2773" s="39"/>
      <c r="C2773" s="40"/>
      <c r="D2773" s="39"/>
      <c r="E2773" s="39"/>
      <c r="F2773" s="39"/>
      <c r="G2773" s="39"/>
      <c r="H2773" s="39"/>
      <c r="I2773" s="38"/>
    </row>
    <row r="2774" spans="2:9">
      <c r="B2774" s="39"/>
      <c r="C2774" s="40"/>
      <c r="D2774" s="39"/>
      <c r="E2774" s="39"/>
      <c r="F2774" s="39"/>
      <c r="G2774" s="39"/>
      <c r="H2774" s="39"/>
      <c r="I2774" s="38"/>
    </row>
    <row r="2775" spans="2:9">
      <c r="B2775" s="39"/>
      <c r="C2775" s="40"/>
      <c r="D2775" s="39"/>
      <c r="E2775" s="39"/>
      <c r="F2775" s="39"/>
      <c r="G2775" s="39"/>
      <c r="H2775" s="39"/>
      <c r="I2775" s="38"/>
    </row>
    <row r="2776" spans="2:9">
      <c r="B2776" s="39"/>
      <c r="C2776" s="40"/>
      <c r="D2776" s="39"/>
      <c r="E2776" s="39"/>
      <c r="F2776" s="39"/>
      <c r="G2776" s="39"/>
      <c r="H2776" s="39"/>
      <c r="I2776" s="38"/>
    </row>
    <row r="2777" spans="2:9">
      <c r="B2777" s="39"/>
      <c r="C2777" s="40"/>
      <c r="D2777" s="39"/>
      <c r="E2777" s="39"/>
      <c r="F2777" s="39"/>
      <c r="G2777" s="39"/>
      <c r="H2777" s="39"/>
      <c r="I2777" s="38"/>
    </row>
    <row r="2778" spans="2:9">
      <c r="B2778" s="39"/>
      <c r="C2778" s="40"/>
      <c r="D2778" s="39"/>
      <c r="E2778" s="39"/>
      <c r="F2778" s="39"/>
      <c r="G2778" s="39"/>
      <c r="H2778" s="39"/>
      <c r="I2778" s="38"/>
    </row>
    <row r="2779" spans="2:9">
      <c r="B2779" s="39"/>
      <c r="C2779" s="40"/>
      <c r="D2779" s="39"/>
      <c r="E2779" s="39"/>
      <c r="F2779" s="39"/>
      <c r="G2779" s="39"/>
      <c r="H2779" s="39"/>
      <c r="I2779" s="38"/>
    </row>
    <row r="2780" spans="2:9">
      <c r="B2780" s="39"/>
      <c r="C2780" s="40"/>
      <c r="D2780" s="39"/>
      <c r="E2780" s="39"/>
      <c r="F2780" s="39"/>
      <c r="G2780" s="39"/>
      <c r="H2780" s="39"/>
      <c r="I2780" s="38"/>
    </row>
    <row r="2781" spans="2:9">
      <c r="B2781" s="39"/>
      <c r="C2781" s="40"/>
      <c r="D2781" s="39"/>
      <c r="E2781" s="39"/>
      <c r="F2781" s="39"/>
      <c r="G2781" s="39"/>
      <c r="H2781" s="39"/>
      <c r="I2781" s="38"/>
    </row>
    <row r="2782" spans="2:9">
      <c r="B2782" s="39"/>
      <c r="C2782" s="40"/>
      <c r="D2782" s="39"/>
      <c r="E2782" s="39"/>
      <c r="F2782" s="39"/>
      <c r="G2782" s="39"/>
      <c r="H2782" s="39"/>
      <c r="I2782" s="38"/>
    </row>
    <row r="2783" spans="2:9">
      <c r="B2783" s="39"/>
      <c r="C2783" s="40"/>
      <c r="D2783" s="39"/>
      <c r="E2783" s="39"/>
      <c r="F2783" s="39"/>
      <c r="G2783" s="39"/>
      <c r="H2783" s="39"/>
      <c r="I2783" s="38"/>
    </row>
    <row r="2784" spans="2:9">
      <c r="B2784" s="39"/>
      <c r="C2784" s="40"/>
      <c r="D2784" s="39"/>
      <c r="E2784" s="39"/>
      <c r="F2784" s="39"/>
      <c r="G2784" s="39"/>
      <c r="H2784" s="39"/>
      <c r="I2784" s="38"/>
    </row>
    <row r="2785" spans="2:9">
      <c r="B2785" s="39"/>
      <c r="C2785" s="40"/>
      <c r="D2785" s="39"/>
      <c r="E2785" s="39"/>
      <c r="F2785" s="39"/>
      <c r="G2785" s="39"/>
      <c r="H2785" s="39"/>
      <c r="I2785" s="38"/>
    </row>
    <row r="2786" spans="2:9">
      <c r="B2786" s="39"/>
      <c r="C2786" s="40"/>
      <c r="D2786" s="39"/>
      <c r="E2786" s="39"/>
      <c r="F2786" s="39"/>
      <c r="G2786" s="39"/>
      <c r="H2786" s="39"/>
      <c r="I2786" s="38"/>
    </row>
    <row r="2787" spans="2:9">
      <c r="B2787" s="39"/>
      <c r="C2787" s="40"/>
      <c r="D2787" s="39"/>
      <c r="E2787" s="39"/>
      <c r="F2787" s="39"/>
      <c r="G2787" s="39"/>
      <c r="H2787" s="39"/>
      <c r="I2787" s="38"/>
    </row>
    <row r="2788" spans="2:9">
      <c r="B2788" s="39"/>
      <c r="C2788" s="40"/>
      <c r="D2788" s="39"/>
      <c r="E2788" s="39"/>
      <c r="F2788" s="39"/>
      <c r="G2788" s="39"/>
      <c r="H2788" s="39"/>
      <c r="I2788" s="38"/>
    </row>
    <row r="2789" spans="2:9">
      <c r="B2789" s="39"/>
      <c r="C2789" s="40"/>
      <c r="D2789" s="39"/>
      <c r="E2789" s="39"/>
      <c r="F2789" s="39"/>
      <c r="G2789" s="39"/>
      <c r="H2789" s="39"/>
      <c r="I2789" s="38"/>
    </row>
    <row r="2790" spans="2:9">
      <c r="B2790" s="39"/>
      <c r="C2790" s="40"/>
      <c r="D2790" s="39"/>
      <c r="E2790" s="39"/>
      <c r="F2790" s="39"/>
      <c r="G2790" s="39"/>
      <c r="H2790" s="39"/>
      <c r="I2790" s="38"/>
    </row>
    <row r="2791" spans="2:9">
      <c r="B2791" s="39"/>
      <c r="C2791" s="40"/>
      <c r="D2791" s="39"/>
      <c r="E2791" s="39"/>
      <c r="F2791" s="39"/>
      <c r="G2791" s="39"/>
      <c r="H2791" s="39"/>
      <c r="I2791" s="38"/>
    </row>
    <row r="2792" spans="2:9">
      <c r="B2792" s="39"/>
      <c r="C2792" s="40"/>
      <c r="D2792" s="39"/>
      <c r="E2792" s="39"/>
      <c r="F2792" s="39"/>
      <c r="G2792" s="39"/>
      <c r="H2792" s="39"/>
      <c r="I2792" s="38"/>
    </row>
    <row r="2793" spans="2:9">
      <c r="B2793" s="39"/>
      <c r="C2793" s="40"/>
      <c r="D2793" s="39"/>
      <c r="E2793" s="39"/>
      <c r="F2793" s="39"/>
      <c r="G2793" s="39"/>
      <c r="H2793" s="39"/>
      <c r="I2793" s="38"/>
    </row>
    <row r="2794" spans="2:9">
      <c r="B2794" s="39"/>
      <c r="C2794" s="40"/>
      <c r="D2794" s="39"/>
      <c r="E2794" s="39"/>
      <c r="F2794" s="39"/>
      <c r="G2794" s="39"/>
      <c r="H2794" s="39"/>
      <c r="I2794" s="38"/>
    </row>
    <row r="2795" spans="2:9">
      <c r="B2795" s="39"/>
      <c r="C2795" s="40"/>
      <c r="D2795" s="39"/>
      <c r="E2795" s="39"/>
      <c r="F2795" s="39"/>
      <c r="G2795" s="39"/>
      <c r="H2795" s="39"/>
      <c r="I2795" s="38"/>
    </row>
    <row r="2796" spans="2:9">
      <c r="B2796" s="39"/>
      <c r="C2796" s="40"/>
      <c r="D2796" s="39"/>
      <c r="E2796" s="39"/>
      <c r="F2796" s="39"/>
      <c r="G2796" s="39"/>
      <c r="H2796" s="39"/>
      <c r="I2796" s="38"/>
    </row>
    <row r="2797" spans="2:9">
      <c r="B2797" s="39"/>
      <c r="C2797" s="40"/>
      <c r="D2797" s="39"/>
      <c r="E2797" s="39"/>
      <c r="F2797" s="39"/>
      <c r="G2797" s="39"/>
      <c r="H2797" s="39"/>
      <c r="I2797" s="38"/>
    </row>
    <row r="2798" spans="2:9">
      <c r="B2798" s="39"/>
      <c r="C2798" s="40"/>
      <c r="D2798" s="39"/>
      <c r="E2798" s="39"/>
      <c r="F2798" s="39"/>
      <c r="G2798" s="39"/>
      <c r="H2798" s="39"/>
      <c r="I2798" s="38"/>
    </row>
    <row r="2799" spans="2:9">
      <c r="B2799" s="39"/>
      <c r="C2799" s="40"/>
      <c r="D2799" s="39"/>
      <c r="E2799" s="39"/>
      <c r="F2799" s="39"/>
      <c r="G2799" s="39"/>
      <c r="H2799" s="39"/>
      <c r="I2799" s="38"/>
    </row>
    <row r="2800" spans="2:9">
      <c r="B2800" s="39"/>
      <c r="C2800" s="40"/>
      <c r="D2800" s="39"/>
      <c r="E2800" s="39"/>
      <c r="F2800" s="39"/>
      <c r="G2800" s="39"/>
      <c r="H2800" s="39"/>
      <c r="I2800" s="38"/>
    </row>
    <row r="2801" spans="2:9">
      <c r="B2801" s="39"/>
      <c r="C2801" s="40"/>
      <c r="D2801" s="39"/>
      <c r="E2801" s="39"/>
      <c r="F2801" s="39"/>
      <c r="G2801" s="39"/>
      <c r="H2801" s="39"/>
      <c r="I2801" s="38"/>
    </row>
    <row r="2802" spans="2:9">
      <c r="B2802" s="39"/>
      <c r="C2802" s="40"/>
      <c r="D2802" s="39"/>
      <c r="E2802" s="39"/>
      <c r="F2802" s="39"/>
      <c r="G2802" s="39"/>
      <c r="H2802" s="39"/>
      <c r="I2802" s="38"/>
    </row>
    <row r="2803" spans="2:9">
      <c r="B2803" s="39"/>
      <c r="C2803" s="40"/>
      <c r="D2803" s="39"/>
      <c r="E2803" s="39"/>
      <c r="F2803" s="39"/>
      <c r="G2803" s="39"/>
      <c r="H2803" s="39"/>
      <c r="I2803" s="38"/>
    </row>
    <row r="2804" spans="2:9">
      <c r="B2804" s="39"/>
      <c r="C2804" s="40"/>
      <c r="D2804" s="39"/>
      <c r="E2804" s="39"/>
      <c r="F2804" s="39"/>
      <c r="G2804" s="39"/>
      <c r="H2804" s="39"/>
      <c r="I2804" s="38"/>
    </row>
    <row r="2805" spans="2:9">
      <c r="B2805" s="39"/>
      <c r="C2805" s="40"/>
      <c r="D2805" s="39"/>
      <c r="E2805" s="39"/>
      <c r="F2805" s="39"/>
      <c r="G2805" s="39"/>
      <c r="H2805" s="39"/>
      <c r="I2805" s="38"/>
    </row>
    <row r="2806" spans="2:9">
      <c r="B2806" s="39"/>
      <c r="C2806" s="40"/>
      <c r="D2806" s="39"/>
      <c r="E2806" s="39"/>
      <c r="F2806" s="39"/>
      <c r="G2806" s="39"/>
      <c r="H2806" s="39"/>
      <c r="I2806" s="38"/>
    </row>
    <row r="2807" spans="2:9">
      <c r="B2807" s="39"/>
      <c r="C2807" s="40"/>
      <c r="D2807" s="39"/>
      <c r="E2807" s="39"/>
      <c r="F2807" s="39"/>
      <c r="G2807" s="39"/>
      <c r="H2807" s="39"/>
      <c r="I2807" s="38"/>
    </row>
    <row r="2808" spans="2:9">
      <c r="B2808" s="39"/>
      <c r="C2808" s="40"/>
      <c r="D2808" s="39"/>
      <c r="E2808" s="39"/>
      <c r="F2808" s="39"/>
      <c r="G2808" s="39"/>
      <c r="H2808" s="39"/>
      <c r="I2808" s="38"/>
    </row>
    <row r="2809" spans="2:9">
      <c r="B2809" s="39"/>
      <c r="C2809" s="40"/>
      <c r="D2809" s="39"/>
      <c r="E2809" s="39"/>
      <c r="F2809" s="39"/>
      <c r="G2809" s="39"/>
      <c r="H2809" s="39"/>
      <c r="I2809" s="38"/>
    </row>
    <row r="2810" spans="2:9">
      <c r="B2810" s="39"/>
      <c r="C2810" s="40"/>
      <c r="D2810" s="39"/>
      <c r="E2810" s="39"/>
      <c r="F2810" s="39"/>
      <c r="G2810" s="39"/>
      <c r="H2810" s="39"/>
      <c r="I2810" s="38"/>
    </row>
    <row r="2811" spans="2:9">
      <c r="B2811" s="39"/>
      <c r="C2811" s="40"/>
      <c r="D2811" s="39"/>
      <c r="E2811" s="39"/>
      <c r="F2811" s="39"/>
      <c r="G2811" s="39"/>
      <c r="H2811" s="39"/>
      <c r="I2811" s="38"/>
    </row>
    <row r="2812" spans="2:9">
      <c r="B2812" s="39"/>
      <c r="C2812" s="40"/>
      <c r="D2812" s="39"/>
      <c r="E2812" s="39"/>
      <c r="F2812" s="39"/>
      <c r="G2812" s="39"/>
      <c r="H2812" s="39"/>
      <c r="I2812" s="38"/>
    </row>
    <row r="2813" spans="2:9">
      <c r="B2813" s="39"/>
      <c r="C2813" s="40"/>
      <c r="D2813" s="39"/>
      <c r="E2813" s="39"/>
      <c r="F2813" s="39"/>
      <c r="G2813" s="39"/>
      <c r="H2813" s="39"/>
      <c r="I2813" s="38"/>
    </row>
    <row r="2814" spans="2:9">
      <c r="B2814" s="39"/>
      <c r="C2814" s="40"/>
      <c r="D2814" s="39"/>
      <c r="E2814" s="39"/>
      <c r="F2814" s="39"/>
      <c r="G2814" s="39"/>
      <c r="H2814" s="39"/>
      <c r="I2814" s="38"/>
    </row>
    <row r="2815" spans="2:9">
      <c r="B2815" s="39"/>
      <c r="C2815" s="40"/>
      <c r="D2815" s="39"/>
      <c r="E2815" s="39"/>
      <c r="F2815" s="39"/>
      <c r="G2815" s="39"/>
      <c r="H2815" s="39"/>
      <c r="I2815" s="38"/>
    </row>
    <row r="2816" spans="2:9">
      <c r="B2816" s="39"/>
      <c r="C2816" s="40"/>
      <c r="D2816" s="39"/>
      <c r="E2816" s="39"/>
      <c r="F2816" s="39"/>
      <c r="G2816" s="39"/>
      <c r="H2816" s="39"/>
      <c r="I2816" s="38"/>
    </row>
    <row r="2817" spans="2:9">
      <c r="B2817" s="39"/>
      <c r="C2817" s="40"/>
      <c r="D2817" s="39"/>
      <c r="E2817" s="39"/>
      <c r="F2817" s="39"/>
      <c r="G2817" s="39"/>
      <c r="H2817" s="39"/>
      <c r="I2817" s="38"/>
    </row>
    <row r="2818" spans="2:9">
      <c r="B2818" s="39"/>
      <c r="C2818" s="40"/>
      <c r="D2818" s="39"/>
      <c r="E2818" s="39"/>
      <c r="F2818" s="39"/>
      <c r="G2818" s="39"/>
      <c r="H2818" s="39"/>
      <c r="I2818" s="38"/>
    </row>
    <row r="2819" spans="2:9">
      <c r="B2819" s="39"/>
      <c r="C2819" s="40"/>
      <c r="D2819" s="39"/>
      <c r="E2819" s="39"/>
      <c r="F2819" s="39"/>
      <c r="G2819" s="39"/>
      <c r="H2819" s="39"/>
      <c r="I2819" s="38"/>
    </row>
    <row r="2820" spans="2:9">
      <c r="B2820" s="39"/>
      <c r="C2820" s="40"/>
      <c r="D2820" s="39"/>
      <c r="E2820" s="39"/>
      <c r="F2820" s="39"/>
      <c r="G2820" s="39"/>
      <c r="H2820" s="39"/>
      <c r="I2820" s="38"/>
    </row>
    <row r="2821" spans="2:9">
      <c r="B2821" s="39"/>
      <c r="C2821" s="40"/>
      <c r="D2821" s="39"/>
      <c r="E2821" s="39"/>
      <c r="F2821" s="39"/>
      <c r="G2821" s="39"/>
      <c r="H2821" s="39"/>
      <c r="I2821" s="38"/>
    </row>
    <row r="2822" spans="2:9">
      <c r="B2822" s="39"/>
      <c r="C2822" s="40"/>
      <c r="D2822" s="39"/>
      <c r="E2822" s="39"/>
      <c r="F2822" s="39"/>
      <c r="G2822" s="39"/>
      <c r="H2822" s="39"/>
      <c r="I2822" s="38"/>
    </row>
    <row r="2823" spans="2:9">
      <c r="B2823" s="39"/>
      <c r="C2823" s="40"/>
      <c r="D2823" s="39"/>
      <c r="E2823" s="39"/>
      <c r="F2823" s="39"/>
      <c r="G2823" s="39"/>
      <c r="H2823" s="39"/>
      <c r="I2823" s="38"/>
    </row>
    <row r="2824" spans="2:9">
      <c r="B2824" s="39"/>
      <c r="C2824" s="40"/>
      <c r="D2824" s="39"/>
      <c r="E2824" s="39"/>
      <c r="F2824" s="39"/>
      <c r="G2824" s="39"/>
      <c r="H2824" s="39"/>
      <c r="I2824" s="38"/>
    </row>
    <row r="2825" spans="2:9">
      <c r="B2825" s="39"/>
      <c r="C2825" s="40"/>
      <c r="D2825" s="39"/>
      <c r="E2825" s="39"/>
      <c r="F2825" s="39"/>
      <c r="G2825" s="39"/>
      <c r="H2825" s="39"/>
      <c r="I2825" s="38"/>
    </row>
    <row r="2826" spans="2:9">
      <c r="B2826" s="39"/>
      <c r="C2826" s="40"/>
      <c r="D2826" s="39"/>
      <c r="E2826" s="39"/>
      <c r="F2826" s="39"/>
      <c r="G2826" s="39"/>
      <c r="H2826" s="39"/>
      <c r="I2826" s="38"/>
    </row>
    <row r="2827" spans="2:9">
      <c r="B2827" s="39"/>
      <c r="C2827" s="40"/>
      <c r="D2827" s="39"/>
      <c r="E2827" s="39"/>
      <c r="F2827" s="39"/>
      <c r="G2827" s="39"/>
      <c r="H2827" s="39"/>
      <c r="I2827" s="38"/>
    </row>
    <row r="2828" spans="2:9">
      <c r="B2828" s="39"/>
      <c r="C2828" s="40"/>
      <c r="D2828" s="39"/>
      <c r="E2828" s="39"/>
      <c r="F2828" s="39"/>
      <c r="G2828" s="39"/>
      <c r="H2828" s="39"/>
      <c r="I2828" s="38"/>
    </row>
    <row r="2829" spans="2:9">
      <c r="B2829" s="39"/>
      <c r="C2829" s="40"/>
      <c r="D2829" s="39"/>
      <c r="E2829" s="39"/>
      <c r="F2829" s="39"/>
      <c r="G2829" s="39"/>
      <c r="H2829" s="39"/>
      <c r="I2829" s="38"/>
    </row>
    <row r="2830" spans="2:9">
      <c r="B2830" s="39"/>
      <c r="C2830" s="40"/>
      <c r="D2830" s="39"/>
      <c r="E2830" s="39"/>
      <c r="F2830" s="39"/>
      <c r="G2830" s="39"/>
      <c r="H2830" s="39"/>
      <c r="I2830" s="38"/>
    </row>
    <row r="2831" spans="2:9">
      <c r="B2831" s="39"/>
      <c r="C2831" s="40"/>
      <c r="D2831" s="39"/>
      <c r="E2831" s="39"/>
      <c r="F2831" s="39"/>
      <c r="G2831" s="39"/>
      <c r="H2831" s="39"/>
      <c r="I2831" s="38"/>
    </row>
    <row r="2832" spans="2:9">
      <c r="B2832" s="39"/>
      <c r="C2832" s="40"/>
      <c r="D2832" s="39"/>
      <c r="E2832" s="39"/>
      <c r="F2832" s="39"/>
      <c r="G2832" s="39"/>
      <c r="H2832" s="39"/>
      <c r="I2832" s="38"/>
    </row>
    <row r="2833" spans="2:9">
      <c r="B2833" s="39"/>
      <c r="C2833" s="40"/>
      <c r="D2833" s="39"/>
      <c r="E2833" s="39"/>
      <c r="F2833" s="39"/>
      <c r="G2833" s="39"/>
      <c r="H2833" s="39"/>
      <c r="I2833" s="38"/>
    </row>
    <row r="2834" spans="2:9">
      <c r="B2834" s="39"/>
      <c r="C2834" s="40"/>
      <c r="D2834" s="39"/>
      <c r="E2834" s="39"/>
      <c r="F2834" s="39"/>
      <c r="G2834" s="39"/>
      <c r="H2834" s="39"/>
      <c r="I2834" s="38"/>
    </row>
    <row r="2835" spans="2:9">
      <c r="B2835" s="39"/>
      <c r="C2835" s="40"/>
      <c r="D2835" s="39"/>
      <c r="E2835" s="39"/>
      <c r="F2835" s="39"/>
      <c r="G2835" s="39"/>
      <c r="H2835" s="39"/>
      <c r="I2835" s="38"/>
    </row>
    <row r="2836" spans="2:9">
      <c r="B2836" s="39"/>
      <c r="C2836" s="40"/>
      <c r="D2836" s="39"/>
      <c r="E2836" s="39"/>
      <c r="F2836" s="39"/>
      <c r="G2836" s="39"/>
      <c r="H2836" s="39"/>
      <c r="I2836" s="38"/>
    </row>
    <row r="2837" spans="2:9">
      <c r="B2837" s="39"/>
      <c r="C2837" s="40"/>
      <c r="D2837" s="39"/>
      <c r="E2837" s="39"/>
      <c r="F2837" s="39"/>
      <c r="G2837" s="39"/>
      <c r="H2837" s="39"/>
      <c r="I2837" s="38"/>
    </row>
    <row r="2838" spans="2:9">
      <c r="B2838" s="39"/>
      <c r="C2838" s="40"/>
      <c r="D2838" s="39"/>
      <c r="E2838" s="39"/>
      <c r="F2838" s="39"/>
      <c r="G2838" s="39"/>
      <c r="H2838" s="39"/>
      <c r="I2838" s="38"/>
    </row>
    <row r="2839" spans="2:9">
      <c r="B2839" s="39"/>
      <c r="C2839" s="40"/>
      <c r="D2839" s="39"/>
      <c r="E2839" s="39"/>
      <c r="F2839" s="39"/>
      <c r="G2839" s="39"/>
      <c r="H2839" s="39"/>
      <c r="I2839" s="38"/>
    </row>
    <row r="2840" spans="2:9">
      <c r="B2840" s="39"/>
      <c r="C2840" s="40"/>
      <c r="D2840" s="39"/>
      <c r="E2840" s="39"/>
      <c r="F2840" s="39"/>
      <c r="G2840" s="39"/>
      <c r="H2840" s="39"/>
      <c r="I2840" s="38"/>
    </row>
    <row r="2841" spans="2:9">
      <c r="B2841" s="39"/>
      <c r="C2841" s="40"/>
      <c r="D2841" s="39"/>
      <c r="E2841" s="39"/>
      <c r="F2841" s="39"/>
      <c r="G2841" s="39"/>
      <c r="H2841" s="39"/>
      <c r="I2841" s="38"/>
    </row>
    <row r="2842" spans="2:9">
      <c r="B2842" s="39"/>
      <c r="C2842" s="40"/>
      <c r="D2842" s="39"/>
      <c r="E2842" s="39"/>
      <c r="F2842" s="39"/>
      <c r="G2842" s="39"/>
      <c r="H2842" s="39"/>
      <c r="I2842" s="38"/>
    </row>
    <row r="2843" spans="2:9">
      <c r="B2843" s="39"/>
      <c r="C2843" s="40"/>
      <c r="D2843" s="39"/>
      <c r="E2843" s="39"/>
      <c r="F2843" s="39"/>
      <c r="G2843" s="39"/>
      <c r="H2843" s="39"/>
      <c r="I2843" s="38"/>
    </row>
    <row r="2844" spans="2:9">
      <c r="B2844" s="39"/>
      <c r="C2844" s="40"/>
      <c r="D2844" s="39"/>
      <c r="E2844" s="39"/>
      <c r="F2844" s="39"/>
      <c r="G2844" s="39"/>
      <c r="H2844" s="39"/>
      <c r="I2844" s="38"/>
    </row>
    <row r="2845" spans="2:9">
      <c r="B2845" s="39"/>
      <c r="C2845" s="40"/>
      <c r="D2845" s="39"/>
      <c r="E2845" s="39"/>
      <c r="F2845" s="39"/>
      <c r="G2845" s="39"/>
      <c r="H2845" s="39"/>
      <c r="I2845" s="38"/>
    </row>
    <row r="2846" spans="2:9">
      <c r="B2846" s="39"/>
      <c r="C2846" s="40"/>
      <c r="D2846" s="39"/>
      <c r="E2846" s="39"/>
      <c r="F2846" s="39"/>
      <c r="G2846" s="39"/>
      <c r="H2846" s="39"/>
      <c r="I2846" s="38"/>
    </row>
    <row r="2847" spans="2:9">
      <c r="B2847" s="39"/>
      <c r="C2847" s="40"/>
      <c r="D2847" s="39"/>
      <c r="E2847" s="39"/>
      <c r="F2847" s="39"/>
      <c r="G2847" s="39"/>
      <c r="H2847" s="39"/>
      <c r="I2847" s="38"/>
    </row>
    <row r="2848" spans="2:9">
      <c r="B2848" s="39"/>
      <c r="C2848" s="40"/>
      <c r="D2848" s="39"/>
      <c r="E2848" s="39"/>
      <c r="F2848" s="39"/>
      <c r="G2848" s="39"/>
      <c r="H2848" s="39"/>
      <c r="I2848" s="38"/>
    </row>
    <row r="2849" spans="2:9">
      <c r="B2849" s="39"/>
      <c r="C2849" s="40"/>
      <c r="D2849" s="39"/>
      <c r="E2849" s="39"/>
      <c r="F2849" s="39"/>
      <c r="G2849" s="39"/>
      <c r="H2849" s="39"/>
      <c r="I2849" s="38"/>
    </row>
    <row r="2850" spans="2:9">
      <c r="B2850" s="39"/>
      <c r="C2850" s="40"/>
      <c r="D2850" s="39"/>
      <c r="E2850" s="39"/>
      <c r="F2850" s="39"/>
      <c r="G2850" s="39"/>
      <c r="H2850" s="39"/>
      <c r="I2850" s="38"/>
    </row>
    <row r="2851" spans="2:9">
      <c r="B2851" s="39"/>
      <c r="C2851" s="40"/>
      <c r="D2851" s="39"/>
      <c r="E2851" s="39"/>
      <c r="F2851" s="39"/>
      <c r="G2851" s="39"/>
      <c r="H2851" s="39"/>
      <c r="I2851" s="38"/>
    </row>
    <row r="2852" spans="2:9">
      <c r="B2852" s="39"/>
      <c r="C2852" s="40"/>
      <c r="D2852" s="39"/>
      <c r="E2852" s="39"/>
      <c r="F2852" s="39"/>
      <c r="G2852" s="39"/>
      <c r="H2852" s="39"/>
      <c r="I2852" s="38"/>
    </row>
    <row r="2853" spans="2:9">
      <c r="B2853" s="39"/>
      <c r="C2853" s="40"/>
      <c r="D2853" s="39"/>
      <c r="E2853" s="39"/>
      <c r="F2853" s="39"/>
      <c r="G2853" s="39"/>
      <c r="H2853" s="39"/>
      <c r="I2853" s="38"/>
    </row>
    <row r="2854" spans="2:9">
      <c r="B2854" s="39"/>
      <c r="C2854" s="40"/>
      <c r="D2854" s="39"/>
      <c r="E2854" s="39"/>
      <c r="F2854" s="39"/>
      <c r="G2854" s="39"/>
      <c r="H2854" s="39"/>
      <c r="I2854" s="38"/>
    </row>
    <row r="2855" spans="2:9">
      <c r="B2855" s="39"/>
      <c r="C2855" s="40"/>
      <c r="D2855" s="39"/>
      <c r="E2855" s="39"/>
      <c r="F2855" s="39"/>
      <c r="G2855" s="39"/>
      <c r="H2855" s="39"/>
      <c r="I2855" s="38"/>
    </row>
    <row r="2856" spans="2:9">
      <c r="B2856" s="39"/>
      <c r="C2856" s="40"/>
      <c r="D2856" s="39"/>
      <c r="E2856" s="39"/>
      <c r="F2856" s="39"/>
      <c r="G2856" s="39"/>
      <c r="H2856" s="39"/>
      <c r="I2856" s="38"/>
    </row>
    <row r="2857" spans="2:9">
      <c r="B2857" s="39"/>
      <c r="C2857" s="40"/>
      <c r="D2857" s="39"/>
      <c r="E2857" s="39"/>
      <c r="F2857" s="39"/>
      <c r="G2857" s="39"/>
      <c r="H2857" s="39"/>
      <c r="I2857" s="38"/>
    </row>
    <row r="2858" spans="2:9">
      <c r="B2858" s="39"/>
      <c r="C2858" s="40"/>
      <c r="D2858" s="39"/>
      <c r="E2858" s="39"/>
      <c r="F2858" s="39"/>
      <c r="G2858" s="39"/>
      <c r="H2858" s="39"/>
      <c r="I2858" s="38"/>
    </row>
    <row r="2859" spans="2:9">
      <c r="B2859" s="39"/>
      <c r="C2859" s="40"/>
      <c r="D2859" s="39"/>
      <c r="E2859" s="39"/>
      <c r="F2859" s="39"/>
      <c r="G2859" s="39"/>
      <c r="H2859" s="39"/>
      <c r="I2859" s="38"/>
    </row>
    <row r="2860" spans="2:9">
      <c r="B2860" s="39"/>
      <c r="C2860" s="40"/>
      <c r="D2860" s="39"/>
      <c r="E2860" s="39"/>
      <c r="F2860" s="39"/>
      <c r="G2860" s="39"/>
      <c r="H2860" s="39"/>
      <c r="I2860" s="38"/>
    </row>
    <row r="2861" spans="2:9">
      <c r="B2861" s="39"/>
      <c r="C2861" s="40"/>
      <c r="D2861" s="39"/>
      <c r="E2861" s="39"/>
      <c r="F2861" s="39"/>
      <c r="G2861" s="39"/>
      <c r="H2861" s="39"/>
      <c r="I2861" s="38"/>
    </row>
    <row r="2862" spans="2:9">
      <c r="B2862" s="39"/>
      <c r="C2862" s="40"/>
      <c r="D2862" s="39"/>
      <c r="E2862" s="39"/>
      <c r="F2862" s="39"/>
      <c r="G2862" s="39"/>
      <c r="H2862" s="39"/>
      <c r="I2862" s="38"/>
    </row>
    <row r="2863" spans="2:9">
      <c r="B2863" s="39"/>
      <c r="C2863" s="40"/>
      <c r="D2863" s="39"/>
      <c r="E2863" s="39"/>
      <c r="F2863" s="39"/>
      <c r="G2863" s="39"/>
      <c r="H2863" s="39"/>
      <c r="I2863" s="38"/>
    </row>
    <row r="2864" spans="2:9">
      <c r="B2864" s="39"/>
      <c r="C2864" s="40"/>
      <c r="D2864" s="39"/>
      <c r="E2864" s="39"/>
      <c r="F2864" s="39"/>
      <c r="G2864" s="39"/>
      <c r="H2864" s="39"/>
      <c r="I2864" s="38"/>
    </row>
    <row r="2865" spans="2:9">
      <c r="B2865" s="39"/>
      <c r="C2865" s="40"/>
      <c r="D2865" s="39"/>
      <c r="E2865" s="39"/>
      <c r="F2865" s="39"/>
      <c r="G2865" s="39"/>
      <c r="H2865" s="39"/>
      <c r="I2865" s="38"/>
    </row>
    <row r="2866" spans="2:9">
      <c r="B2866" s="39"/>
      <c r="C2866" s="40"/>
      <c r="D2866" s="39"/>
      <c r="E2866" s="39"/>
      <c r="F2866" s="39"/>
      <c r="G2866" s="39"/>
      <c r="H2866" s="39"/>
      <c r="I2866" s="38"/>
    </row>
    <row r="2867" spans="2:9">
      <c r="B2867" s="39"/>
      <c r="C2867" s="40"/>
      <c r="D2867" s="39"/>
      <c r="E2867" s="39"/>
      <c r="F2867" s="39"/>
      <c r="G2867" s="39"/>
      <c r="H2867" s="39"/>
      <c r="I2867" s="38"/>
    </row>
    <row r="2868" spans="2:9">
      <c r="B2868" s="39"/>
      <c r="C2868" s="40"/>
      <c r="D2868" s="39"/>
      <c r="E2868" s="39"/>
      <c r="F2868" s="39"/>
      <c r="G2868" s="39"/>
      <c r="H2868" s="39"/>
      <c r="I2868" s="38"/>
    </row>
    <row r="2869" spans="2:9">
      <c r="B2869" s="39"/>
      <c r="C2869" s="40"/>
      <c r="D2869" s="39"/>
      <c r="E2869" s="39"/>
      <c r="F2869" s="39"/>
      <c r="G2869" s="39"/>
      <c r="H2869" s="39"/>
      <c r="I2869" s="38"/>
    </row>
    <row r="2870" spans="2:9">
      <c r="B2870" s="39"/>
      <c r="C2870" s="40"/>
      <c r="D2870" s="39"/>
      <c r="E2870" s="39"/>
      <c r="F2870" s="39"/>
      <c r="G2870" s="39"/>
      <c r="H2870" s="39"/>
      <c r="I2870" s="38"/>
    </row>
    <row r="2871" spans="2:9">
      <c r="B2871" s="39"/>
      <c r="C2871" s="40"/>
      <c r="D2871" s="39"/>
      <c r="E2871" s="39"/>
      <c r="F2871" s="39"/>
      <c r="G2871" s="39"/>
      <c r="H2871" s="39"/>
      <c r="I2871" s="38"/>
    </row>
    <row r="2872" spans="2:9">
      <c r="B2872" s="39"/>
      <c r="C2872" s="40"/>
      <c r="D2872" s="39"/>
      <c r="E2872" s="39"/>
      <c r="F2872" s="39"/>
      <c r="G2872" s="39"/>
      <c r="H2872" s="39"/>
      <c r="I2872" s="38"/>
    </row>
    <row r="2873" spans="2:9">
      <c r="B2873" s="39"/>
      <c r="C2873" s="40"/>
      <c r="D2873" s="39"/>
      <c r="E2873" s="39"/>
      <c r="F2873" s="39"/>
      <c r="G2873" s="39"/>
      <c r="H2873" s="39"/>
      <c r="I2873" s="38"/>
    </row>
    <row r="2874" spans="2:9">
      <c r="B2874" s="39"/>
      <c r="C2874" s="40"/>
      <c r="D2874" s="39"/>
      <c r="E2874" s="39"/>
      <c r="F2874" s="39"/>
      <c r="G2874" s="39"/>
      <c r="H2874" s="39"/>
      <c r="I2874" s="38"/>
    </row>
    <row r="2875" spans="2:9">
      <c r="B2875" s="39"/>
      <c r="C2875" s="40"/>
      <c r="D2875" s="39"/>
      <c r="E2875" s="39"/>
      <c r="F2875" s="39"/>
      <c r="G2875" s="39"/>
      <c r="H2875" s="39"/>
      <c r="I2875" s="38"/>
    </row>
    <row r="2876" spans="2:9">
      <c r="B2876" s="39"/>
      <c r="C2876" s="40"/>
      <c r="D2876" s="39"/>
      <c r="E2876" s="39"/>
      <c r="F2876" s="39"/>
      <c r="G2876" s="39"/>
      <c r="H2876" s="39"/>
      <c r="I2876" s="38"/>
    </row>
    <row r="2877" spans="2:9">
      <c r="B2877" s="39"/>
      <c r="C2877" s="40"/>
      <c r="D2877" s="39"/>
      <c r="E2877" s="39"/>
      <c r="F2877" s="39"/>
      <c r="G2877" s="39"/>
      <c r="H2877" s="39"/>
      <c r="I2877" s="38"/>
    </row>
    <row r="2878" spans="2:9">
      <c r="B2878" s="39"/>
      <c r="C2878" s="40"/>
      <c r="D2878" s="39"/>
      <c r="E2878" s="39"/>
      <c r="F2878" s="39"/>
      <c r="G2878" s="39"/>
      <c r="H2878" s="39"/>
      <c r="I2878" s="38"/>
    </row>
    <row r="2879" spans="2:9">
      <c r="B2879" s="39"/>
      <c r="C2879" s="40"/>
      <c r="D2879" s="39"/>
      <c r="E2879" s="39"/>
      <c r="F2879" s="39"/>
      <c r="G2879" s="39"/>
      <c r="H2879" s="39"/>
      <c r="I2879" s="38"/>
    </row>
    <row r="2880" spans="2:9">
      <c r="B2880" s="39"/>
      <c r="C2880" s="40"/>
      <c r="D2880" s="39"/>
      <c r="E2880" s="39"/>
      <c r="F2880" s="39"/>
      <c r="G2880" s="39"/>
      <c r="H2880" s="39"/>
      <c r="I2880" s="38"/>
    </row>
    <row r="2881" spans="2:9">
      <c r="B2881" s="39"/>
      <c r="C2881" s="40"/>
      <c r="D2881" s="39"/>
      <c r="E2881" s="39"/>
      <c r="F2881" s="39"/>
      <c r="G2881" s="39"/>
      <c r="H2881" s="39"/>
      <c r="I2881" s="38"/>
    </row>
    <row r="2882" spans="2:9">
      <c r="B2882" s="39"/>
      <c r="C2882" s="40"/>
      <c r="D2882" s="39"/>
      <c r="E2882" s="39"/>
      <c r="F2882" s="39"/>
      <c r="G2882" s="39"/>
      <c r="H2882" s="39"/>
      <c r="I2882" s="38"/>
    </row>
    <row r="2883" spans="2:9">
      <c r="B2883" s="39"/>
      <c r="C2883" s="40"/>
      <c r="D2883" s="39"/>
      <c r="E2883" s="39"/>
      <c r="F2883" s="39"/>
      <c r="G2883" s="39"/>
      <c r="H2883" s="39"/>
      <c r="I2883" s="38"/>
    </row>
    <row r="2884" spans="2:9">
      <c r="B2884" s="39"/>
      <c r="C2884" s="40"/>
      <c r="D2884" s="39"/>
      <c r="E2884" s="39"/>
      <c r="F2884" s="39"/>
      <c r="G2884" s="39"/>
      <c r="H2884" s="39"/>
      <c r="I2884" s="38"/>
    </row>
    <row r="2885" spans="2:9">
      <c r="B2885" s="39"/>
      <c r="C2885" s="40"/>
      <c r="D2885" s="39"/>
      <c r="E2885" s="39"/>
      <c r="F2885" s="39"/>
      <c r="G2885" s="39"/>
      <c r="H2885" s="39"/>
      <c r="I2885" s="38"/>
    </row>
    <row r="2886" spans="2:9">
      <c r="B2886" s="39"/>
      <c r="C2886" s="40"/>
      <c r="D2886" s="39"/>
      <c r="E2886" s="39"/>
      <c r="F2886" s="39"/>
      <c r="G2886" s="39"/>
      <c r="H2886" s="39"/>
      <c r="I2886" s="38"/>
    </row>
    <row r="2887" spans="2:9">
      <c r="B2887" s="39"/>
      <c r="C2887" s="40"/>
      <c r="D2887" s="39"/>
      <c r="E2887" s="39"/>
      <c r="F2887" s="39"/>
      <c r="G2887" s="39"/>
      <c r="H2887" s="39"/>
      <c r="I2887" s="38"/>
    </row>
    <row r="2888" spans="2:9">
      <c r="B2888" s="39"/>
      <c r="C2888" s="40"/>
      <c r="D2888" s="39"/>
      <c r="E2888" s="39"/>
      <c r="F2888" s="39"/>
      <c r="G2888" s="39"/>
      <c r="H2888" s="39"/>
      <c r="I2888" s="38"/>
    </row>
    <row r="2889" spans="2:9">
      <c r="B2889" s="39"/>
      <c r="C2889" s="40"/>
      <c r="D2889" s="39"/>
      <c r="E2889" s="39"/>
      <c r="F2889" s="39"/>
      <c r="G2889" s="39"/>
      <c r="H2889" s="39"/>
      <c r="I2889" s="38"/>
    </row>
    <row r="2890" spans="2:9">
      <c r="B2890" s="39"/>
      <c r="C2890" s="40"/>
      <c r="D2890" s="39"/>
      <c r="E2890" s="39"/>
      <c r="F2890" s="39"/>
      <c r="G2890" s="39"/>
      <c r="H2890" s="39"/>
      <c r="I2890" s="38"/>
    </row>
    <row r="2891" spans="2:9">
      <c r="B2891" s="39"/>
      <c r="C2891" s="40"/>
      <c r="D2891" s="39"/>
      <c r="E2891" s="39"/>
      <c r="F2891" s="39"/>
      <c r="G2891" s="39"/>
      <c r="H2891" s="39"/>
      <c r="I2891" s="38"/>
    </row>
    <row r="2892" spans="2:9">
      <c r="B2892" s="39"/>
      <c r="C2892" s="40"/>
      <c r="D2892" s="39"/>
      <c r="E2892" s="39"/>
      <c r="F2892" s="39"/>
      <c r="G2892" s="39"/>
      <c r="H2892" s="39"/>
      <c r="I2892" s="38"/>
    </row>
    <row r="2893" spans="2:9">
      <c r="B2893" s="39"/>
      <c r="C2893" s="40"/>
      <c r="D2893" s="39"/>
      <c r="E2893" s="39"/>
      <c r="F2893" s="39"/>
      <c r="G2893" s="39"/>
      <c r="H2893" s="39"/>
      <c r="I2893" s="38"/>
    </row>
    <row r="2894" spans="2:9">
      <c r="B2894" s="39"/>
      <c r="C2894" s="40"/>
      <c r="D2894" s="39"/>
      <c r="E2894" s="39"/>
      <c r="F2894" s="39"/>
      <c r="G2894" s="39"/>
      <c r="H2894" s="39"/>
      <c r="I2894" s="38"/>
    </row>
    <row r="2895" spans="2:9">
      <c r="B2895" s="39"/>
      <c r="C2895" s="40"/>
      <c r="D2895" s="39"/>
      <c r="E2895" s="39"/>
      <c r="F2895" s="39"/>
      <c r="G2895" s="39"/>
      <c r="H2895" s="39"/>
      <c r="I2895" s="38"/>
    </row>
    <row r="2896" spans="2:9">
      <c r="B2896" s="39"/>
      <c r="C2896" s="40"/>
      <c r="D2896" s="39"/>
      <c r="E2896" s="39"/>
      <c r="F2896" s="39"/>
      <c r="G2896" s="39"/>
      <c r="H2896" s="39"/>
      <c r="I2896" s="38"/>
    </row>
    <row r="2897" spans="2:9">
      <c r="B2897" s="39"/>
      <c r="C2897" s="40"/>
      <c r="D2897" s="39"/>
      <c r="E2897" s="39"/>
      <c r="F2897" s="39"/>
      <c r="G2897" s="39"/>
      <c r="H2897" s="39"/>
      <c r="I2897" s="38"/>
    </row>
    <row r="2898" spans="2:9">
      <c r="B2898" s="39"/>
      <c r="C2898" s="40"/>
      <c r="D2898" s="39"/>
      <c r="E2898" s="39"/>
      <c r="F2898" s="39"/>
      <c r="G2898" s="39"/>
      <c r="H2898" s="39"/>
      <c r="I2898" s="38"/>
    </row>
    <row r="2899" spans="2:9">
      <c r="B2899" s="39"/>
      <c r="C2899" s="40"/>
      <c r="D2899" s="39"/>
      <c r="E2899" s="39"/>
      <c r="F2899" s="39"/>
      <c r="G2899" s="39"/>
      <c r="H2899" s="39"/>
      <c r="I2899" s="38"/>
    </row>
    <row r="2900" spans="2:9">
      <c r="B2900" s="39"/>
      <c r="C2900" s="40"/>
      <c r="D2900" s="39"/>
      <c r="E2900" s="39"/>
      <c r="F2900" s="39"/>
      <c r="G2900" s="39"/>
      <c r="H2900" s="39"/>
      <c r="I2900" s="38"/>
    </row>
    <row r="2901" spans="2:9">
      <c r="B2901" s="39"/>
      <c r="C2901" s="40"/>
      <c r="D2901" s="39"/>
      <c r="E2901" s="39"/>
      <c r="F2901" s="39"/>
      <c r="G2901" s="39"/>
      <c r="H2901" s="39"/>
      <c r="I2901" s="38"/>
    </row>
    <row r="2902" spans="2:9">
      <c r="B2902" s="39"/>
      <c r="C2902" s="40"/>
      <c r="D2902" s="39"/>
      <c r="E2902" s="39"/>
      <c r="F2902" s="39"/>
      <c r="G2902" s="39"/>
      <c r="H2902" s="39"/>
      <c r="I2902" s="38"/>
    </row>
    <row r="2903" spans="2:9">
      <c r="B2903" s="39"/>
      <c r="C2903" s="40"/>
      <c r="D2903" s="39"/>
      <c r="E2903" s="39"/>
      <c r="F2903" s="39"/>
      <c r="G2903" s="39"/>
      <c r="H2903" s="39"/>
      <c r="I2903" s="38"/>
    </row>
    <row r="2904" spans="2:9">
      <c r="B2904" s="39"/>
      <c r="C2904" s="40"/>
      <c r="D2904" s="39"/>
      <c r="E2904" s="39"/>
      <c r="F2904" s="39"/>
      <c r="G2904" s="39"/>
      <c r="H2904" s="39"/>
      <c r="I2904" s="38"/>
    </row>
    <row r="2905" spans="2:9">
      <c r="B2905" s="39"/>
      <c r="C2905" s="40"/>
      <c r="D2905" s="39"/>
      <c r="E2905" s="39"/>
      <c r="F2905" s="39"/>
      <c r="G2905" s="39"/>
      <c r="H2905" s="39"/>
      <c r="I2905" s="38"/>
    </row>
    <row r="2906" spans="2:9">
      <c r="B2906" s="39"/>
      <c r="C2906" s="40"/>
      <c r="D2906" s="39"/>
      <c r="E2906" s="39"/>
      <c r="F2906" s="39"/>
      <c r="G2906" s="39"/>
      <c r="H2906" s="39"/>
      <c r="I2906" s="38"/>
    </row>
    <row r="2907" spans="2:9">
      <c r="B2907" s="39"/>
      <c r="C2907" s="40"/>
      <c r="D2907" s="39"/>
      <c r="E2907" s="39"/>
      <c r="F2907" s="39"/>
      <c r="G2907" s="39"/>
      <c r="H2907" s="39"/>
      <c r="I2907" s="38"/>
    </row>
    <row r="2908" spans="2:9">
      <c r="B2908" s="39"/>
      <c r="C2908" s="40"/>
      <c r="D2908" s="39"/>
      <c r="E2908" s="39"/>
      <c r="F2908" s="39"/>
      <c r="G2908" s="39"/>
      <c r="H2908" s="39"/>
      <c r="I2908" s="38"/>
    </row>
    <row r="2909" spans="2:9">
      <c r="B2909" s="39"/>
      <c r="C2909" s="40"/>
      <c r="D2909" s="39"/>
      <c r="E2909" s="39"/>
      <c r="F2909" s="39"/>
      <c r="G2909" s="39"/>
      <c r="H2909" s="39"/>
      <c r="I2909" s="38"/>
    </row>
    <row r="2910" spans="2:9">
      <c r="B2910" s="39"/>
      <c r="C2910" s="40"/>
      <c r="D2910" s="39"/>
      <c r="E2910" s="39"/>
      <c r="F2910" s="39"/>
      <c r="G2910" s="39"/>
      <c r="H2910" s="39"/>
      <c r="I2910" s="38"/>
    </row>
    <row r="2911" spans="2:9">
      <c r="B2911" s="39"/>
      <c r="C2911" s="40"/>
      <c r="D2911" s="39"/>
      <c r="E2911" s="39"/>
      <c r="F2911" s="39"/>
      <c r="G2911" s="39"/>
      <c r="H2911" s="39"/>
      <c r="I2911" s="38"/>
    </row>
    <row r="2912" spans="2:9">
      <c r="B2912" s="39"/>
      <c r="C2912" s="40"/>
      <c r="D2912" s="39"/>
      <c r="E2912" s="39"/>
      <c r="F2912" s="39"/>
      <c r="G2912" s="39"/>
      <c r="H2912" s="39"/>
      <c r="I2912" s="38"/>
    </row>
    <row r="2913" spans="2:9">
      <c r="B2913" s="39"/>
      <c r="C2913" s="40"/>
      <c r="D2913" s="39"/>
      <c r="E2913" s="39"/>
      <c r="F2913" s="39"/>
      <c r="G2913" s="39"/>
      <c r="H2913" s="39"/>
      <c r="I2913" s="38"/>
    </row>
    <row r="2914" spans="2:9">
      <c r="B2914" s="39"/>
      <c r="C2914" s="40"/>
      <c r="D2914" s="39"/>
      <c r="E2914" s="39"/>
      <c r="F2914" s="39"/>
      <c r="G2914" s="39"/>
      <c r="H2914" s="39"/>
      <c r="I2914" s="38"/>
    </row>
    <row r="2915" spans="2:9">
      <c r="B2915" s="39"/>
      <c r="C2915" s="40"/>
      <c r="D2915" s="39"/>
      <c r="E2915" s="39"/>
      <c r="F2915" s="39"/>
      <c r="G2915" s="39"/>
      <c r="H2915" s="39"/>
      <c r="I2915" s="38"/>
    </row>
    <row r="2916" spans="2:9">
      <c r="B2916" s="39"/>
      <c r="C2916" s="40"/>
      <c r="D2916" s="39"/>
      <c r="E2916" s="39"/>
      <c r="F2916" s="39"/>
      <c r="G2916" s="39"/>
      <c r="H2916" s="39"/>
      <c r="I2916" s="38"/>
    </row>
    <row r="2917" spans="2:9">
      <c r="B2917" s="39"/>
      <c r="C2917" s="40"/>
      <c r="D2917" s="39"/>
      <c r="E2917" s="39"/>
      <c r="F2917" s="39"/>
      <c r="G2917" s="39"/>
      <c r="H2917" s="39"/>
      <c r="I2917" s="38"/>
    </row>
    <row r="2918" spans="2:9">
      <c r="B2918" s="39"/>
      <c r="C2918" s="40"/>
      <c r="D2918" s="39"/>
      <c r="E2918" s="39"/>
      <c r="F2918" s="39"/>
      <c r="G2918" s="39"/>
      <c r="H2918" s="39"/>
      <c r="I2918" s="38"/>
    </row>
    <row r="2919" spans="2:9">
      <c r="B2919" s="39"/>
      <c r="C2919" s="40"/>
      <c r="D2919" s="39"/>
      <c r="E2919" s="39"/>
      <c r="F2919" s="39"/>
      <c r="G2919" s="39"/>
      <c r="H2919" s="39"/>
      <c r="I2919" s="38"/>
    </row>
    <row r="2920" spans="2:9">
      <c r="B2920" s="39"/>
      <c r="C2920" s="40"/>
      <c r="D2920" s="39"/>
      <c r="E2920" s="39"/>
      <c r="F2920" s="39"/>
      <c r="G2920" s="39"/>
      <c r="H2920" s="39"/>
      <c r="I2920" s="38"/>
    </row>
    <row r="2921" spans="2:9">
      <c r="B2921" s="39"/>
      <c r="C2921" s="40"/>
      <c r="D2921" s="39"/>
      <c r="E2921" s="39"/>
      <c r="F2921" s="39"/>
      <c r="G2921" s="39"/>
      <c r="H2921" s="39"/>
      <c r="I2921" s="38"/>
    </row>
    <row r="2922" spans="2:9">
      <c r="B2922" s="39"/>
      <c r="C2922" s="40"/>
      <c r="D2922" s="39"/>
      <c r="E2922" s="39"/>
      <c r="F2922" s="39"/>
      <c r="G2922" s="39"/>
      <c r="H2922" s="39"/>
      <c r="I2922" s="38"/>
    </row>
    <row r="2923" spans="2:9">
      <c r="B2923" s="39"/>
      <c r="C2923" s="40"/>
      <c r="D2923" s="39"/>
      <c r="E2923" s="39"/>
      <c r="F2923" s="39"/>
      <c r="G2923" s="39"/>
      <c r="H2923" s="39"/>
      <c r="I2923" s="38"/>
    </row>
    <row r="2924" spans="2:9">
      <c r="B2924" s="39"/>
      <c r="C2924" s="40"/>
      <c r="D2924" s="39"/>
      <c r="E2924" s="39"/>
      <c r="F2924" s="39"/>
      <c r="G2924" s="39"/>
      <c r="H2924" s="39"/>
      <c r="I2924" s="38"/>
    </row>
    <row r="2925" spans="2:9">
      <c r="B2925" s="39"/>
      <c r="C2925" s="40"/>
      <c r="D2925" s="39"/>
      <c r="E2925" s="39"/>
      <c r="F2925" s="39"/>
      <c r="G2925" s="39"/>
      <c r="H2925" s="39"/>
      <c r="I2925" s="38"/>
    </row>
    <row r="2926" spans="2:9">
      <c r="B2926" s="39"/>
      <c r="C2926" s="40"/>
      <c r="D2926" s="39"/>
      <c r="E2926" s="39"/>
      <c r="F2926" s="39"/>
      <c r="G2926" s="39"/>
      <c r="H2926" s="39"/>
      <c r="I2926" s="38"/>
    </row>
    <row r="2927" spans="2:9">
      <c r="B2927" s="39"/>
      <c r="C2927" s="40"/>
      <c r="D2927" s="39"/>
      <c r="E2927" s="39"/>
      <c r="F2927" s="39"/>
      <c r="G2927" s="39"/>
      <c r="H2927" s="39"/>
      <c r="I2927" s="38"/>
    </row>
    <row r="2928" spans="2:9">
      <c r="B2928" s="39"/>
      <c r="C2928" s="40"/>
      <c r="D2928" s="39"/>
      <c r="E2928" s="39"/>
      <c r="F2928" s="39"/>
      <c r="G2928" s="39"/>
      <c r="H2928" s="39"/>
      <c r="I2928" s="38"/>
    </row>
    <row r="2929" spans="2:9">
      <c r="B2929" s="39"/>
      <c r="C2929" s="40"/>
      <c r="D2929" s="39"/>
      <c r="E2929" s="39"/>
      <c r="F2929" s="39"/>
      <c r="G2929" s="39"/>
      <c r="H2929" s="39"/>
      <c r="I2929" s="38"/>
    </row>
    <row r="2930" spans="2:9">
      <c r="B2930" s="39"/>
      <c r="C2930" s="40"/>
      <c r="D2930" s="39"/>
      <c r="E2930" s="39"/>
      <c r="F2930" s="39"/>
      <c r="G2930" s="39"/>
      <c r="H2930" s="39"/>
      <c r="I2930" s="38"/>
    </row>
    <row r="2931" spans="2:9">
      <c r="B2931" s="39"/>
      <c r="C2931" s="40"/>
      <c r="D2931" s="39"/>
      <c r="E2931" s="39"/>
      <c r="F2931" s="39"/>
      <c r="G2931" s="39"/>
      <c r="H2931" s="39"/>
      <c r="I2931" s="38"/>
    </row>
    <row r="2932" spans="2:9">
      <c r="B2932" s="39"/>
      <c r="C2932" s="40"/>
      <c r="D2932" s="39"/>
      <c r="E2932" s="39"/>
      <c r="F2932" s="39"/>
      <c r="G2932" s="39"/>
      <c r="H2932" s="39"/>
      <c r="I2932" s="38"/>
    </row>
    <row r="2933" spans="2:9">
      <c r="B2933" s="39"/>
      <c r="C2933" s="40"/>
      <c r="D2933" s="39"/>
      <c r="E2933" s="39"/>
      <c r="F2933" s="39"/>
      <c r="G2933" s="39"/>
      <c r="H2933" s="39"/>
      <c r="I2933" s="38"/>
    </row>
    <row r="2934" spans="2:9">
      <c r="B2934" s="39"/>
      <c r="C2934" s="40"/>
      <c r="D2934" s="39"/>
      <c r="E2934" s="39"/>
      <c r="F2934" s="39"/>
      <c r="G2934" s="39"/>
      <c r="H2934" s="39"/>
      <c r="I2934" s="38"/>
    </row>
    <row r="2935" spans="2:9">
      <c r="B2935" s="39"/>
      <c r="C2935" s="40"/>
      <c r="D2935" s="39"/>
      <c r="E2935" s="39"/>
      <c r="F2935" s="39"/>
      <c r="G2935" s="39"/>
      <c r="H2935" s="39"/>
      <c r="I2935" s="38"/>
    </row>
    <row r="2936" spans="2:9">
      <c r="B2936" s="39"/>
      <c r="C2936" s="40"/>
      <c r="D2936" s="39"/>
      <c r="E2936" s="39"/>
      <c r="F2936" s="39"/>
      <c r="G2936" s="39"/>
      <c r="H2936" s="39"/>
      <c r="I2936" s="38"/>
    </row>
    <row r="2937" spans="2:9">
      <c r="B2937" s="39"/>
      <c r="C2937" s="40"/>
      <c r="D2937" s="39"/>
      <c r="E2937" s="39"/>
      <c r="F2937" s="39"/>
      <c r="G2937" s="39"/>
      <c r="H2937" s="39"/>
      <c r="I2937" s="38"/>
    </row>
    <row r="2938" spans="2:9">
      <c r="B2938" s="39"/>
      <c r="C2938" s="40"/>
      <c r="D2938" s="39"/>
      <c r="E2938" s="39"/>
      <c r="F2938" s="39"/>
      <c r="G2938" s="39"/>
      <c r="H2938" s="39"/>
      <c r="I2938" s="38"/>
    </row>
    <row r="2939" spans="2:9">
      <c r="B2939" s="39"/>
      <c r="C2939" s="40"/>
      <c r="D2939" s="39"/>
      <c r="E2939" s="39"/>
      <c r="F2939" s="39"/>
      <c r="G2939" s="39"/>
      <c r="H2939" s="39"/>
      <c r="I2939" s="38"/>
    </row>
    <row r="2940" spans="2:9">
      <c r="B2940" s="39"/>
      <c r="C2940" s="40"/>
      <c r="D2940" s="39"/>
      <c r="E2940" s="39"/>
      <c r="F2940" s="39"/>
      <c r="G2940" s="39"/>
      <c r="H2940" s="39"/>
      <c r="I2940" s="38"/>
    </row>
    <row r="2941" spans="2:9">
      <c r="B2941" s="39"/>
      <c r="C2941" s="40"/>
      <c r="D2941" s="39"/>
      <c r="E2941" s="39"/>
      <c r="F2941" s="39"/>
      <c r="G2941" s="39"/>
      <c r="H2941" s="39"/>
      <c r="I2941" s="38"/>
    </row>
    <row r="2942" spans="2:9">
      <c r="B2942" s="39"/>
      <c r="C2942" s="40"/>
      <c r="D2942" s="39"/>
      <c r="E2942" s="39"/>
      <c r="F2942" s="39"/>
      <c r="G2942" s="39"/>
      <c r="H2942" s="39"/>
      <c r="I2942" s="38"/>
    </row>
    <row r="2943" spans="2:9">
      <c r="B2943" s="39"/>
      <c r="C2943" s="40"/>
      <c r="D2943" s="39"/>
      <c r="E2943" s="39"/>
      <c r="F2943" s="39"/>
      <c r="G2943" s="39"/>
      <c r="H2943" s="39"/>
      <c r="I2943" s="38"/>
    </row>
    <row r="2944" spans="2:9">
      <c r="B2944" s="39"/>
      <c r="C2944" s="40"/>
      <c r="D2944" s="39"/>
      <c r="E2944" s="39"/>
      <c r="F2944" s="39"/>
      <c r="G2944" s="39"/>
      <c r="H2944" s="39"/>
      <c r="I2944" s="38"/>
    </row>
    <row r="2945" spans="2:9">
      <c r="B2945" s="39"/>
      <c r="C2945" s="40"/>
      <c r="D2945" s="39"/>
      <c r="E2945" s="39"/>
      <c r="F2945" s="39"/>
      <c r="G2945" s="39"/>
      <c r="H2945" s="39"/>
      <c r="I2945" s="38"/>
    </row>
    <row r="2946" spans="2:9">
      <c r="B2946" s="39"/>
      <c r="C2946" s="40"/>
      <c r="D2946" s="39"/>
      <c r="E2946" s="39"/>
      <c r="F2946" s="39"/>
      <c r="G2946" s="39"/>
      <c r="H2946" s="39"/>
      <c r="I2946" s="38"/>
    </row>
    <row r="2947" spans="2:9">
      <c r="B2947" s="39"/>
      <c r="C2947" s="40"/>
      <c r="D2947" s="39"/>
      <c r="E2947" s="39"/>
      <c r="F2947" s="39"/>
      <c r="G2947" s="39"/>
      <c r="H2947" s="39"/>
      <c r="I2947" s="38"/>
    </row>
    <row r="2948" spans="2:9">
      <c r="B2948" s="39"/>
      <c r="C2948" s="40"/>
      <c r="D2948" s="39"/>
      <c r="E2948" s="39"/>
      <c r="F2948" s="39"/>
      <c r="G2948" s="39"/>
      <c r="H2948" s="39"/>
      <c r="I2948" s="38"/>
    </row>
    <row r="2949" spans="2:9">
      <c r="B2949" s="39"/>
      <c r="C2949" s="40"/>
      <c r="D2949" s="39"/>
      <c r="E2949" s="39"/>
      <c r="F2949" s="39"/>
      <c r="G2949" s="39"/>
      <c r="H2949" s="39"/>
      <c r="I2949" s="38"/>
    </row>
    <row r="2950" spans="2:9">
      <c r="B2950" s="39"/>
      <c r="C2950" s="40"/>
      <c r="D2950" s="39"/>
      <c r="E2950" s="39"/>
      <c r="F2950" s="39"/>
      <c r="G2950" s="39"/>
      <c r="H2950" s="39"/>
      <c r="I2950" s="38"/>
    </row>
    <row r="2951" spans="2:9">
      <c r="B2951" s="39"/>
      <c r="C2951" s="40"/>
      <c r="D2951" s="39"/>
      <c r="E2951" s="39"/>
      <c r="F2951" s="39"/>
      <c r="G2951" s="39"/>
      <c r="H2951" s="39"/>
      <c r="I2951" s="38"/>
    </row>
    <row r="2952" spans="2:9">
      <c r="B2952" s="39"/>
      <c r="C2952" s="40"/>
      <c r="D2952" s="39"/>
      <c r="E2952" s="39"/>
      <c r="F2952" s="39"/>
      <c r="G2952" s="39"/>
      <c r="H2952" s="39"/>
      <c r="I2952" s="38"/>
    </row>
    <row r="2953" spans="2:9">
      <c r="B2953" s="39"/>
      <c r="C2953" s="40"/>
      <c r="D2953" s="39"/>
      <c r="E2953" s="39"/>
      <c r="F2953" s="39"/>
      <c r="G2953" s="39"/>
      <c r="H2953" s="39"/>
      <c r="I2953" s="38"/>
    </row>
    <row r="2954" spans="2:9">
      <c r="B2954" s="39"/>
      <c r="C2954" s="40"/>
      <c r="D2954" s="39"/>
      <c r="E2954" s="39"/>
      <c r="F2954" s="39"/>
      <c r="G2954" s="39"/>
      <c r="H2954" s="39"/>
      <c r="I2954" s="38"/>
    </row>
    <row r="2955" spans="2:9">
      <c r="B2955" s="39"/>
      <c r="C2955" s="40"/>
      <c r="D2955" s="39"/>
      <c r="E2955" s="39"/>
      <c r="F2955" s="39"/>
      <c r="G2955" s="39"/>
      <c r="H2955" s="39"/>
      <c r="I2955" s="38"/>
    </row>
    <row r="2956" spans="2:9">
      <c r="B2956" s="39"/>
      <c r="C2956" s="40"/>
      <c r="D2956" s="39"/>
      <c r="E2956" s="39"/>
      <c r="F2956" s="39"/>
      <c r="G2956" s="39"/>
      <c r="H2956" s="39"/>
      <c r="I2956" s="38"/>
    </row>
    <row r="2957" spans="2:9">
      <c r="B2957" s="39"/>
      <c r="C2957" s="40"/>
      <c r="D2957" s="39"/>
      <c r="E2957" s="39"/>
      <c r="F2957" s="39"/>
      <c r="G2957" s="39"/>
      <c r="H2957" s="39"/>
      <c r="I2957" s="38"/>
    </row>
    <row r="2958" spans="2:9">
      <c r="B2958" s="39"/>
      <c r="C2958" s="40"/>
      <c r="D2958" s="39"/>
      <c r="E2958" s="39"/>
      <c r="F2958" s="39"/>
      <c r="G2958" s="39"/>
      <c r="H2958" s="39"/>
      <c r="I2958" s="38"/>
    </row>
    <row r="2959" spans="2:9">
      <c r="B2959" s="39"/>
      <c r="C2959" s="40"/>
      <c r="D2959" s="39"/>
      <c r="E2959" s="39"/>
      <c r="F2959" s="39"/>
      <c r="G2959" s="39"/>
      <c r="H2959" s="39"/>
      <c r="I2959" s="38"/>
    </row>
    <row r="2960" spans="2:9">
      <c r="B2960" s="39"/>
      <c r="C2960" s="40"/>
      <c r="D2960" s="39"/>
      <c r="E2960" s="39"/>
      <c r="F2960" s="39"/>
      <c r="G2960" s="39"/>
      <c r="H2960" s="39"/>
      <c r="I2960" s="38"/>
    </row>
    <row r="2961" spans="2:9">
      <c r="B2961" s="39"/>
      <c r="C2961" s="40"/>
      <c r="D2961" s="39"/>
      <c r="E2961" s="39"/>
      <c r="F2961" s="39"/>
      <c r="G2961" s="39"/>
      <c r="H2961" s="39"/>
      <c r="I2961" s="38"/>
    </row>
    <row r="2962" spans="2:9">
      <c r="B2962" s="39"/>
      <c r="C2962" s="40"/>
      <c r="D2962" s="39"/>
      <c r="E2962" s="39"/>
      <c r="F2962" s="39"/>
      <c r="G2962" s="39"/>
      <c r="H2962" s="39"/>
      <c r="I2962" s="38"/>
    </row>
    <row r="2963" spans="2:9">
      <c r="B2963" s="39"/>
      <c r="C2963" s="40"/>
      <c r="D2963" s="39"/>
      <c r="E2963" s="39"/>
      <c r="F2963" s="39"/>
      <c r="G2963" s="39"/>
      <c r="H2963" s="39"/>
      <c r="I2963" s="38"/>
    </row>
    <row r="2964" spans="2:9">
      <c r="B2964" s="39"/>
      <c r="C2964" s="40"/>
      <c r="D2964" s="39"/>
      <c r="E2964" s="39"/>
      <c r="F2964" s="39"/>
      <c r="G2964" s="39"/>
      <c r="H2964" s="39"/>
      <c r="I2964" s="38"/>
    </row>
    <row r="2965" spans="2:9">
      <c r="B2965" s="39"/>
      <c r="C2965" s="40"/>
      <c r="D2965" s="39"/>
      <c r="E2965" s="39"/>
      <c r="F2965" s="39"/>
      <c r="G2965" s="39"/>
      <c r="H2965" s="39"/>
      <c r="I2965" s="38"/>
    </row>
    <row r="2966" spans="2:9">
      <c r="B2966" s="39"/>
      <c r="C2966" s="40"/>
      <c r="D2966" s="39"/>
      <c r="E2966" s="39"/>
      <c r="F2966" s="39"/>
      <c r="G2966" s="39"/>
      <c r="H2966" s="39"/>
      <c r="I2966" s="38"/>
    </row>
    <row r="2967" spans="2:9">
      <c r="B2967" s="39"/>
      <c r="C2967" s="40"/>
      <c r="D2967" s="39"/>
      <c r="E2967" s="39"/>
      <c r="F2967" s="39"/>
      <c r="G2967" s="39"/>
      <c r="H2967" s="39"/>
      <c r="I2967" s="38"/>
    </row>
    <row r="2968" spans="2:9">
      <c r="B2968" s="39"/>
      <c r="C2968" s="40"/>
      <c r="D2968" s="39"/>
      <c r="E2968" s="39"/>
      <c r="F2968" s="39"/>
      <c r="G2968" s="39"/>
      <c r="H2968" s="39"/>
      <c r="I2968" s="38"/>
    </row>
    <row r="2969" spans="2:9">
      <c r="B2969" s="39"/>
      <c r="C2969" s="40"/>
      <c r="D2969" s="39"/>
      <c r="E2969" s="39"/>
      <c r="F2969" s="39"/>
      <c r="G2969" s="39"/>
      <c r="H2969" s="39"/>
      <c r="I2969" s="38"/>
    </row>
    <row r="2970" spans="2:9">
      <c r="B2970" s="39"/>
      <c r="C2970" s="40"/>
      <c r="D2970" s="39"/>
      <c r="E2970" s="39"/>
      <c r="F2970" s="39"/>
      <c r="G2970" s="39"/>
      <c r="H2970" s="39"/>
      <c r="I2970" s="38"/>
    </row>
    <row r="2971" spans="2:9">
      <c r="B2971" s="39"/>
      <c r="C2971" s="40"/>
      <c r="D2971" s="39"/>
      <c r="E2971" s="39"/>
      <c r="F2971" s="39"/>
      <c r="G2971" s="39"/>
      <c r="H2971" s="39"/>
      <c r="I2971" s="38"/>
    </row>
    <row r="2972" spans="2:9">
      <c r="B2972" s="39"/>
      <c r="C2972" s="40"/>
      <c r="D2972" s="39"/>
      <c r="E2972" s="39"/>
      <c r="F2972" s="39"/>
      <c r="G2972" s="39"/>
      <c r="H2972" s="39"/>
      <c r="I2972" s="38"/>
    </row>
    <row r="2973" spans="2:9">
      <c r="B2973" s="39"/>
      <c r="C2973" s="40"/>
      <c r="D2973" s="39"/>
      <c r="E2973" s="39"/>
      <c r="F2973" s="39"/>
      <c r="G2973" s="39"/>
      <c r="H2973" s="39"/>
      <c r="I2973" s="38"/>
    </row>
    <row r="2974" spans="2:9">
      <c r="B2974" s="39"/>
      <c r="C2974" s="40"/>
      <c r="D2974" s="39"/>
      <c r="E2974" s="39"/>
      <c r="F2974" s="39"/>
      <c r="G2974" s="39"/>
      <c r="H2974" s="39"/>
      <c r="I2974" s="38"/>
    </row>
    <row r="2975" spans="2:9">
      <c r="B2975" s="39"/>
      <c r="C2975" s="40"/>
      <c r="D2975" s="39"/>
      <c r="E2975" s="39"/>
      <c r="F2975" s="39"/>
      <c r="G2975" s="39"/>
      <c r="H2975" s="39"/>
      <c r="I2975" s="38"/>
    </row>
    <row r="2976" spans="2:9">
      <c r="B2976" s="39"/>
      <c r="C2976" s="40"/>
      <c r="D2976" s="39"/>
      <c r="E2976" s="39"/>
      <c r="F2976" s="39"/>
      <c r="G2976" s="39"/>
      <c r="H2976" s="39"/>
      <c r="I2976" s="38"/>
    </row>
    <row r="2977" spans="2:9">
      <c r="B2977" s="39"/>
      <c r="C2977" s="40"/>
      <c r="D2977" s="39"/>
      <c r="E2977" s="39"/>
      <c r="F2977" s="39"/>
      <c r="G2977" s="39"/>
      <c r="H2977" s="39"/>
      <c r="I2977" s="38"/>
    </row>
    <row r="2978" spans="2:9">
      <c r="B2978" s="39"/>
      <c r="C2978" s="40"/>
      <c r="D2978" s="39"/>
      <c r="E2978" s="39"/>
      <c r="F2978" s="39"/>
      <c r="G2978" s="39"/>
      <c r="H2978" s="39"/>
      <c r="I2978" s="38"/>
    </row>
    <row r="2979" spans="2:9">
      <c r="B2979" s="39"/>
      <c r="C2979" s="40"/>
      <c r="D2979" s="39"/>
      <c r="E2979" s="39"/>
      <c r="F2979" s="39"/>
      <c r="G2979" s="39"/>
      <c r="H2979" s="39"/>
      <c r="I2979" s="38"/>
    </row>
    <row r="2980" spans="2:9">
      <c r="B2980" s="39"/>
      <c r="C2980" s="40"/>
      <c r="D2980" s="39"/>
      <c r="E2980" s="39"/>
      <c r="F2980" s="39"/>
      <c r="G2980" s="39"/>
      <c r="H2980" s="39"/>
      <c r="I2980" s="38"/>
    </row>
    <row r="2981" spans="2:9">
      <c r="B2981" s="39"/>
      <c r="C2981" s="40"/>
      <c r="D2981" s="39"/>
      <c r="E2981" s="39"/>
      <c r="F2981" s="39"/>
      <c r="G2981" s="39"/>
      <c r="H2981" s="39"/>
      <c r="I2981" s="38"/>
    </row>
    <row r="2982" spans="2:9">
      <c r="B2982" s="39"/>
      <c r="C2982" s="40"/>
      <c r="D2982" s="39"/>
      <c r="E2982" s="39"/>
      <c r="F2982" s="39"/>
      <c r="G2982" s="39"/>
      <c r="H2982" s="39"/>
      <c r="I2982" s="38"/>
    </row>
    <row r="2983" spans="2:9">
      <c r="B2983" s="39"/>
      <c r="C2983" s="40"/>
      <c r="D2983" s="39"/>
      <c r="E2983" s="39"/>
      <c r="F2983" s="39"/>
      <c r="G2983" s="39"/>
      <c r="H2983" s="39"/>
      <c r="I2983" s="38"/>
    </row>
    <row r="2984" spans="2:9">
      <c r="B2984" s="39"/>
      <c r="C2984" s="40"/>
      <c r="D2984" s="39"/>
      <c r="E2984" s="39"/>
      <c r="F2984" s="39"/>
      <c r="G2984" s="39"/>
      <c r="H2984" s="39"/>
      <c r="I2984" s="38"/>
    </row>
    <row r="2985" spans="2:9">
      <c r="B2985" s="39"/>
      <c r="C2985" s="40"/>
      <c r="D2985" s="39"/>
      <c r="E2985" s="39"/>
      <c r="F2985" s="39"/>
      <c r="G2985" s="39"/>
      <c r="H2985" s="39"/>
      <c r="I2985" s="38"/>
    </row>
    <row r="2986" spans="2:9">
      <c r="B2986" s="39"/>
      <c r="C2986" s="40"/>
      <c r="D2986" s="39"/>
      <c r="E2986" s="39"/>
      <c r="F2986" s="39"/>
      <c r="G2986" s="39"/>
      <c r="H2986" s="39"/>
      <c r="I2986" s="38"/>
    </row>
    <row r="2987" spans="2:9">
      <c r="B2987" s="39"/>
      <c r="C2987" s="40"/>
      <c r="D2987" s="39"/>
      <c r="E2987" s="39"/>
      <c r="F2987" s="39"/>
      <c r="G2987" s="39"/>
      <c r="H2987" s="39"/>
      <c r="I2987" s="38"/>
    </row>
    <row r="2988" spans="2:9">
      <c r="B2988" s="39"/>
      <c r="C2988" s="40"/>
      <c r="D2988" s="39"/>
      <c r="E2988" s="39"/>
      <c r="F2988" s="39"/>
      <c r="G2988" s="39"/>
      <c r="H2988" s="39"/>
      <c r="I2988" s="38"/>
    </row>
    <row r="2989" spans="2:9">
      <c r="B2989" s="39"/>
      <c r="C2989" s="40"/>
      <c r="D2989" s="39"/>
      <c r="E2989" s="39"/>
      <c r="F2989" s="39"/>
      <c r="G2989" s="39"/>
      <c r="H2989" s="39"/>
      <c r="I2989" s="38"/>
    </row>
    <row r="2990" spans="2:9">
      <c r="B2990" s="39"/>
      <c r="C2990" s="40"/>
      <c r="D2990" s="39"/>
      <c r="E2990" s="39"/>
      <c r="F2990" s="39"/>
      <c r="G2990" s="39"/>
      <c r="H2990" s="39"/>
      <c r="I2990" s="38"/>
    </row>
    <row r="2991" spans="2:9">
      <c r="B2991" s="39"/>
      <c r="C2991" s="40"/>
      <c r="D2991" s="39"/>
      <c r="E2991" s="39"/>
      <c r="F2991" s="39"/>
      <c r="G2991" s="39"/>
      <c r="H2991" s="39"/>
      <c r="I2991" s="38"/>
    </row>
    <row r="2992" spans="2:9">
      <c r="B2992" s="39"/>
      <c r="C2992" s="40"/>
      <c r="D2992" s="39"/>
      <c r="E2992" s="39"/>
      <c r="F2992" s="39"/>
      <c r="G2992" s="39"/>
      <c r="H2992" s="39"/>
      <c r="I2992" s="38"/>
    </row>
    <row r="2993" spans="2:9">
      <c r="B2993" s="39"/>
      <c r="C2993" s="40"/>
      <c r="D2993" s="39"/>
      <c r="E2993" s="39"/>
      <c r="F2993" s="39"/>
      <c r="G2993" s="39"/>
      <c r="H2993" s="39"/>
      <c r="I2993" s="38"/>
    </row>
    <row r="2994" spans="2:9">
      <c r="B2994" s="39"/>
      <c r="C2994" s="40"/>
      <c r="D2994" s="39"/>
      <c r="E2994" s="39"/>
      <c r="F2994" s="39"/>
      <c r="G2994" s="39"/>
      <c r="H2994" s="39"/>
      <c r="I2994" s="38"/>
    </row>
    <row r="2995" spans="2:9">
      <c r="B2995" s="39"/>
      <c r="C2995" s="40"/>
      <c r="D2995" s="39"/>
      <c r="E2995" s="39"/>
      <c r="F2995" s="39"/>
      <c r="G2995" s="39"/>
      <c r="H2995" s="39"/>
      <c r="I2995" s="38"/>
    </row>
    <row r="2996" spans="2:9">
      <c r="B2996" s="39"/>
      <c r="C2996" s="40"/>
      <c r="D2996" s="39"/>
      <c r="E2996" s="39"/>
      <c r="F2996" s="39"/>
      <c r="G2996" s="39"/>
      <c r="H2996" s="39"/>
      <c r="I2996" s="38"/>
    </row>
    <row r="2997" spans="2:9">
      <c r="B2997" s="39"/>
      <c r="C2997" s="40"/>
      <c r="D2997" s="39"/>
      <c r="E2997" s="39"/>
      <c r="F2997" s="39"/>
      <c r="G2997" s="39"/>
      <c r="H2997" s="39"/>
      <c r="I2997" s="38"/>
    </row>
    <row r="2998" spans="2:9">
      <c r="B2998" s="39"/>
      <c r="C2998" s="40"/>
      <c r="D2998" s="39"/>
      <c r="E2998" s="39"/>
      <c r="F2998" s="39"/>
      <c r="G2998" s="39"/>
      <c r="H2998" s="39"/>
      <c r="I2998" s="38"/>
    </row>
    <row r="2999" spans="2:9">
      <c r="B2999" s="39"/>
      <c r="C2999" s="40"/>
      <c r="D2999" s="39"/>
      <c r="E2999" s="39"/>
      <c r="F2999" s="39"/>
      <c r="G2999" s="39"/>
      <c r="H2999" s="39"/>
      <c r="I2999" s="38"/>
    </row>
    <row r="3000" spans="2:9">
      <c r="B3000" s="39"/>
      <c r="C3000" s="40"/>
      <c r="D3000" s="39"/>
      <c r="E3000" s="39"/>
      <c r="F3000" s="39"/>
      <c r="G3000" s="39"/>
      <c r="H3000" s="39"/>
      <c r="I3000" s="38"/>
    </row>
    <row r="3001" spans="2:9">
      <c r="B3001" s="39"/>
      <c r="C3001" s="40"/>
      <c r="D3001" s="39"/>
      <c r="E3001" s="39"/>
      <c r="F3001" s="39"/>
      <c r="G3001" s="39"/>
      <c r="H3001" s="39"/>
      <c r="I3001" s="38"/>
    </row>
    <row r="3002" spans="2:9">
      <c r="B3002" s="39"/>
      <c r="C3002" s="40"/>
      <c r="D3002" s="39"/>
      <c r="E3002" s="39"/>
      <c r="F3002" s="39"/>
      <c r="G3002" s="39"/>
      <c r="H3002" s="39"/>
      <c r="I3002" s="38"/>
    </row>
    <row r="3003" spans="2:9">
      <c r="B3003" s="39"/>
      <c r="C3003" s="40"/>
      <c r="D3003" s="39"/>
      <c r="E3003" s="39"/>
      <c r="F3003" s="39"/>
      <c r="G3003" s="39"/>
      <c r="H3003" s="39"/>
      <c r="I3003" s="38"/>
    </row>
    <row r="3004" spans="2:9">
      <c r="B3004" s="39"/>
      <c r="C3004" s="40"/>
      <c r="D3004" s="39"/>
      <c r="E3004" s="39"/>
      <c r="F3004" s="39"/>
      <c r="G3004" s="39"/>
      <c r="H3004" s="39"/>
      <c r="I3004" s="38"/>
    </row>
    <row r="3005" spans="2:9">
      <c r="B3005" s="39"/>
      <c r="C3005" s="40"/>
      <c r="D3005" s="39"/>
      <c r="E3005" s="39"/>
      <c r="F3005" s="39"/>
      <c r="G3005" s="39"/>
      <c r="H3005" s="39"/>
      <c r="I3005" s="38"/>
    </row>
    <row r="3006" spans="2:9">
      <c r="B3006" s="39"/>
      <c r="C3006" s="40"/>
      <c r="D3006" s="39"/>
      <c r="E3006" s="39"/>
      <c r="F3006" s="39"/>
      <c r="G3006" s="39"/>
      <c r="H3006" s="39"/>
      <c r="I3006" s="38"/>
    </row>
    <row r="3007" spans="2:9">
      <c r="B3007" s="39"/>
      <c r="C3007" s="40"/>
      <c r="D3007" s="39"/>
      <c r="E3007" s="39"/>
      <c r="F3007" s="39"/>
      <c r="G3007" s="39"/>
      <c r="H3007" s="39"/>
      <c r="I3007" s="38"/>
    </row>
    <row r="3008" spans="2:9">
      <c r="B3008" s="39"/>
      <c r="C3008" s="40"/>
      <c r="D3008" s="39"/>
      <c r="E3008" s="39"/>
      <c r="F3008" s="39"/>
      <c r="G3008" s="39"/>
      <c r="H3008" s="39"/>
      <c r="I3008" s="38"/>
    </row>
    <row r="3009" spans="2:9">
      <c r="B3009" s="39"/>
      <c r="C3009" s="40"/>
      <c r="D3009" s="39"/>
      <c r="E3009" s="39"/>
      <c r="F3009" s="39"/>
      <c r="G3009" s="39"/>
      <c r="H3009" s="39"/>
      <c r="I3009" s="38"/>
    </row>
    <row r="3010" spans="2:9">
      <c r="B3010" s="39"/>
      <c r="C3010" s="40"/>
      <c r="D3010" s="39"/>
      <c r="E3010" s="39"/>
      <c r="F3010" s="39"/>
      <c r="G3010" s="39"/>
      <c r="H3010" s="39"/>
      <c r="I3010" s="38"/>
    </row>
    <row r="3011" spans="2:9">
      <c r="B3011" s="39"/>
      <c r="C3011" s="40"/>
      <c r="D3011" s="39"/>
      <c r="E3011" s="39"/>
      <c r="F3011" s="39"/>
      <c r="G3011" s="39"/>
      <c r="H3011" s="39"/>
      <c r="I3011" s="38"/>
    </row>
    <row r="3012" spans="2:9">
      <c r="B3012" s="39"/>
      <c r="C3012" s="40"/>
      <c r="D3012" s="39"/>
      <c r="E3012" s="39"/>
      <c r="F3012" s="39"/>
      <c r="G3012" s="39"/>
      <c r="H3012" s="39"/>
      <c r="I3012" s="38"/>
    </row>
    <row r="3013" spans="2:9">
      <c r="B3013" s="39"/>
      <c r="C3013" s="40"/>
      <c r="D3013" s="39"/>
      <c r="E3013" s="39"/>
      <c r="F3013" s="39"/>
      <c r="G3013" s="39"/>
      <c r="H3013" s="39"/>
      <c r="I3013" s="38"/>
    </row>
    <row r="3014" spans="2:9">
      <c r="B3014" s="39"/>
      <c r="C3014" s="40"/>
      <c r="D3014" s="39"/>
      <c r="E3014" s="39"/>
      <c r="F3014" s="39"/>
      <c r="G3014" s="39"/>
      <c r="H3014" s="39"/>
      <c r="I3014" s="38"/>
    </row>
    <row r="3015" spans="2:9">
      <c r="B3015" s="39"/>
      <c r="C3015" s="40"/>
      <c r="D3015" s="39"/>
      <c r="E3015" s="39"/>
      <c r="F3015" s="39"/>
      <c r="G3015" s="39"/>
      <c r="H3015" s="39"/>
      <c r="I3015" s="38"/>
    </row>
    <row r="3016" spans="2:9">
      <c r="B3016" s="39"/>
      <c r="C3016" s="40"/>
      <c r="D3016" s="39"/>
      <c r="E3016" s="39"/>
      <c r="F3016" s="39"/>
      <c r="G3016" s="39"/>
      <c r="H3016" s="39"/>
      <c r="I3016" s="38"/>
    </row>
    <row r="3017" spans="2:9">
      <c r="B3017" s="39"/>
      <c r="C3017" s="40"/>
      <c r="D3017" s="39"/>
      <c r="E3017" s="39"/>
      <c r="F3017" s="39"/>
      <c r="G3017" s="39"/>
      <c r="H3017" s="39"/>
      <c r="I3017" s="38"/>
    </row>
    <row r="3018" spans="2:9">
      <c r="B3018" s="39"/>
      <c r="C3018" s="40"/>
      <c r="D3018" s="39"/>
      <c r="E3018" s="39"/>
      <c r="F3018" s="39"/>
      <c r="G3018" s="39"/>
      <c r="H3018" s="39"/>
      <c r="I3018" s="38"/>
    </row>
    <row r="3019" spans="2:9">
      <c r="B3019" s="39"/>
      <c r="C3019" s="40"/>
      <c r="D3019" s="39"/>
      <c r="E3019" s="39"/>
      <c r="F3019" s="39"/>
      <c r="G3019" s="39"/>
      <c r="H3019" s="39"/>
      <c r="I3019" s="38"/>
    </row>
    <row r="3020" spans="2:9">
      <c r="B3020" s="39"/>
      <c r="C3020" s="40"/>
      <c r="D3020" s="39"/>
      <c r="E3020" s="39"/>
      <c r="F3020" s="39"/>
      <c r="G3020" s="39"/>
      <c r="H3020" s="39"/>
      <c r="I3020" s="38"/>
    </row>
    <row r="3021" spans="2:9">
      <c r="B3021" s="39"/>
      <c r="C3021" s="40"/>
      <c r="D3021" s="39"/>
      <c r="E3021" s="39"/>
      <c r="F3021" s="39"/>
      <c r="G3021" s="39"/>
      <c r="H3021" s="39"/>
      <c r="I3021" s="38"/>
    </row>
    <row r="3022" spans="2:9">
      <c r="B3022" s="39"/>
      <c r="C3022" s="40"/>
      <c r="D3022" s="39"/>
      <c r="E3022" s="39"/>
      <c r="F3022" s="39"/>
      <c r="G3022" s="39"/>
      <c r="H3022" s="39"/>
      <c r="I3022" s="38"/>
    </row>
    <row r="3023" spans="2:9">
      <c r="B3023" s="39"/>
      <c r="C3023" s="40"/>
      <c r="D3023" s="39"/>
      <c r="E3023" s="39"/>
      <c r="F3023" s="39"/>
      <c r="G3023" s="39"/>
      <c r="H3023" s="39"/>
      <c r="I3023" s="38"/>
    </row>
    <row r="3024" spans="2:9">
      <c r="B3024" s="39"/>
      <c r="C3024" s="40"/>
      <c r="D3024" s="39"/>
      <c r="E3024" s="39"/>
      <c r="F3024" s="39"/>
      <c r="G3024" s="39"/>
      <c r="H3024" s="39"/>
      <c r="I3024" s="38"/>
    </row>
    <row r="3025" spans="2:9">
      <c r="B3025" s="39"/>
      <c r="C3025" s="40"/>
      <c r="D3025" s="39"/>
      <c r="E3025" s="39"/>
      <c r="F3025" s="39"/>
      <c r="G3025" s="39"/>
      <c r="H3025" s="39"/>
      <c r="I3025" s="38"/>
    </row>
    <row r="3026" spans="2:9">
      <c r="B3026" s="39"/>
      <c r="C3026" s="40"/>
      <c r="D3026" s="39"/>
      <c r="E3026" s="39"/>
      <c r="F3026" s="39"/>
      <c r="G3026" s="39"/>
      <c r="H3026" s="39"/>
      <c r="I3026" s="38"/>
    </row>
    <row r="3027" spans="2:9">
      <c r="B3027" s="39"/>
      <c r="C3027" s="40"/>
      <c r="D3027" s="39"/>
      <c r="E3027" s="39"/>
      <c r="F3027" s="39"/>
      <c r="G3027" s="39"/>
      <c r="H3027" s="39"/>
      <c r="I3027" s="38"/>
    </row>
    <row r="3028" spans="2:9">
      <c r="B3028" s="39"/>
      <c r="C3028" s="40"/>
      <c r="D3028" s="39"/>
      <c r="E3028" s="39"/>
      <c r="F3028" s="39"/>
      <c r="G3028" s="39"/>
      <c r="H3028" s="39"/>
      <c r="I3028" s="38"/>
    </row>
    <row r="3029" spans="2:9">
      <c r="B3029" s="39"/>
      <c r="C3029" s="40"/>
      <c r="D3029" s="39"/>
      <c r="E3029" s="39"/>
      <c r="F3029" s="39"/>
      <c r="G3029" s="39"/>
      <c r="H3029" s="39"/>
      <c r="I3029" s="38"/>
    </row>
    <row r="3030" spans="2:9">
      <c r="B3030" s="39"/>
      <c r="C3030" s="40"/>
      <c r="D3030" s="39"/>
      <c r="E3030" s="39"/>
      <c r="F3030" s="39"/>
      <c r="G3030" s="39"/>
      <c r="H3030" s="39"/>
      <c r="I3030" s="38"/>
    </row>
    <row r="3031" spans="2:9">
      <c r="B3031" s="39"/>
      <c r="C3031" s="40"/>
      <c r="D3031" s="39"/>
      <c r="E3031" s="39"/>
      <c r="F3031" s="39"/>
      <c r="G3031" s="39"/>
      <c r="H3031" s="39"/>
      <c r="I3031" s="38"/>
    </row>
    <row r="3032" spans="2:9">
      <c r="B3032" s="39"/>
      <c r="C3032" s="40"/>
      <c r="D3032" s="39"/>
      <c r="E3032" s="39"/>
      <c r="F3032" s="39"/>
      <c r="G3032" s="39"/>
      <c r="H3032" s="39"/>
      <c r="I3032" s="38"/>
    </row>
    <row r="3033" spans="2:9">
      <c r="B3033" s="39"/>
      <c r="C3033" s="40"/>
      <c r="D3033" s="39"/>
      <c r="E3033" s="39"/>
      <c r="F3033" s="39"/>
      <c r="G3033" s="39"/>
      <c r="H3033" s="39"/>
      <c r="I3033" s="38"/>
    </row>
    <row r="3034" spans="2:9">
      <c r="B3034" s="39"/>
      <c r="C3034" s="40"/>
      <c r="D3034" s="39"/>
      <c r="E3034" s="39"/>
      <c r="F3034" s="39"/>
      <c r="G3034" s="39"/>
      <c r="H3034" s="39"/>
      <c r="I3034" s="38"/>
    </row>
    <row r="3035" spans="2:9">
      <c r="B3035" s="39"/>
      <c r="C3035" s="40"/>
      <c r="D3035" s="39"/>
      <c r="E3035" s="39"/>
      <c r="F3035" s="39"/>
      <c r="G3035" s="39"/>
      <c r="H3035" s="39"/>
      <c r="I3035" s="38"/>
    </row>
    <row r="3036" spans="2:9">
      <c r="B3036" s="39"/>
      <c r="C3036" s="40"/>
      <c r="D3036" s="39"/>
      <c r="E3036" s="39"/>
      <c r="F3036" s="39"/>
      <c r="G3036" s="39"/>
      <c r="H3036" s="39"/>
      <c r="I3036" s="38"/>
    </row>
    <row r="3037" spans="2:9">
      <c r="B3037" s="39"/>
      <c r="C3037" s="40"/>
      <c r="D3037" s="39"/>
      <c r="E3037" s="39"/>
      <c r="F3037" s="39"/>
      <c r="G3037" s="39"/>
      <c r="H3037" s="39"/>
      <c r="I3037" s="38"/>
    </row>
    <row r="3038" spans="2:9">
      <c r="B3038" s="39"/>
      <c r="C3038" s="40"/>
      <c r="D3038" s="39"/>
      <c r="E3038" s="39"/>
      <c r="F3038" s="39"/>
      <c r="G3038" s="39"/>
      <c r="H3038" s="39"/>
      <c r="I3038" s="38"/>
    </row>
    <row r="3039" spans="2:9">
      <c r="B3039" s="39"/>
      <c r="C3039" s="40"/>
      <c r="D3039" s="39"/>
      <c r="E3039" s="39"/>
      <c r="F3039" s="39"/>
      <c r="G3039" s="39"/>
      <c r="H3039" s="39"/>
      <c r="I3039" s="38"/>
    </row>
    <row r="3040" spans="2:9">
      <c r="B3040" s="39"/>
      <c r="C3040" s="40"/>
      <c r="D3040" s="39"/>
      <c r="E3040" s="39"/>
      <c r="F3040" s="39"/>
      <c r="G3040" s="39"/>
      <c r="H3040" s="39"/>
      <c r="I3040" s="38"/>
    </row>
    <row r="3041" spans="2:9">
      <c r="B3041" s="39"/>
      <c r="C3041" s="40"/>
      <c r="D3041" s="39"/>
      <c r="E3041" s="39"/>
      <c r="F3041" s="39"/>
      <c r="G3041" s="39"/>
      <c r="H3041" s="39"/>
      <c r="I3041" s="38"/>
    </row>
    <row r="3042" spans="2:9">
      <c r="B3042" s="39"/>
      <c r="C3042" s="40"/>
      <c r="D3042" s="39"/>
      <c r="E3042" s="39"/>
      <c r="F3042" s="39"/>
      <c r="G3042" s="39"/>
      <c r="H3042" s="39"/>
      <c r="I3042" s="38"/>
    </row>
    <row r="3043" spans="2:9">
      <c r="B3043" s="39"/>
      <c r="C3043" s="40"/>
      <c r="D3043" s="39"/>
      <c r="E3043" s="39"/>
      <c r="F3043" s="39"/>
      <c r="G3043" s="39"/>
      <c r="H3043" s="39"/>
      <c r="I3043" s="38"/>
    </row>
    <row r="3044" spans="2:9">
      <c r="B3044" s="39"/>
      <c r="C3044" s="40"/>
      <c r="D3044" s="39"/>
      <c r="E3044" s="39"/>
      <c r="F3044" s="39"/>
      <c r="G3044" s="39"/>
      <c r="H3044" s="39"/>
      <c r="I3044" s="38"/>
    </row>
    <row r="3045" spans="2:9">
      <c r="B3045" s="39"/>
      <c r="C3045" s="40"/>
      <c r="D3045" s="39"/>
      <c r="E3045" s="39"/>
      <c r="F3045" s="39"/>
      <c r="G3045" s="39"/>
      <c r="H3045" s="39"/>
      <c r="I3045" s="38"/>
    </row>
    <row r="3046" spans="2:9">
      <c r="B3046" s="39"/>
      <c r="C3046" s="40"/>
      <c r="D3046" s="39"/>
      <c r="E3046" s="39"/>
      <c r="F3046" s="39"/>
      <c r="G3046" s="39"/>
      <c r="H3046" s="39"/>
      <c r="I3046" s="38"/>
    </row>
    <row r="3047" spans="2:9">
      <c r="B3047" s="39"/>
      <c r="C3047" s="40"/>
      <c r="D3047" s="39"/>
      <c r="E3047" s="39"/>
      <c r="F3047" s="39"/>
      <c r="G3047" s="39"/>
      <c r="H3047" s="39"/>
      <c r="I3047" s="38"/>
    </row>
    <row r="3048" spans="2:9">
      <c r="B3048" s="39"/>
      <c r="C3048" s="40"/>
      <c r="D3048" s="39"/>
      <c r="E3048" s="39"/>
      <c r="F3048" s="39"/>
      <c r="G3048" s="39"/>
      <c r="H3048" s="39"/>
      <c r="I3048" s="38"/>
    </row>
    <row r="3049" spans="2:9">
      <c r="B3049" s="39"/>
      <c r="C3049" s="40"/>
      <c r="D3049" s="39"/>
      <c r="E3049" s="39"/>
      <c r="F3049" s="39"/>
      <c r="G3049" s="39"/>
      <c r="H3049" s="39"/>
      <c r="I3049" s="38"/>
    </row>
    <row r="3050" spans="2:9">
      <c r="B3050" s="39"/>
      <c r="C3050" s="40"/>
      <c r="D3050" s="39"/>
      <c r="E3050" s="39"/>
      <c r="F3050" s="39"/>
      <c r="G3050" s="39"/>
      <c r="H3050" s="39"/>
      <c r="I3050" s="38"/>
    </row>
    <row r="3051" spans="2:9">
      <c r="B3051" s="39"/>
      <c r="C3051" s="40"/>
      <c r="D3051" s="39"/>
      <c r="E3051" s="39"/>
      <c r="F3051" s="39"/>
      <c r="G3051" s="39"/>
      <c r="H3051" s="39"/>
      <c r="I3051" s="38"/>
    </row>
    <row r="3052" spans="2:9">
      <c r="B3052" s="39"/>
      <c r="C3052" s="40"/>
      <c r="D3052" s="39"/>
      <c r="E3052" s="39"/>
      <c r="F3052" s="39"/>
      <c r="G3052" s="39"/>
      <c r="H3052" s="39"/>
      <c r="I3052" s="38"/>
    </row>
    <row r="3053" spans="2:9">
      <c r="B3053" s="39"/>
      <c r="C3053" s="40"/>
      <c r="D3053" s="39"/>
      <c r="E3053" s="39"/>
      <c r="F3053" s="39"/>
      <c r="G3053" s="39"/>
      <c r="H3053" s="39"/>
      <c r="I3053" s="38"/>
    </row>
    <row r="3054" spans="2:9">
      <c r="B3054" s="39"/>
      <c r="C3054" s="40"/>
      <c r="D3054" s="39"/>
      <c r="E3054" s="39"/>
      <c r="F3054" s="39"/>
      <c r="G3054" s="39"/>
      <c r="H3054" s="39"/>
      <c r="I3054" s="38"/>
    </row>
    <row r="3055" spans="2:9">
      <c r="B3055" s="39"/>
      <c r="C3055" s="40"/>
      <c r="D3055" s="39"/>
      <c r="E3055" s="39"/>
      <c r="F3055" s="39"/>
      <c r="G3055" s="39"/>
      <c r="H3055" s="39"/>
      <c r="I3055" s="38"/>
    </row>
    <row r="3056" spans="2:9">
      <c r="B3056" s="39"/>
      <c r="C3056" s="40"/>
      <c r="D3056" s="39"/>
      <c r="E3056" s="39"/>
      <c r="F3056" s="39"/>
      <c r="G3056" s="39"/>
      <c r="H3056" s="39"/>
      <c r="I3056" s="38"/>
    </row>
    <row r="3057" spans="2:9">
      <c r="B3057" s="39"/>
      <c r="C3057" s="40"/>
      <c r="D3057" s="39"/>
      <c r="E3057" s="39"/>
      <c r="F3057" s="39"/>
      <c r="G3057" s="39"/>
      <c r="H3057" s="39"/>
      <c r="I3057" s="38"/>
    </row>
    <row r="3058" spans="2:9">
      <c r="B3058" s="39"/>
      <c r="C3058" s="40"/>
      <c r="D3058" s="39"/>
      <c r="E3058" s="39"/>
      <c r="F3058" s="39"/>
      <c r="G3058" s="39"/>
      <c r="H3058" s="39"/>
      <c r="I3058" s="38"/>
    </row>
    <row r="3059" spans="2:9">
      <c r="B3059" s="39"/>
      <c r="C3059" s="40"/>
      <c r="D3059" s="39"/>
      <c r="E3059" s="39"/>
      <c r="F3059" s="39"/>
      <c r="G3059" s="39"/>
      <c r="H3059" s="39"/>
      <c r="I3059" s="38"/>
    </row>
    <row r="3060" spans="2:9">
      <c r="B3060" s="39"/>
      <c r="C3060" s="40"/>
      <c r="D3060" s="39"/>
      <c r="E3060" s="39"/>
      <c r="F3060" s="39"/>
      <c r="G3060" s="39"/>
      <c r="H3060" s="39"/>
      <c r="I3060" s="38"/>
    </row>
    <row r="3061" spans="2:9">
      <c r="B3061" s="39"/>
      <c r="C3061" s="40"/>
      <c r="D3061" s="39"/>
      <c r="E3061" s="39"/>
      <c r="F3061" s="39"/>
      <c r="G3061" s="39"/>
      <c r="H3061" s="39"/>
      <c r="I3061" s="38"/>
    </row>
    <row r="3062" spans="2:9">
      <c r="B3062" s="39"/>
      <c r="C3062" s="40"/>
      <c r="D3062" s="39"/>
      <c r="E3062" s="39"/>
      <c r="F3062" s="39"/>
      <c r="G3062" s="39"/>
      <c r="H3062" s="39"/>
      <c r="I3062" s="38"/>
    </row>
    <row r="3063" spans="2:9">
      <c r="B3063" s="39"/>
      <c r="C3063" s="40"/>
      <c r="D3063" s="39"/>
      <c r="E3063" s="39"/>
      <c r="F3063" s="39"/>
      <c r="G3063" s="39"/>
      <c r="H3063" s="39"/>
      <c r="I3063" s="38"/>
    </row>
    <row r="3064" spans="2:9">
      <c r="B3064" s="39"/>
      <c r="C3064" s="40"/>
      <c r="D3064" s="39"/>
      <c r="E3064" s="39"/>
      <c r="F3064" s="39"/>
      <c r="G3064" s="39"/>
      <c r="H3064" s="39"/>
      <c r="I3064" s="38"/>
    </row>
    <row r="3065" spans="2:9">
      <c r="B3065" s="39"/>
      <c r="C3065" s="40"/>
      <c r="D3065" s="39"/>
      <c r="E3065" s="39"/>
      <c r="F3065" s="39"/>
      <c r="G3065" s="39"/>
      <c r="H3065" s="39"/>
      <c r="I3065" s="38"/>
    </row>
    <row r="3066" spans="2:9">
      <c r="B3066" s="39"/>
      <c r="C3066" s="40"/>
      <c r="D3066" s="39"/>
      <c r="E3066" s="39"/>
      <c r="F3066" s="39"/>
      <c r="G3066" s="39"/>
      <c r="H3066" s="39"/>
      <c r="I3066" s="38"/>
    </row>
    <row r="3067" spans="2:9">
      <c r="B3067" s="39"/>
      <c r="C3067" s="40"/>
      <c r="D3067" s="39"/>
      <c r="E3067" s="39"/>
      <c r="F3067" s="39"/>
      <c r="G3067" s="39"/>
      <c r="H3067" s="39"/>
      <c r="I3067" s="38"/>
    </row>
    <row r="3068" spans="2:9">
      <c r="B3068" s="39"/>
      <c r="C3068" s="40"/>
      <c r="D3068" s="39"/>
      <c r="E3068" s="39"/>
      <c r="F3068" s="39"/>
      <c r="G3068" s="39"/>
      <c r="H3068" s="39"/>
      <c r="I3068" s="38"/>
    </row>
    <row r="3069" spans="2:9">
      <c r="B3069" s="39"/>
      <c r="C3069" s="40"/>
      <c r="D3069" s="39"/>
      <c r="E3069" s="39"/>
      <c r="F3069" s="39"/>
      <c r="G3069" s="39"/>
      <c r="H3069" s="39"/>
      <c r="I3069" s="38"/>
    </row>
    <row r="3070" spans="2:9">
      <c r="B3070" s="39"/>
      <c r="C3070" s="40"/>
      <c r="D3070" s="39"/>
      <c r="E3070" s="39"/>
      <c r="F3070" s="39"/>
      <c r="G3070" s="39"/>
      <c r="H3070" s="39"/>
      <c r="I3070" s="38"/>
    </row>
    <row r="3071" spans="2:9">
      <c r="B3071" s="39"/>
      <c r="C3071" s="40"/>
      <c r="D3071" s="39"/>
      <c r="E3071" s="39"/>
      <c r="F3071" s="39"/>
      <c r="G3071" s="39"/>
      <c r="H3071" s="39"/>
      <c r="I3071" s="38"/>
    </row>
    <row r="3072" spans="2:9">
      <c r="B3072" s="39"/>
      <c r="C3072" s="40"/>
      <c r="D3072" s="39"/>
      <c r="E3072" s="39"/>
      <c r="F3072" s="39"/>
      <c r="G3072" s="39"/>
      <c r="H3072" s="39"/>
      <c r="I3072" s="38"/>
    </row>
    <row r="3073" spans="2:9">
      <c r="B3073" s="39"/>
      <c r="C3073" s="40"/>
      <c r="D3073" s="39"/>
      <c r="E3073" s="39"/>
      <c r="F3073" s="39"/>
      <c r="G3073" s="39"/>
      <c r="H3073" s="39"/>
      <c r="I3073" s="38"/>
    </row>
    <row r="3074" spans="2:9">
      <c r="B3074" s="39"/>
      <c r="C3074" s="40"/>
      <c r="D3074" s="39"/>
      <c r="E3074" s="39"/>
      <c r="F3074" s="39"/>
      <c r="G3074" s="39"/>
      <c r="H3074" s="39"/>
      <c r="I3074" s="38"/>
    </row>
    <row r="3075" spans="2:9">
      <c r="B3075" s="39"/>
      <c r="C3075" s="40"/>
      <c r="D3075" s="39"/>
      <c r="E3075" s="39"/>
      <c r="F3075" s="39"/>
      <c r="G3075" s="39"/>
      <c r="H3075" s="39"/>
      <c r="I3075" s="38"/>
    </row>
    <row r="3076" spans="2:9">
      <c r="B3076" s="39"/>
      <c r="C3076" s="40"/>
      <c r="D3076" s="39"/>
      <c r="E3076" s="39"/>
      <c r="F3076" s="39"/>
      <c r="G3076" s="39"/>
      <c r="H3076" s="39"/>
      <c r="I3076" s="38"/>
    </row>
    <row r="3077" spans="2:9">
      <c r="B3077" s="39"/>
      <c r="C3077" s="40"/>
      <c r="D3077" s="39"/>
      <c r="E3077" s="39"/>
      <c r="F3077" s="39"/>
      <c r="G3077" s="39"/>
      <c r="H3077" s="39"/>
      <c r="I3077" s="38"/>
    </row>
    <row r="3078" spans="2:9">
      <c r="B3078" s="39"/>
      <c r="C3078" s="40"/>
      <c r="D3078" s="39"/>
      <c r="E3078" s="39"/>
      <c r="F3078" s="39"/>
      <c r="G3078" s="39"/>
      <c r="H3078" s="39"/>
      <c r="I3078" s="38"/>
    </row>
    <row r="3079" spans="2:9">
      <c r="B3079" s="39"/>
      <c r="C3079" s="40"/>
      <c r="D3079" s="39"/>
      <c r="E3079" s="39"/>
      <c r="F3079" s="39"/>
      <c r="G3079" s="39"/>
      <c r="H3079" s="39"/>
      <c r="I3079" s="38"/>
    </row>
    <row r="3080" spans="2:9">
      <c r="B3080" s="39"/>
      <c r="C3080" s="40"/>
      <c r="D3080" s="39"/>
      <c r="E3080" s="39"/>
      <c r="F3080" s="39"/>
      <c r="G3080" s="39"/>
      <c r="H3080" s="39"/>
      <c r="I3080" s="38"/>
    </row>
    <row r="3081" spans="2:9">
      <c r="B3081" s="39"/>
      <c r="C3081" s="40"/>
      <c r="D3081" s="39"/>
      <c r="E3081" s="39"/>
      <c r="F3081" s="39"/>
      <c r="G3081" s="39"/>
      <c r="H3081" s="39"/>
      <c r="I3081" s="38"/>
    </row>
    <row r="3082" spans="2:9">
      <c r="B3082" s="39"/>
      <c r="C3082" s="40"/>
      <c r="D3082" s="39"/>
      <c r="E3082" s="39"/>
      <c r="F3082" s="39"/>
      <c r="G3082" s="39"/>
      <c r="H3082" s="39"/>
      <c r="I3082" s="38"/>
    </row>
    <row r="3083" spans="2:9">
      <c r="B3083" s="39"/>
      <c r="C3083" s="40"/>
      <c r="D3083" s="39"/>
      <c r="E3083" s="39"/>
      <c r="F3083" s="39"/>
      <c r="G3083" s="39"/>
      <c r="H3083" s="39"/>
      <c r="I3083" s="38"/>
    </row>
    <row r="3084" spans="2:9">
      <c r="B3084" s="39"/>
      <c r="C3084" s="40"/>
      <c r="D3084" s="39"/>
      <c r="E3084" s="39"/>
      <c r="F3084" s="39"/>
      <c r="G3084" s="39"/>
      <c r="H3084" s="39"/>
      <c r="I3084" s="38"/>
    </row>
    <row r="3085" spans="2:9">
      <c r="B3085" s="39"/>
      <c r="C3085" s="40"/>
      <c r="D3085" s="39"/>
      <c r="E3085" s="39"/>
      <c r="F3085" s="39"/>
      <c r="G3085" s="39"/>
      <c r="H3085" s="39"/>
      <c r="I3085" s="38"/>
    </row>
    <row r="3086" spans="2:9">
      <c r="B3086" s="39"/>
      <c r="C3086" s="40"/>
      <c r="D3086" s="39"/>
      <c r="E3086" s="39"/>
      <c r="F3086" s="39"/>
      <c r="G3086" s="39"/>
      <c r="H3086" s="39"/>
      <c r="I3086" s="38"/>
    </row>
    <row r="3087" spans="2:9">
      <c r="B3087" s="39"/>
      <c r="C3087" s="40"/>
      <c r="D3087" s="39"/>
      <c r="E3087" s="39"/>
      <c r="F3087" s="39"/>
      <c r="G3087" s="39"/>
      <c r="H3087" s="39"/>
      <c r="I3087" s="38"/>
    </row>
    <row r="3088" spans="2:9">
      <c r="B3088" s="39"/>
      <c r="C3088" s="40"/>
      <c r="D3088" s="39"/>
      <c r="E3088" s="39"/>
      <c r="F3088" s="39"/>
      <c r="G3088" s="39"/>
      <c r="H3088" s="39"/>
      <c r="I3088" s="38"/>
    </row>
    <row r="3089" spans="2:9">
      <c r="B3089" s="39"/>
      <c r="C3089" s="40"/>
      <c r="D3089" s="39"/>
      <c r="E3089" s="39"/>
      <c r="F3089" s="39"/>
      <c r="G3089" s="39"/>
      <c r="H3089" s="39"/>
      <c r="I3089" s="38"/>
    </row>
    <row r="3090" spans="2:9">
      <c r="B3090" s="39"/>
      <c r="C3090" s="40"/>
      <c r="D3090" s="39"/>
      <c r="E3090" s="39"/>
      <c r="F3090" s="39"/>
      <c r="G3090" s="39"/>
      <c r="H3090" s="39"/>
      <c r="I3090" s="38"/>
    </row>
    <row r="3091" spans="2:9">
      <c r="B3091" s="39"/>
      <c r="C3091" s="40"/>
      <c r="D3091" s="39"/>
      <c r="E3091" s="39"/>
      <c r="F3091" s="39"/>
      <c r="G3091" s="39"/>
      <c r="H3091" s="39"/>
      <c r="I3091" s="38"/>
    </row>
    <row r="3092" spans="2:9">
      <c r="B3092" s="39"/>
      <c r="C3092" s="40"/>
      <c r="D3092" s="39"/>
      <c r="E3092" s="39"/>
      <c r="F3092" s="39"/>
      <c r="G3092" s="39"/>
      <c r="H3092" s="39"/>
      <c r="I3092" s="38"/>
    </row>
    <row r="3093" spans="2:9">
      <c r="B3093" s="39"/>
      <c r="C3093" s="40"/>
      <c r="D3093" s="39"/>
      <c r="E3093" s="39"/>
      <c r="F3093" s="39"/>
      <c r="G3093" s="39"/>
      <c r="H3093" s="39"/>
      <c r="I3093" s="38"/>
    </row>
    <row r="3094" spans="2:9">
      <c r="B3094" s="39"/>
      <c r="C3094" s="40"/>
      <c r="D3094" s="39"/>
      <c r="E3094" s="39"/>
      <c r="F3094" s="39"/>
      <c r="G3094" s="39"/>
      <c r="H3094" s="39"/>
      <c r="I3094" s="38"/>
    </row>
    <row r="3095" spans="2:9">
      <c r="B3095" s="39"/>
      <c r="C3095" s="40"/>
      <c r="D3095" s="39"/>
      <c r="E3095" s="39"/>
      <c r="F3095" s="39"/>
      <c r="G3095" s="39"/>
      <c r="H3095" s="39"/>
      <c r="I3095" s="38"/>
    </row>
    <row r="3096" spans="2:9">
      <c r="B3096" s="39"/>
      <c r="C3096" s="40"/>
      <c r="D3096" s="39"/>
      <c r="E3096" s="39"/>
      <c r="F3096" s="39"/>
      <c r="G3096" s="39"/>
      <c r="H3096" s="39"/>
      <c r="I3096" s="38"/>
    </row>
    <row r="3097" spans="2:9">
      <c r="B3097" s="39"/>
      <c r="C3097" s="40"/>
      <c r="D3097" s="39"/>
      <c r="E3097" s="39"/>
      <c r="F3097" s="39"/>
      <c r="G3097" s="39"/>
      <c r="H3097" s="39"/>
      <c r="I3097" s="38"/>
    </row>
    <row r="3098" spans="2:9">
      <c r="B3098" s="39"/>
      <c r="C3098" s="40"/>
      <c r="D3098" s="39"/>
      <c r="E3098" s="39"/>
      <c r="F3098" s="39"/>
      <c r="G3098" s="39"/>
      <c r="H3098" s="39"/>
      <c r="I3098" s="38"/>
    </row>
    <row r="3099" spans="2:9">
      <c r="B3099" s="39"/>
      <c r="C3099" s="40"/>
      <c r="D3099" s="39"/>
      <c r="E3099" s="39"/>
      <c r="F3099" s="39"/>
      <c r="G3099" s="39"/>
      <c r="H3099" s="39"/>
      <c r="I3099" s="38"/>
    </row>
    <row r="3100" spans="2:9">
      <c r="B3100" s="39"/>
      <c r="C3100" s="40"/>
      <c r="D3100" s="39"/>
      <c r="E3100" s="39"/>
      <c r="F3100" s="39"/>
      <c r="G3100" s="39"/>
      <c r="H3100" s="39"/>
      <c r="I3100" s="38"/>
    </row>
    <row r="3101" spans="2:9">
      <c r="B3101" s="39"/>
      <c r="C3101" s="40"/>
      <c r="D3101" s="39"/>
      <c r="E3101" s="39"/>
      <c r="F3101" s="39"/>
      <c r="G3101" s="39"/>
      <c r="H3101" s="39"/>
      <c r="I3101" s="38"/>
    </row>
    <row r="3102" spans="2:9">
      <c r="B3102" s="39"/>
      <c r="C3102" s="40"/>
      <c r="D3102" s="39"/>
      <c r="E3102" s="39"/>
      <c r="F3102" s="39"/>
      <c r="G3102" s="39"/>
      <c r="H3102" s="39"/>
      <c r="I3102" s="38"/>
    </row>
    <row r="3103" spans="2:9">
      <c r="B3103" s="39"/>
      <c r="C3103" s="40"/>
      <c r="D3103" s="39"/>
      <c r="E3103" s="39"/>
      <c r="F3103" s="39"/>
      <c r="G3103" s="39"/>
      <c r="H3103" s="39"/>
      <c r="I3103" s="38"/>
    </row>
    <row r="3104" spans="2:9">
      <c r="B3104" s="39"/>
      <c r="C3104" s="40"/>
      <c r="D3104" s="39"/>
      <c r="E3104" s="39"/>
      <c r="F3104" s="39"/>
      <c r="G3104" s="39"/>
      <c r="H3104" s="39"/>
      <c r="I3104" s="38"/>
    </row>
    <row r="3105" spans="2:9">
      <c r="B3105" s="39"/>
      <c r="C3105" s="40"/>
      <c r="D3105" s="39"/>
      <c r="E3105" s="39"/>
      <c r="F3105" s="39"/>
      <c r="G3105" s="39"/>
      <c r="H3105" s="39"/>
      <c r="I3105" s="38"/>
    </row>
    <row r="3106" spans="2:9">
      <c r="B3106" s="39"/>
      <c r="C3106" s="40"/>
      <c r="D3106" s="39"/>
      <c r="E3106" s="39"/>
      <c r="F3106" s="39"/>
      <c r="G3106" s="39"/>
      <c r="H3106" s="39"/>
      <c r="I3106" s="38"/>
    </row>
    <row r="3107" spans="2:9">
      <c r="B3107" s="39"/>
      <c r="C3107" s="40"/>
      <c r="D3107" s="39"/>
      <c r="E3107" s="39"/>
      <c r="F3107" s="39"/>
      <c r="G3107" s="39"/>
      <c r="H3107" s="39"/>
      <c r="I3107" s="38"/>
    </row>
    <row r="3108" spans="2:9">
      <c r="B3108" s="39"/>
      <c r="C3108" s="40"/>
      <c r="D3108" s="39"/>
      <c r="E3108" s="39"/>
      <c r="F3108" s="39"/>
      <c r="G3108" s="39"/>
      <c r="H3108" s="39"/>
      <c r="I3108" s="38"/>
    </row>
    <row r="3109" spans="2:9">
      <c r="B3109" s="39"/>
      <c r="C3109" s="40"/>
      <c r="D3109" s="39"/>
      <c r="E3109" s="39"/>
      <c r="F3109" s="39"/>
      <c r="G3109" s="39"/>
      <c r="H3109" s="39"/>
      <c r="I3109" s="38"/>
    </row>
    <row r="3110" spans="2:9">
      <c r="B3110" s="39"/>
      <c r="C3110" s="40"/>
      <c r="D3110" s="39"/>
      <c r="E3110" s="39"/>
      <c r="F3110" s="39"/>
      <c r="G3110" s="39"/>
      <c r="H3110" s="39"/>
      <c r="I3110" s="38"/>
    </row>
    <row r="3111" spans="2:9">
      <c r="B3111" s="39"/>
      <c r="C3111" s="40"/>
      <c r="D3111" s="39"/>
      <c r="E3111" s="39"/>
      <c r="F3111" s="39"/>
      <c r="G3111" s="39"/>
      <c r="H3111" s="39"/>
      <c r="I3111" s="38"/>
    </row>
    <row r="3112" spans="2:9">
      <c r="B3112" s="39"/>
      <c r="C3112" s="40"/>
      <c r="D3112" s="39"/>
      <c r="E3112" s="39"/>
      <c r="F3112" s="39"/>
      <c r="G3112" s="39"/>
      <c r="H3112" s="39"/>
      <c r="I3112" s="38"/>
    </row>
    <row r="3113" spans="2:9">
      <c r="B3113" s="39"/>
      <c r="C3113" s="40"/>
      <c r="D3113" s="39"/>
      <c r="E3113" s="39"/>
      <c r="F3113" s="39"/>
      <c r="G3113" s="39"/>
      <c r="H3113" s="39"/>
      <c r="I3113" s="38"/>
    </row>
    <row r="3114" spans="2:9">
      <c r="B3114" s="39"/>
      <c r="C3114" s="40"/>
      <c r="D3114" s="39"/>
      <c r="E3114" s="39"/>
      <c r="F3114" s="39"/>
      <c r="G3114" s="39"/>
      <c r="H3114" s="39"/>
      <c r="I3114" s="38"/>
    </row>
    <row r="3115" spans="2:9">
      <c r="B3115" s="39"/>
      <c r="C3115" s="40"/>
      <c r="D3115" s="39"/>
      <c r="E3115" s="39"/>
      <c r="F3115" s="39"/>
      <c r="G3115" s="39"/>
      <c r="H3115" s="39"/>
      <c r="I3115" s="38"/>
    </row>
    <row r="3116" spans="2:9">
      <c r="B3116" s="39"/>
      <c r="C3116" s="40"/>
      <c r="D3116" s="39"/>
      <c r="E3116" s="39"/>
      <c r="F3116" s="39"/>
      <c r="G3116" s="39"/>
      <c r="H3116" s="39"/>
      <c r="I3116" s="38"/>
    </row>
    <row r="3117" spans="2:9">
      <c r="B3117" s="39"/>
      <c r="C3117" s="40"/>
      <c r="D3117" s="39"/>
      <c r="E3117" s="39"/>
      <c r="F3117" s="39"/>
      <c r="G3117" s="39"/>
      <c r="H3117" s="39"/>
      <c r="I3117" s="38"/>
    </row>
    <row r="3118" spans="2:9">
      <c r="B3118" s="39"/>
      <c r="C3118" s="40"/>
      <c r="D3118" s="39"/>
      <c r="E3118" s="39"/>
      <c r="F3118" s="39"/>
      <c r="G3118" s="39"/>
      <c r="H3118" s="39"/>
      <c r="I3118" s="38"/>
    </row>
    <row r="3119" spans="2:9">
      <c r="B3119" s="39"/>
      <c r="C3119" s="40"/>
      <c r="D3119" s="39"/>
      <c r="E3119" s="39"/>
      <c r="F3119" s="39"/>
      <c r="G3119" s="39"/>
      <c r="H3119" s="39"/>
      <c r="I3119" s="38"/>
    </row>
    <row r="3120" spans="2:9">
      <c r="B3120" s="39"/>
      <c r="C3120" s="40"/>
      <c r="D3120" s="39"/>
      <c r="E3120" s="39"/>
      <c r="F3120" s="39"/>
      <c r="G3120" s="39"/>
      <c r="H3120" s="39"/>
      <c r="I3120" s="38"/>
    </row>
    <row r="3121" spans="2:9">
      <c r="B3121" s="39"/>
      <c r="C3121" s="40"/>
      <c r="D3121" s="39"/>
      <c r="E3121" s="39"/>
      <c r="F3121" s="39"/>
      <c r="G3121" s="39"/>
      <c r="H3121" s="39"/>
      <c r="I3121" s="38"/>
    </row>
    <row r="3122" spans="2:9">
      <c r="B3122" s="39"/>
      <c r="C3122" s="40"/>
      <c r="D3122" s="39"/>
      <c r="E3122" s="39"/>
      <c r="F3122" s="39"/>
      <c r="G3122" s="39"/>
      <c r="H3122" s="39"/>
      <c r="I3122" s="38"/>
    </row>
    <row r="3123" spans="2:9">
      <c r="B3123" s="39"/>
      <c r="C3123" s="40"/>
      <c r="D3123" s="39"/>
      <c r="E3123" s="39"/>
      <c r="F3123" s="39"/>
      <c r="G3123" s="39"/>
      <c r="H3123" s="39"/>
      <c r="I3123" s="38"/>
    </row>
    <row r="3124" spans="2:9">
      <c r="B3124" s="39"/>
      <c r="C3124" s="40"/>
      <c r="D3124" s="39"/>
      <c r="E3124" s="39"/>
      <c r="F3124" s="39"/>
      <c r="G3124" s="39"/>
      <c r="H3124" s="39"/>
      <c r="I3124" s="38"/>
    </row>
    <row r="3125" spans="2:9">
      <c r="B3125" s="39"/>
      <c r="C3125" s="40"/>
      <c r="D3125" s="39"/>
      <c r="E3125" s="39"/>
      <c r="F3125" s="39"/>
      <c r="G3125" s="39"/>
      <c r="H3125" s="39"/>
      <c r="I3125" s="38"/>
    </row>
    <row r="3126" spans="2:9">
      <c r="B3126" s="39"/>
      <c r="C3126" s="40"/>
      <c r="D3126" s="39"/>
      <c r="E3126" s="39"/>
      <c r="F3126" s="39"/>
      <c r="G3126" s="39"/>
      <c r="H3126" s="39"/>
      <c r="I3126" s="38"/>
    </row>
    <row r="3127" spans="2:9">
      <c r="B3127" s="39"/>
      <c r="C3127" s="40"/>
      <c r="D3127" s="39"/>
      <c r="E3127" s="39"/>
      <c r="F3127" s="39"/>
      <c r="G3127" s="39"/>
      <c r="H3127" s="39"/>
      <c r="I3127" s="38"/>
    </row>
    <row r="3128" spans="2:9">
      <c r="B3128" s="39"/>
      <c r="C3128" s="40"/>
      <c r="D3128" s="39"/>
      <c r="E3128" s="39"/>
      <c r="F3128" s="39"/>
      <c r="G3128" s="39"/>
      <c r="H3128" s="39"/>
      <c r="I3128" s="38"/>
    </row>
    <row r="3129" spans="2:9">
      <c r="B3129" s="39"/>
      <c r="C3129" s="40"/>
      <c r="D3129" s="39"/>
      <c r="E3129" s="39"/>
      <c r="F3129" s="39"/>
      <c r="G3129" s="39"/>
      <c r="H3129" s="39"/>
      <c r="I3129" s="38"/>
    </row>
    <row r="3130" spans="2:9">
      <c r="B3130" s="39"/>
      <c r="C3130" s="40"/>
      <c r="D3130" s="39"/>
      <c r="E3130" s="39"/>
      <c r="F3130" s="39"/>
      <c r="G3130" s="39"/>
      <c r="H3130" s="39"/>
      <c r="I3130" s="38"/>
    </row>
    <row r="3131" spans="2:9">
      <c r="B3131" s="39"/>
      <c r="C3131" s="40"/>
      <c r="D3131" s="39"/>
      <c r="E3131" s="39"/>
      <c r="F3131" s="39"/>
      <c r="G3131" s="39"/>
      <c r="H3131" s="39"/>
      <c r="I3131" s="38"/>
    </row>
    <row r="3132" spans="2:9">
      <c r="B3132" s="39"/>
      <c r="C3132" s="40"/>
      <c r="D3132" s="39"/>
      <c r="E3132" s="39"/>
      <c r="F3132" s="39"/>
      <c r="G3132" s="39"/>
      <c r="H3132" s="39"/>
      <c r="I3132" s="38"/>
    </row>
    <row r="3133" spans="2:9">
      <c r="B3133" s="39"/>
      <c r="C3133" s="40"/>
      <c r="D3133" s="39"/>
      <c r="E3133" s="39"/>
      <c r="F3133" s="39"/>
      <c r="G3133" s="39"/>
      <c r="H3133" s="39"/>
      <c r="I3133" s="38"/>
    </row>
    <row r="3134" spans="2:9">
      <c r="B3134" s="39"/>
      <c r="C3134" s="40"/>
      <c r="D3134" s="39"/>
      <c r="E3134" s="39"/>
      <c r="F3134" s="39"/>
      <c r="G3134" s="39"/>
      <c r="H3134" s="39"/>
      <c r="I3134" s="38"/>
    </row>
    <row r="3135" spans="2:9">
      <c r="B3135" s="39"/>
      <c r="C3135" s="40"/>
      <c r="D3135" s="39"/>
      <c r="E3135" s="39"/>
      <c r="F3135" s="39"/>
      <c r="G3135" s="39"/>
      <c r="H3135" s="39"/>
      <c r="I3135" s="38"/>
    </row>
    <row r="3136" spans="2:9">
      <c r="B3136" s="39"/>
      <c r="C3136" s="40"/>
      <c r="D3136" s="39"/>
      <c r="E3136" s="39"/>
      <c r="F3136" s="39"/>
      <c r="G3136" s="39"/>
      <c r="H3136" s="39"/>
      <c r="I3136" s="38"/>
    </row>
    <row r="3137" spans="2:9">
      <c r="B3137" s="39"/>
      <c r="C3137" s="40"/>
      <c r="D3137" s="39"/>
      <c r="E3137" s="39"/>
      <c r="F3137" s="39"/>
      <c r="G3137" s="39"/>
      <c r="H3137" s="39"/>
      <c r="I3137" s="38"/>
    </row>
    <row r="3138" spans="2:9">
      <c r="B3138" s="39"/>
      <c r="C3138" s="40"/>
      <c r="D3138" s="39"/>
      <c r="E3138" s="39"/>
      <c r="F3138" s="39"/>
      <c r="G3138" s="39"/>
      <c r="H3138" s="39"/>
      <c r="I3138" s="38"/>
    </row>
    <row r="3139" spans="2:9">
      <c r="B3139" s="39"/>
      <c r="C3139" s="40"/>
      <c r="D3139" s="39"/>
      <c r="E3139" s="39"/>
      <c r="F3139" s="39"/>
      <c r="G3139" s="39"/>
      <c r="H3139" s="39"/>
      <c r="I3139" s="38"/>
    </row>
    <row r="3140" spans="2:9">
      <c r="B3140" s="39"/>
      <c r="C3140" s="40"/>
      <c r="D3140" s="39"/>
      <c r="E3140" s="39"/>
      <c r="F3140" s="39"/>
      <c r="G3140" s="39"/>
      <c r="H3140" s="39"/>
      <c r="I3140" s="38"/>
    </row>
    <row r="3141" spans="2:9">
      <c r="B3141" s="39"/>
      <c r="C3141" s="40"/>
      <c r="D3141" s="39"/>
      <c r="E3141" s="39"/>
      <c r="F3141" s="39"/>
      <c r="G3141" s="39"/>
      <c r="H3141" s="39"/>
      <c r="I3141" s="38"/>
    </row>
    <row r="3142" spans="2:9">
      <c r="B3142" s="39"/>
      <c r="C3142" s="40"/>
      <c r="D3142" s="39"/>
      <c r="E3142" s="39"/>
      <c r="F3142" s="39"/>
      <c r="G3142" s="39"/>
      <c r="H3142" s="39"/>
      <c r="I3142" s="38"/>
    </row>
    <row r="3143" spans="2:9">
      <c r="B3143" s="39"/>
      <c r="C3143" s="40"/>
      <c r="D3143" s="39"/>
      <c r="E3143" s="39"/>
      <c r="F3143" s="39"/>
      <c r="G3143" s="39"/>
      <c r="H3143" s="39"/>
      <c r="I3143" s="38"/>
    </row>
    <row r="3144" spans="2:9">
      <c r="B3144" s="39"/>
      <c r="C3144" s="40"/>
      <c r="D3144" s="39"/>
      <c r="E3144" s="39"/>
      <c r="F3144" s="39"/>
      <c r="G3144" s="39"/>
      <c r="H3144" s="39"/>
      <c r="I3144" s="38"/>
    </row>
    <row r="3145" spans="2:9">
      <c r="B3145" s="39"/>
      <c r="C3145" s="40"/>
      <c r="D3145" s="39"/>
      <c r="E3145" s="39"/>
      <c r="F3145" s="39"/>
      <c r="G3145" s="39"/>
      <c r="H3145" s="39"/>
      <c r="I3145" s="38"/>
    </row>
    <row r="3146" spans="2:9">
      <c r="B3146" s="39"/>
      <c r="C3146" s="40"/>
      <c r="D3146" s="39"/>
      <c r="E3146" s="39"/>
      <c r="F3146" s="39"/>
      <c r="G3146" s="39"/>
      <c r="H3146" s="39"/>
      <c r="I3146" s="38"/>
    </row>
    <row r="3147" spans="2:9">
      <c r="B3147" s="39"/>
      <c r="C3147" s="40"/>
      <c r="D3147" s="39"/>
      <c r="E3147" s="39"/>
      <c r="F3147" s="39"/>
      <c r="G3147" s="39"/>
      <c r="H3147" s="39"/>
      <c r="I3147" s="38"/>
    </row>
    <row r="3148" spans="2:9">
      <c r="B3148" s="39"/>
      <c r="C3148" s="40"/>
      <c r="D3148" s="39"/>
      <c r="E3148" s="39"/>
      <c r="F3148" s="39"/>
      <c r="G3148" s="39"/>
      <c r="H3148" s="39"/>
      <c r="I3148" s="38"/>
    </row>
    <row r="3149" spans="2:9">
      <c r="B3149" s="39"/>
      <c r="C3149" s="40"/>
      <c r="D3149" s="39"/>
      <c r="E3149" s="39"/>
      <c r="F3149" s="39"/>
      <c r="G3149" s="39"/>
      <c r="H3149" s="39"/>
      <c r="I3149" s="38"/>
    </row>
    <row r="3150" spans="2:9">
      <c r="B3150" s="39"/>
      <c r="C3150" s="40"/>
      <c r="D3150" s="39"/>
      <c r="E3150" s="39"/>
      <c r="F3150" s="39"/>
      <c r="G3150" s="39"/>
      <c r="H3150" s="39"/>
      <c r="I3150" s="38"/>
    </row>
    <row r="3151" spans="2:9">
      <c r="B3151" s="39"/>
      <c r="C3151" s="40"/>
      <c r="D3151" s="39"/>
      <c r="E3151" s="39"/>
      <c r="F3151" s="39"/>
      <c r="G3151" s="39"/>
      <c r="H3151" s="39"/>
      <c r="I3151" s="38"/>
    </row>
    <row r="3152" spans="2:9">
      <c r="B3152" s="39"/>
      <c r="C3152" s="40"/>
      <c r="D3152" s="39"/>
      <c r="E3152" s="39"/>
      <c r="F3152" s="39"/>
      <c r="G3152" s="39"/>
      <c r="H3152" s="39"/>
      <c r="I3152" s="38"/>
    </row>
    <row r="3153" spans="2:9">
      <c r="B3153" s="39"/>
      <c r="C3153" s="40"/>
      <c r="D3153" s="39"/>
      <c r="E3153" s="39"/>
      <c r="F3153" s="39"/>
      <c r="G3153" s="39"/>
      <c r="H3153" s="39"/>
      <c r="I3153" s="38"/>
    </row>
    <row r="3154" spans="2:9">
      <c r="B3154" s="39"/>
      <c r="C3154" s="40"/>
      <c r="D3154" s="39"/>
      <c r="E3154" s="39"/>
      <c r="F3154" s="39"/>
      <c r="G3154" s="39"/>
      <c r="H3154" s="39"/>
      <c r="I3154" s="38"/>
    </row>
    <row r="3155" spans="2:9">
      <c r="B3155" s="39"/>
      <c r="C3155" s="40"/>
      <c r="D3155" s="39"/>
      <c r="E3155" s="39"/>
      <c r="F3155" s="39"/>
      <c r="G3155" s="39"/>
      <c r="H3155" s="39"/>
      <c r="I3155" s="38"/>
    </row>
    <row r="3156" spans="2:9">
      <c r="B3156" s="39"/>
      <c r="C3156" s="40"/>
      <c r="D3156" s="39"/>
      <c r="E3156" s="39"/>
      <c r="F3156" s="39"/>
      <c r="G3156" s="39"/>
      <c r="H3156" s="39"/>
      <c r="I3156" s="38"/>
    </row>
    <row r="3157" spans="2:9">
      <c r="B3157" s="39"/>
      <c r="C3157" s="40"/>
      <c r="D3157" s="39"/>
      <c r="E3157" s="39"/>
      <c r="F3157" s="39"/>
      <c r="G3157" s="39"/>
      <c r="H3157" s="39"/>
      <c r="I3157" s="38"/>
    </row>
    <row r="3158" spans="2:9">
      <c r="B3158" s="39"/>
      <c r="C3158" s="40"/>
      <c r="D3158" s="39"/>
      <c r="E3158" s="39"/>
      <c r="F3158" s="39"/>
      <c r="G3158" s="39"/>
      <c r="H3158" s="39"/>
      <c r="I3158" s="38"/>
    </row>
    <row r="3159" spans="2:9">
      <c r="B3159" s="39"/>
      <c r="C3159" s="40"/>
      <c r="D3159" s="39"/>
      <c r="E3159" s="39"/>
      <c r="F3159" s="39"/>
      <c r="G3159" s="39"/>
      <c r="H3159" s="39"/>
      <c r="I3159" s="38"/>
    </row>
    <row r="3160" spans="2:9">
      <c r="B3160" s="39"/>
      <c r="C3160" s="40"/>
      <c r="D3160" s="39"/>
      <c r="E3160" s="39"/>
      <c r="F3160" s="39"/>
      <c r="G3160" s="39"/>
      <c r="H3160" s="39"/>
      <c r="I3160" s="38"/>
    </row>
    <row r="3161" spans="2:9">
      <c r="B3161" s="39"/>
      <c r="C3161" s="40"/>
      <c r="D3161" s="39"/>
      <c r="E3161" s="39"/>
      <c r="F3161" s="39"/>
      <c r="G3161" s="39"/>
      <c r="H3161" s="39"/>
      <c r="I3161" s="38"/>
    </row>
    <row r="3162" spans="2:9">
      <c r="B3162" s="39"/>
      <c r="C3162" s="40"/>
      <c r="D3162" s="39"/>
      <c r="E3162" s="39"/>
      <c r="F3162" s="39"/>
      <c r="G3162" s="39"/>
      <c r="H3162" s="39"/>
      <c r="I3162" s="38"/>
    </row>
    <row r="3163" spans="2:9">
      <c r="B3163" s="39"/>
      <c r="C3163" s="40"/>
      <c r="D3163" s="39"/>
      <c r="E3163" s="39"/>
      <c r="F3163" s="39"/>
      <c r="G3163" s="39"/>
      <c r="H3163" s="39"/>
      <c r="I3163" s="38"/>
    </row>
    <row r="3164" spans="2:9">
      <c r="B3164" s="39"/>
      <c r="C3164" s="40"/>
      <c r="D3164" s="39"/>
      <c r="E3164" s="39"/>
      <c r="F3164" s="39"/>
      <c r="G3164" s="39"/>
      <c r="H3164" s="39"/>
      <c r="I3164" s="38"/>
    </row>
    <row r="3165" spans="2:9">
      <c r="B3165" s="39"/>
      <c r="C3165" s="40"/>
      <c r="D3165" s="39"/>
      <c r="E3165" s="39"/>
      <c r="F3165" s="39"/>
      <c r="G3165" s="39"/>
      <c r="H3165" s="39"/>
      <c r="I3165" s="38"/>
    </row>
    <row r="3166" spans="2:9">
      <c r="B3166" s="39"/>
      <c r="C3166" s="40"/>
      <c r="D3166" s="39"/>
      <c r="E3166" s="39"/>
      <c r="F3166" s="39"/>
      <c r="G3166" s="39"/>
      <c r="H3166" s="39"/>
      <c r="I3166" s="38"/>
    </row>
    <row r="3167" spans="2:9">
      <c r="B3167" s="39"/>
      <c r="C3167" s="40"/>
      <c r="D3167" s="39"/>
      <c r="E3167" s="39"/>
      <c r="F3167" s="39"/>
      <c r="G3167" s="39"/>
      <c r="H3167" s="39"/>
      <c r="I3167" s="38"/>
    </row>
    <row r="3168" spans="2:9">
      <c r="B3168" s="39"/>
      <c r="C3168" s="40"/>
      <c r="D3168" s="39"/>
      <c r="E3168" s="39"/>
      <c r="F3168" s="39"/>
      <c r="G3168" s="39"/>
      <c r="H3168" s="39"/>
      <c r="I3168" s="38"/>
    </row>
    <row r="3169" spans="2:9">
      <c r="B3169" s="39"/>
      <c r="C3169" s="40"/>
      <c r="D3169" s="39"/>
      <c r="E3169" s="39"/>
      <c r="F3169" s="39"/>
      <c r="G3169" s="39"/>
      <c r="H3169" s="39"/>
      <c r="I3169" s="38"/>
    </row>
    <row r="3170" spans="2:9">
      <c r="B3170" s="39"/>
      <c r="C3170" s="40"/>
      <c r="D3170" s="39"/>
      <c r="E3170" s="39"/>
      <c r="F3170" s="39"/>
      <c r="G3170" s="39"/>
      <c r="H3170" s="39"/>
      <c r="I3170" s="38"/>
    </row>
    <row r="3171" spans="2:9">
      <c r="B3171" s="39"/>
      <c r="C3171" s="40"/>
      <c r="D3171" s="39"/>
      <c r="E3171" s="39"/>
      <c r="F3171" s="39"/>
      <c r="G3171" s="39"/>
      <c r="H3171" s="39"/>
      <c r="I3171" s="38"/>
    </row>
    <row r="3172" spans="2:9">
      <c r="B3172" s="39"/>
      <c r="C3172" s="40"/>
      <c r="D3172" s="39"/>
      <c r="E3172" s="39"/>
      <c r="F3172" s="39"/>
      <c r="G3172" s="39"/>
      <c r="H3172" s="39"/>
      <c r="I3172" s="38"/>
    </row>
    <row r="3173" spans="2:9">
      <c r="B3173" s="39"/>
      <c r="C3173" s="40"/>
      <c r="D3173" s="39"/>
      <c r="E3173" s="39"/>
      <c r="F3173" s="39"/>
      <c r="G3173" s="39"/>
      <c r="H3173" s="39"/>
      <c r="I3173" s="38"/>
    </row>
    <row r="3174" spans="2:9">
      <c r="B3174" s="39"/>
      <c r="C3174" s="40"/>
      <c r="D3174" s="39"/>
      <c r="E3174" s="39"/>
      <c r="F3174" s="39"/>
      <c r="G3174" s="39"/>
      <c r="H3174" s="39"/>
      <c r="I3174" s="38"/>
    </row>
    <row r="3175" spans="2:9">
      <c r="B3175" s="39"/>
      <c r="C3175" s="40"/>
      <c r="D3175" s="39"/>
      <c r="E3175" s="39"/>
      <c r="F3175" s="39"/>
      <c r="G3175" s="39"/>
      <c r="H3175" s="39"/>
      <c r="I3175" s="38"/>
    </row>
    <row r="3176" spans="2:9">
      <c r="B3176" s="39"/>
      <c r="C3176" s="40"/>
      <c r="D3176" s="39"/>
      <c r="E3176" s="39"/>
      <c r="F3176" s="39"/>
      <c r="G3176" s="39"/>
      <c r="H3176" s="39"/>
      <c r="I3176" s="38"/>
    </row>
    <row r="3177" spans="2:9">
      <c r="B3177" s="39"/>
      <c r="C3177" s="40"/>
      <c r="D3177" s="39"/>
      <c r="E3177" s="39"/>
      <c r="F3177" s="39"/>
      <c r="G3177" s="39"/>
      <c r="H3177" s="39"/>
      <c r="I3177" s="38"/>
    </row>
    <row r="3178" spans="2:9">
      <c r="B3178" s="39"/>
      <c r="C3178" s="40"/>
      <c r="D3178" s="39"/>
      <c r="E3178" s="39"/>
      <c r="F3178" s="39"/>
      <c r="G3178" s="39"/>
      <c r="H3178" s="39"/>
      <c r="I3178" s="38"/>
    </row>
    <row r="3179" spans="2:9">
      <c r="B3179" s="39"/>
      <c r="C3179" s="40"/>
      <c r="D3179" s="39"/>
      <c r="E3179" s="39"/>
      <c r="F3179" s="39"/>
      <c r="G3179" s="39"/>
      <c r="H3179" s="39"/>
      <c r="I3179" s="38"/>
    </row>
    <row r="3180" spans="2:9">
      <c r="B3180" s="39"/>
      <c r="C3180" s="40"/>
      <c r="D3180" s="39"/>
      <c r="E3180" s="39"/>
      <c r="F3180" s="39"/>
      <c r="G3180" s="39"/>
      <c r="H3180" s="39"/>
      <c r="I3180" s="38"/>
    </row>
    <row r="3181" spans="2:9">
      <c r="B3181" s="39"/>
      <c r="C3181" s="40"/>
      <c r="D3181" s="39"/>
      <c r="E3181" s="39"/>
      <c r="F3181" s="39"/>
      <c r="G3181" s="39"/>
      <c r="H3181" s="39"/>
      <c r="I3181" s="38"/>
    </row>
    <row r="3182" spans="2:9">
      <c r="B3182" s="39"/>
      <c r="C3182" s="40"/>
      <c r="D3182" s="39"/>
      <c r="E3182" s="39"/>
      <c r="F3182" s="39"/>
      <c r="G3182" s="39"/>
      <c r="H3182" s="39"/>
      <c r="I3182" s="38"/>
    </row>
    <row r="3183" spans="2:9">
      <c r="B3183" s="39"/>
      <c r="C3183" s="40"/>
      <c r="D3183" s="39"/>
      <c r="E3183" s="39"/>
      <c r="F3183" s="39"/>
      <c r="G3183" s="39"/>
      <c r="H3183" s="39"/>
      <c r="I3183" s="38"/>
    </row>
    <row r="3184" spans="2:9">
      <c r="B3184" s="39"/>
      <c r="C3184" s="40"/>
      <c r="D3184" s="39"/>
      <c r="E3184" s="39"/>
      <c r="F3184" s="39"/>
      <c r="G3184" s="39"/>
      <c r="H3184" s="39"/>
      <c r="I3184" s="38"/>
    </row>
    <row r="3185" spans="2:9">
      <c r="B3185" s="39"/>
      <c r="C3185" s="40"/>
      <c r="D3185" s="39"/>
      <c r="E3185" s="39"/>
      <c r="F3185" s="39"/>
      <c r="G3185" s="39"/>
      <c r="H3185" s="39"/>
      <c r="I3185" s="38"/>
    </row>
    <row r="3186" spans="2:9">
      <c r="B3186" s="39"/>
      <c r="C3186" s="40"/>
      <c r="D3186" s="39"/>
      <c r="E3186" s="39"/>
      <c r="F3186" s="39"/>
      <c r="G3186" s="39"/>
      <c r="H3186" s="39"/>
      <c r="I3186" s="38"/>
    </row>
    <row r="3187" spans="2:9">
      <c r="B3187" s="39"/>
      <c r="C3187" s="40"/>
      <c r="D3187" s="39"/>
      <c r="E3187" s="39"/>
      <c r="F3187" s="39"/>
      <c r="G3187" s="39"/>
      <c r="H3187" s="39"/>
      <c r="I3187" s="38"/>
    </row>
    <row r="3188" spans="2:9">
      <c r="B3188" s="39"/>
      <c r="C3188" s="40"/>
      <c r="D3188" s="39"/>
      <c r="E3188" s="39"/>
      <c r="F3188" s="39"/>
      <c r="G3188" s="39"/>
      <c r="H3188" s="39"/>
      <c r="I3188" s="38"/>
    </row>
    <row r="3189" spans="2:9">
      <c r="B3189" s="39"/>
      <c r="C3189" s="40"/>
      <c r="D3189" s="39"/>
      <c r="E3189" s="39"/>
      <c r="F3189" s="39"/>
      <c r="G3189" s="39"/>
      <c r="H3189" s="39"/>
      <c r="I3189" s="38"/>
    </row>
    <row r="3190" spans="2:9">
      <c r="B3190" s="39"/>
      <c r="C3190" s="40"/>
      <c r="D3190" s="39"/>
      <c r="E3190" s="39"/>
      <c r="F3190" s="39"/>
      <c r="G3190" s="39"/>
      <c r="H3190" s="39"/>
      <c r="I3190" s="38"/>
    </row>
    <row r="3191" spans="2:9">
      <c r="B3191" s="39"/>
      <c r="C3191" s="40"/>
      <c r="D3191" s="39"/>
      <c r="E3191" s="39"/>
      <c r="F3191" s="39"/>
      <c r="G3191" s="39"/>
      <c r="H3191" s="39"/>
      <c r="I3191" s="38"/>
    </row>
    <row r="3192" spans="2:9">
      <c r="B3192" s="39"/>
      <c r="C3192" s="40"/>
      <c r="D3192" s="39"/>
      <c r="E3192" s="39"/>
      <c r="F3192" s="39"/>
      <c r="G3192" s="39"/>
      <c r="H3192" s="39"/>
      <c r="I3192" s="38"/>
    </row>
    <row r="3193" spans="2:9">
      <c r="B3193" s="39"/>
      <c r="C3193" s="40"/>
      <c r="D3193" s="39"/>
      <c r="E3193" s="39"/>
      <c r="F3193" s="39"/>
      <c r="G3193" s="39"/>
      <c r="H3193" s="39"/>
      <c r="I3193" s="38"/>
    </row>
    <row r="3194" spans="2:9">
      <c r="B3194" s="39"/>
      <c r="C3194" s="40"/>
      <c r="D3194" s="39"/>
      <c r="E3194" s="39"/>
      <c r="F3194" s="39"/>
      <c r="G3194" s="39"/>
      <c r="H3194" s="39"/>
      <c r="I3194" s="38"/>
    </row>
    <row r="3195" spans="2:9">
      <c r="B3195" s="39"/>
      <c r="C3195" s="40"/>
      <c r="D3195" s="39"/>
      <c r="E3195" s="39"/>
      <c r="F3195" s="39"/>
      <c r="G3195" s="39"/>
      <c r="H3195" s="39"/>
      <c r="I3195" s="38"/>
    </row>
    <row r="3196" spans="2:9">
      <c r="B3196" s="39"/>
      <c r="C3196" s="40"/>
      <c r="D3196" s="39"/>
      <c r="E3196" s="39"/>
      <c r="F3196" s="39"/>
      <c r="G3196" s="39"/>
      <c r="H3196" s="39"/>
      <c r="I3196" s="38"/>
    </row>
    <row r="3197" spans="2:9">
      <c r="B3197" s="39"/>
      <c r="C3197" s="40"/>
      <c r="D3197" s="39"/>
      <c r="E3197" s="39"/>
      <c r="F3197" s="39"/>
      <c r="G3197" s="39"/>
      <c r="H3197" s="39"/>
      <c r="I3197" s="38"/>
    </row>
    <row r="3198" spans="2:9">
      <c r="B3198" s="39"/>
      <c r="C3198" s="40"/>
      <c r="D3198" s="39"/>
      <c r="E3198" s="39"/>
      <c r="F3198" s="39"/>
      <c r="G3198" s="39"/>
      <c r="H3198" s="39"/>
      <c r="I3198" s="38"/>
    </row>
    <row r="3199" spans="2:9">
      <c r="B3199" s="39"/>
      <c r="C3199" s="40"/>
      <c r="D3199" s="39"/>
      <c r="E3199" s="39"/>
      <c r="F3199" s="39"/>
      <c r="G3199" s="39"/>
      <c r="H3199" s="39"/>
      <c r="I3199" s="38"/>
    </row>
    <row r="3200" spans="2:9">
      <c r="B3200" s="39"/>
      <c r="C3200" s="40"/>
      <c r="D3200" s="39"/>
      <c r="E3200" s="39"/>
      <c r="F3200" s="39"/>
      <c r="G3200" s="39"/>
      <c r="H3200" s="39"/>
      <c r="I3200" s="38"/>
    </row>
    <row r="3201" spans="2:9">
      <c r="B3201" s="39"/>
      <c r="C3201" s="40"/>
      <c r="D3201" s="39"/>
      <c r="E3201" s="39"/>
      <c r="F3201" s="39"/>
      <c r="G3201" s="39"/>
      <c r="H3201" s="39"/>
      <c r="I3201" s="38"/>
    </row>
    <row r="3202" spans="2:9">
      <c r="B3202" s="39"/>
      <c r="C3202" s="40"/>
      <c r="D3202" s="39"/>
      <c r="E3202" s="39"/>
      <c r="F3202" s="39"/>
      <c r="G3202" s="39"/>
      <c r="H3202" s="39"/>
      <c r="I3202" s="38"/>
    </row>
    <row r="3203" spans="2:9">
      <c r="B3203" s="39"/>
      <c r="C3203" s="40"/>
      <c r="D3203" s="39"/>
      <c r="E3203" s="39"/>
      <c r="F3203" s="39"/>
      <c r="G3203" s="39"/>
      <c r="H3203" s="39"/>
      <c r="I3203" s="38"/>
    </row>
    <row r="3204" spans="2:9">
      <c r="B3204" s="39"/>
      <c r="C3204" s="40"/>
      <c r="D3204" s="39"/>
      <c r="E3204" s="39"/>
      <c r="F3204" s="39"/>
      <c r="G3204" s="39"/>
      <c r="H3204" s="39"/>
      <c r="I3204" s="38"/>
    </row>
    <row r="3205" spans="2:9">
      <c r="B3205" s="39"/>
      <c r="C3205" s="40"/>
      <c r="D3205" s="39"/>
      <c r="E3205" s="39"/>
      <c r="F3205" s="39"/>
      <c r="G3205" s="39"/>
      <c r="H3205" s="39"/>
      <c r="I3205" s="38"/>
    </row>
    <row r="3206" spans="2:9">
      <c r="B3206" s="39"/>
      <c r="C3206" s="40"/>
      <c r="D3206" s="39"/>
      <c r="E3206" s="39"/>
      <c r="F3206" s="39"/>
      <c r="G3206" s="39"/>
      <c r="H3206" s="39"/>
      <c r="I3206" s="38"/>
    </row>
    <row r="3207" spans="2:9">
      <c r="B3207" s="39"/>
      <c r="C3207" s="40"/>
      <c r="D3207" s="39"/>
      <c r="E3207" s="39"/>
      <c r="F3207" s="39"/>
      <c r="G3207" s="39"/>
      <c r="H3207" s="39"/>
      <c r="I3207" s="38"/>
    </row>
    <row r="3208" spans="2:9">
      <c r="B3208" s="39"/>
      <c r="C3208" s="40"/>
      <c r="D3208" s="39"/>
      <c r="E3208" s="39"/>
      <c r="F3208" s="39"/>
      <c r="G3208" s="39"/>
      <c r="H3208" s="39"/>
      <c r="I3208" s="38"/>
    </row>
    <row r="3209" spans="2:9">
      <c r="B3209" s="39"/>
      <c r="C3209" s="40"/>
      <c r="D3209" s="39"/>
      <c r="E3209" s="39"/>
      <c r="F3209" s="39"/>
      <c r="G3209" s="39"/>
      <c r="H3209" s="39"/>
      <c r="I3209" s="38"/>
    </row>
    <row r="3210" spans="2:9">
      <c r="B3210" s="39"/>
      <c r="C3210" s="40"/>
      <c r="D3210" s="39"/>
      <c r="E3210" s="39"/>
      <c r="F3210" s="39"/>
      <c r="G3210" s="39"/>
      <c r="H3210" s="39"/>
      <c r="I3210" s="38"/>
    </row>
    <row r="3211" spans="2:9">
      <c r="B3211" s="39"/>
      <c r="C3211" s="40"/>
      <c r="D3211" s="39"/>
      <c r="E3211" s="39"/>
      <c r="F3211" s="39"/>
      <c r="G3211" s="39"/>
      <c r="H3211" s="39"/>
      <c r="I3211" s="38"/>
    </row>
    <row r="3212" spans="2:9">
      <c r="B3212" s="39"/>
      <c r="C3212" s="40"/>
      <c r="D3212" s="39"/>
      <c r="E3212" s="39"/>
      <c r="F3212" s="39"/>
      <c r="G3212" s="39"/>
      <c r="H3212" s="39"/>
      <c r="I3212" s="38"/>
    </row>
    <row r="3213" spans="2:9">
      <c r="B3213" s="39"/>
      <c r="C3213" s="40"/>
      <c r="D3213" s="39"/>
      <c r="E3213" s="39"/>
      <c r="F3213" s="39"/>
      <c r="G3213" s="39"/>
      <c r="H3213" s="39"/>
      <c r="I3213" s="38"/>
    </row>
    <row r="3214" spans="2:9">
      <c r="B3214" s="39"/>
      <c r="C3214" s="40"/>
      <c r="D3214" s="39"/>
      <c r="E3214" s="39"/>
      <c r="F3214" s="39"/>
      <c r="G3214" s="39"/>
      <c r="H3214" s="39"/>
      <c r="I3214" s="38"/>
    </row>
    <row r="3215" spans="2:9">
      <c r="B3215" s="39"/>
      <c r="C3215" s="40"/>
      <c r="D3215" s="39"/>
      <c r="E3215" s="39"/>
      <c r="F3215" s="39"/>
      <c r="G3215" s="39"/>
      <c r="H3215" s="39"/>
      <c r="I3215" s="38"/>
    </row>
    <row r="3216" spans="2:9">
      <c r="B3216" s="39"/>
      <c r="C3216" s="40"/>
      <c r="D3216" s="39"/>
      <c r="E3216" s="39"/>
      <c r="F3216" s="39"/>
      <c r="G3216" s="39"/>
      <c r="H3216" s="39"/>
      <c r="I3216" s="38"/>
    </row>
    <row r="3217" spans="2:9">
      <c r="B3217" s="39"/>
      <c r="C3217" s="40"/>
      <c r="D3217" s="39"/>
      <c r="E3217" s="39"/>
      <c r="F3217" s="39"/>
      <c r="G3217" s="39"/>
      <c r="H3217" s="39"/>
      <c r="I3217" s="38"/>
    </row>
    <row r="3218" spans="2:9">
      <c r="B3218" s="39"/>
      <c r="C3218" s="40"/>
      <c r="D3218" s="39"/>
      <c r="E3218" s="39"/>
      <c r="F3218" s="39"/>
      <c r="G3218" s="39"/>
      <c r="H3218" s="39"/>
      <c r="I3218" s="38"/>
    </row>
    <row r="3219" spans="2:9">
      <c r="B3219" s="39"/>
      <c r="C3219" s="40"/>
      <c r="D3219" s="39"/>
      <c r="E3219" s="39"/>
      <c r="F3219" s="39"/>
      <c r="G3219" s="39"/>
      <c r="H3219" s="39"/>
      <c r="I3219" s="38"/>
    </row>
    <row r="3220" spans="2:9">
      <c r="B3220" s="39"/>
      <c r="C3220" s="40"/>
      <c r="D3220" s="39"/>
      <c r="E3220" s="39"/>
      <c r="F3220" s="39"/>
      <c r="G3220" s="39"/>
      <c r="H3220" s="39"/>
      <c r="I3220" s="38"/>
    </row>
    <row r="3221" spans="2:9">
      <c r="B3221" s="39"/>
      <c r="C3221" s="40"/>
      <c r="D3221" s="39"/>
      <c r="E3221" s="39"/>
      <c r="F3221" s="39"/>
      <c r="G3221" s="39"/>
      <c r="H3221" s="39"/>
      <c r="I3221" s="38"/>
    </row>
    <row r="3222" spans="2:9">
      <c r="B3222" s="39"/>
      <c r="C3222" s="40"/>
      <c r="D3222" s="39"/>
      <c r="E3222" s="39"/>
      <c r="F3222" s="39"/>
      <c r="G3222" s="39"/>
      <c r="H3222" s="39"/>
      <c r="I3222" s="38"/>
    </row>
    <row r="3223" spans="2:9">
      <c r="B3223" s="39"/>
      <c r="C3223" s="40"/>
      <c r="D3223" s="39"/>
      <c r="E3223" s="39"/>
      <c r="F3223" s="39"/>
      <c r="G3223" s="39"/>
      <c r="H3223" s="39"/>
      <c r="I3223" s="38"/>
    </row>
    <row r="3224" spans="2:9">
      <c r="B3224" s="39"/>
      <c r="C3224" s="40"/>
      <c r="D3224" s="39"/>
      <c r="E3224" s="39"/>
      <c r="F3224" s="39"/>
      <c r="G3224" s="39"/>
      <c r="H3224" s="39"/>
      <c r="I3224" s="38"/>
    </row>
    <row r="3225" spans="2:9">
      <c r="B3225" s="39"/>
      <c r="C3225" s="40"/>
      <c r="D3225" s="39"/>
      <c r="E3225" s="39"/>
      <c r="F3225" s="39"/>
      <c r="G3225" s="39"/>
      <c r="H3225" s="39"/>
      <c r="I3225" s="38"/>
    </row>
    <row r="3226" spans="2:9">
      <c r="B3226" s="39"/>
      <c r="C3226" s="40"/>
      <c r="D3226" s="39"/>
      <c r="E3226" s="39"/>
      <c r="F3226" s="39"/>
      <c r="G3226" s="39"/>
      <c r="H3226" s="39"/>
      <c r="I3226" s="38"/>
    </row>
    <row r="3227" spans="2:9">
      <c r="B3227" s="39"/>
      <c r="C3227" s="40"/>
      <c r="D3227" s="39"/>
      <c r="E3227" s="39"/>
      <c r="F3227" s="39"/>
      <c r="G3227" s="39"/>
      <c r="H3227" s="39"/>
      <c r="I3227" s="38"/>
    </row>
    <row r="3228" spans="2:9">
      <c r="B3228" s="39"/>
      <c r="C3228" s="40"/>
      <c r="D3228" s="39"/>
      <c r="E3228" s="39"/>
      <c r="F3228" s="39"/>
      <c r="G3228" s="39"/>
      <c r="H3228" s="39"/>
      <c r="I3228" s="38"/>
    </row>
    <row r="3229" spans="2:9">
      <c r="B3229" s="39"/>
      <c r="C3229" s="40"/>
      <c r="D3229" s="39"/>
      <c r="E3229" s="39"/>
      <c r="F3229" s="39"/>
      <c r="G3229" s="39"/>
      <c r="H3229" s="39"/>
      <c r="I3229" s="38"/>
    </row>
    <row r="3230" spans="2:9">
      <c r="B3230" s="39"/>
      <c r="C3230" s="40"/>
      <c r="D3230" s="39"/>
      <c r="E3230" s="39"/>
      <c r="F3230" s="39"/>
      <c r="G3230" s="39"/>
      <c r="H3230" s="39"/>
      <c r="I3230" s="38"/>
    </row>
    <row r="3231" spans="2:9">
      <c r="B3231" s="39"/>
      <c r="C3231" s="40"/>
      <c r="D3231" s="39"/>
      <c r="E3231" s="39"/>
      <c r="F3231" s="39"/>
      <c r="G3231" s="39"/>
      <c r="H3231" s="39"/>
      <c r="I3231" s="38"/>
    </row>
    <row r="3232" spans="2:9">
      <c r="B3232" s="39"/>
      <c r="C3232" s="40"/>
      <c r="D3232" s="39"/>
      <c r="E3232" s="39"/>
      <c r="F3232" s="39"/>
      <c r="G3232" s="39"/>
      <c r="H3232" s="39"/>
      <c r="I3232" s="38"/>
    </row>
    <row r="3233" spans="2:9">
      <c r="B3233" s="39"/>
      <c r="C3233" s="40"/>
      <c r="D3233" s="39"/>
      <c r="E3233" s="39"/>
      <c r="F3233" s="39"/>
      <c r="G3233" s="39"/>
      <c r="H3233" s="39"/>
      <c r="I3233" s="38"/>
    </row>
    <row r="3234" spans="2:9">
      <c r="B3234" s="39"/>
      <c r="C3234" s="40"/>
      <c r="D3234" s="39"/>
      <c r="E3234" s="39"/>
      <c r="F3234" s="39"/>
      <c r="G3234" s="39"/>
      <c r="H3234" s="39"/>
      <c r="I3234" s="38"/>
    </row>
    <row r="3235" spans="2:9">
      <c r="B3235" s="39"/>
      <c r="C3235" s="40"/>
      <c r="D3235" s="39"/>
      <c r="E3235" s="39"/>
      <c r="F3235" s="39"/>
      <c r="G3235" s="39"/>
      <c r="H3235" s="39"/>
      <c r="I3235" s="38"/>
    </row>
    <row r="3236" spans="2:9">
      <c r="B3236" s="39"/>
      <c r="C3236" s="40"/>
      <c r="D3236" s="39"/>
      <c r="E3236" s="39"/>
      <c r="F3236" s="39"/>
      <c r="G3236" s="39"/>
      <c r="H3236" s="39"/>
      <c r="I3236" s="38"/>
    </row>
    <row r="3237" spans="2:9">
      <c r="B3237" s="39"/>
      <c r="C3237" s="40"/>
      <c r="D3237" s="39"/>
      <c r="E3237" s="39"/>
      <c r="F3237" s="39"/>
      <c r="G3237" s="39"/>
      <c r="H3237" s="39"/>
      <c r="I3237" s="38"/>
    </row>
    <row r="3238" spans="2:9">
      <c r="B3238" s="39"/>
      <c r="C3238" s="40"/>
      <c r="D3238" s="39"/>
      <c r="E3238" s="39"/>
      <c r="F3238" s="39"/>
      <c r="G3238" s="39"/>
      <c r="H3238" s="39"/>
      <c r="I3238" s="38"/>
    </row>
    <row r="3239" spans="2:9">
      <c r="B3239" s="39"/>
      <c r="C3239" s="40"/>
      <c r="D3239" s="39"/>
      <c r="E3239" s="39"/>
      <c r="F3239" s="39"/>
      <c r="G3239" s="39"/>
      <c r="H3239" s="39"/>
      <c r="I3239" s="38"/>
    </row>
    <row r="3240" spans="2:9">
      <c r="B3240" s="39"/>
      <c r="C3240" s="40"/>
      <c r="D3240" s="39"/>
      <c r="E3240" s="39"/>
      <c r="F3240" s="39"/>
      <c r="G3240" s="39"/>
      <c r="H3240" s="39"/>
      <c r="I3240" s="38"/>
    </row>
    <row r="3241" spans="2:9">
      <c r="B3241" s="39"/>
      <c r="C3241" s="40"/>
      <c r="D3241" s="39"/>
      <c r="E3241" s="39"/>
      <c r="F3241" s="39"/>
      <c r="G3241" s="39"/>
      <c r="H3241" s="39"/>
      <c r="I3241" s="38"/>
    </row>
    <row r="3242" spans="2:9">
      <c r="B3242" s="39"/>
      <c r="C3242" s="40"/>
      <c r="D3242" s="39"/>
      <c r="E3242" s="39"/>
      <c r="F3242" s="39"/>
      <c r="G3242" s="39"/>
      <c r="H3242" s="39"/>
      <c r="I3242" s="38"/>
    </row>
    <row r="3243" spans="2:9">
      <c r="B3243" s="39"/>
      <c r="C3243" s="40"/>
      <c r="D3243" s="39"/>
      <c r="E3243" s="39"/>
      <c r="F3243" s="39"/>
      <c r="G3243" s="39"/>
      <c r="H3243" s="39"/>
      <c r="I3243" s="38"/>
    </row>
    <row r="3244" spans="2:9">
      <c r="B3244" s="39"/>
      <c r="C3244" s="40"/>
      <c r="D3244" s="39"/>
      <c r="E3244" s="39"/>
      <c r="F3244" s="39"/>
      <c r="G3244" s="39"/>
      <c r="H3244" s="39"/>
      <c r="I3244" s="38"/>
    </row>
    <row r="3245" spans="2:9">
      <c r="B3245" s="39"/>
      <c r="C3245" s="40"/>
      <c r="D3245" s="39"/>
      <c r="E3245" s="39"/>
      <c r="F3245" s="39"/>
      <c r="G3245" s="39"/>
      <c r="H3245" s="39"/>
      <c r="I3245" s="38"/>
    </row>
    <row r="3246" spans="2:9">
      <c r="B3246" s="39"/>
      <c r="C3246" s="40"/>
      <c r="D3246" s="39"/>
      <c r="E3246" s="39"/>
      <c r="F3246" s="39"/>
      <c r="G3246" s="39"/>
      <c r="H3246" s="39"/>
      <c r="I3246" s="38"/>
    </row>
    <row r="3247" spans="2:9">
      <c r="B3247" s="39"/>
      <c r="C3247" s="40"/>
      <c r="D3247" s="39"/>
      <c r="E3247" s="39"/>
      <c r="F3247" s="39"/>
      <c r="G3247" s="39"/>
      <c r="H3247" s="39"/>
      <c r="I3247" s="38"/>
    </row>
    <row r="3248" spans="2:9">
      <c r="B3248" s="39"/>
      <c r="C3248" s="40"/>
      <c r="D3248" s="39"/>
      <c r="E3248" s="39"/>
      <c r="F3248" s="39"/>
      <c r="G3248" s="39"/>
      <c r="H3248" s="39"/>
      <c r="I3248" s="38"/>
    </row>
    <row r="3249" spans="2:9">
      <c r="B3249" s="39"/>
      <c r="C3249" s="40"/>
      <c r="D3249" s="39"/>
      <c r="E3249" s="39"/>
      <c r="F3249" s="39"/>
      <c r="G3249" s="39"/>
      <c r="H3249" s="39"/>
      <c r="I3249" s="38"/>
    </row>
    <row r="3250" spans="2:9">
      <c r="B3250" s="39"/>
      <c r="C3250" s="40"/>
      <c r="D3250" s="39"/>
      <c r="E3250" s="39"/>
      <c r="F3250" s="39"/>
      <c r="G3250" s="39"/>
      <c r="H3250" s="39"/>
      <c r="I3250" s="38"/>
    </row>
    <row r="3251" spans="2:9">
      <c r="B3251" s="39"/>
      <c r="C3251" s="40"/>
      <c r="D3251" s="39"/>
      <c r="E3251" s="39"/>
      <c r="F3251" s="39"/>
      <c r="G3251" s="39"/>
      <c r="H3251" s="39"/>
      <c r="I3251" s="38"/>
    </row>
    <row r="3252" spans="2:9">
      <c r="B3252" s="39"/>
      <c r="C3252" s="40"/>
      <c r="D3252" s="39"/>
      <c r="E3252" s="39"/>
      <c r="F3252" s="39"/>
      <c r="G3252" s="39"/>
      <c r="H3252" s="39"/>
      <c r="I3252" s="38"/>
    </row>
    <row r="3253" spans="2:9">
      <c r="B3253" s="39"/>
      <c r="C3253" s="40"/>
      <c r="D3253" s="39"/>
      <c r="E3253" s="39"/>
      <c r="F3253" s="39"/>
      <c r="G3253" s="39"/>
      <c r="H3253" s="39"/>
      <c r="I3253" s="38"/>
    </row>
    <row r="3254" spans="2:9">
      <c r="B3254" s="39"/>
      <c r="C3254" s="40"/>
      <c r="D3254" s="39"/>
      <c r="E3254" s="39"/>
      <c r="F3254" s="39"/>
      <c r="G3254" s="39"/>
      <c r="H3254" s="39"/>
      <c r="I3254" s="38"/>
    </row>
    <row r="3255" spans="2:9">
      <c r="B3255" s="39"/>
      <c r="C3255" s="40"/>
      <c r="D3255" s="39"/>
      <c r="E3255" s="39"/>
      <c r="F3255" s="39"/>
      <c r="G3255" s="39"/>
      <c r="H3255" s="39"/>
      <c r="I3255" s="38"/>
    </row>
    <row r="3256" spans="2:9">
      <c r="B3256" s="39"/>
      <c r="C3256" s="40"/>
      <c r="D3256" s="39"/>
      <c r="E3256" s="39"/>
      <c r="F3256" s="39"/>
      <c r="G3256" s="39"/>
      <c r="H3256" s="39"/>
      <c r="I3256" s="38"/>
    </row>
    <row r="3257" spans="2:9">
      <c r="B3257" s="39"/>
      <c r="C3257" s="40"/>
      <c r="D3257" s="39"/>
      <c r="E3257" s="39"/>
      <c r="F3257" s="39"/>
      <c r="G3257" s="39"/>
      <c r="H3257" s="39"/>
      <c r="I3257" s="38"/>
    </row>
    <row r="3258" spans="2:9">
      <c r="B3258" s="39"/>
      <c r="C3258" s="40"/>
      <c r="D3258" s="39"/>
      <c r="E3258" s="39"/>
      <c r="F3258" s="39"/>
      <c r="G3258" s="39"/>
      <c r="H3258" s="39"/>
      <c r="I3258" s="38"/>
    </row>
    <row r="3259" spans="2:9">
      <c r="B3259" s="39"/>
      <c r="C3259" s="40"/>
      <c r="D3259" s="39"/>
      <c r="E3259" s="39"/>
      <c r="F3259" s="39"/>
      <c r="G3259" s="39"/>
      <c r="H3259" s="39"/>
      <c r="I3259" s="38"/>
    </row>
    <row r="3260" spans="2:9">
      <c r="B3260" s="39"/>
      <c r="C3260" s="40"/>
      <c r="D3260" s="39"/>
      <c r="E3260" s="39"/>
      <c r="F3260" s="39"/>
      <c r="G3260" s="39"/>
      <c r="H3260" s="39"/>
      <c r="I3260" s="38"/>
    </row>
    <row r="3261" spans="2:9">
      <c r="B3261" s="39"/>
      <c r="C3261" s="40"/>
      <c r="D3261" s="39"/>
      <c r="E3261" s="39"/>
      <c r="F3261" s="39"/>
      <c r="G3261" s="39"/>
      <c r="H3261" s="39"/>
      <c r="I3261" s="38"/>
    </row>
    <row r="3262" spans="2:9">
      <c r="B3262" s="39"/>
      <c r="C3262" s="40"/>
      <c r="D3262" s="39"/>
      <c r="E3262" s="39"/>
      <c r="F3262" s="39"/>
      <c r="G3262" s="39"/>
      <c r="H3262" s="39"/>
      <c r="I3262" s="38"/>
    </row>
    <row r="3263" spans="2:9">
      <c r="B3263" s="39"/>
      <c r="C3263" s="40"/>
      <c r="D3263" s="39"/>
      <c r="E3263" s="39"/>
      <c r="F3263" s="39"/>
      <c r="G3263" s="39"/>
      <c r="H3263" s="39"/>
      <c r="I3263" s="38"/>
    </row>
    <row r="3264" spans="2:9">
      <c r="B3264" s="39"/>
      <c r="C3264" s="40"/>
      <c r="D3264" s="39"/>
      <c r="E3264" s="39"/>
      <c r="F3264" s="39"/>
      <c r="G3264" s="39"/>
      <c r="H3264" s="39"/>
      <c r="I3264" s="38"/>
    </row>
    <row r="3265" spans="2:9">
      <c r="B3265" s="39"/>
      <c r="C3265" s="40"/>
      <c r="D3265" s="39"/>
      <c r="E3265" s="39"/>
      <c r="F3265" s="39"/>
      <c r="G3265" s="39"/>
      <c r="H3265" s="39"/>
      <c r="I3265" s="38"/>
    </row>
    <row r="3266" spans="2:9">
      <c r="B3266" s="39"/>
      <c r="C3266" s="40"/>
      <c r="D3266" s="39"/>
      <c r="E3266" s="39"/>
      <c r="F3266" s="39"/>
      <c r="G3266" s="39"/>
      <c r="H3266" s="39"/>
      <c r="I3266" s="38"/>
    </row>
    <row r="3267" spans="2:9">
      <c r="B3267" s="39"/>
      <c r="C3267" s="40"/>
      <c r="D3267" s="39"/>
      <c r="E3267" s="39"/>
      <c r="F3267" s="39"/>
      <c r="G3267" s="39"/>
      <c r="H3267" s="39"/>
      <c r="I3267" s="38"/>
    </row>
    <row r="3268" spans="2:9">
      <c r="B3268" s="39"/>
      <c r="C3268" s="40"/>
      <c r="D3268" s="39"/>
      <c r="E3268" s="39"/>
      <c r="F3268" s="39"/>
      <c r="G3268" s="39"/>
      <c r="H3268" s="39"/>
      <c r="I3268" s="38"/>
    </row>
    <row r="3269" spans="2:9">
      <c r="B3269" s="39"/>
      <c r="C3269" s="40"/>
      <c r="D3269" s="39"/>
      <c r="E3269" s="39"/>
      <c r="F3269" s="39"/>
      <c r="G3269" s="39"/>
      <c r="H3269" s="39"/>
      <c r="I3269" s="38"/>
    </row>
    <row r="3270" spans="2:9">
      <c r="B3270" s="39"/>
      <c r="C3270" s="40"/>
      <c r="D3270" s="39"/>
      <c r="E3270" s="39"/>
      <c r="F3270" s="39"/>
      <c r="G3270" s="39"/>
      <c r="H3270" s="39"/>
      <c r="I3270" s="38"/>
    </row>
    <row r="3271" spans="2:9">
      <c r="B3271" s="39"/>
      <c r="C3271" s="40"/>
      <c r="D3271" s="39"/>
      <c r="E3271" s="39"/>
      <c r="F3271" s="39"/>
      <c r="G3271" s="39"/>
      <c r="H3271" s="39"/>
      <c r="I3271" s="38"/>
    </row>
    <row r="3272" spans="2:9">
      <c r="B3272" s="39"/>
      <c r="C3272" s="40"/>
      <c r="D3272" s="39"/>
      <c r="E3272" s="39"/>
      <c r="F3272" s="39"/>
      <c r="G3272" s="39"/>
      <c r="H3272" s="39"/>
      <c r="I3272" s="38"/>
    </row>
    <row r="3273" spans="2:9">
      <c r="B3273" s="39"/>
      <c r="C3273" s="40"/>
      <c r="D3273" s="39"/>
      <c r="E3273" s="39"/>
      <c r="F3273" s="39"/>
      <c r="G3273" s="39"/>
      <c r="H3273" s="39"/>
      <c r="I3273" s="38"/>
    </row>
    <row r="3274" spans="2:9">
      <c r="B3274" s="39"/>
      <c r="C3274" s="40"/>
      <c r="D3274" s="39"/>
      <c r="E3274" s="39"/>
      <c r="F3274" s="39"/>
      <c r="G3274" s="39"/>
      <c r="H3274" s="39"/>
      <c r="I3274" s="38"/>
    </row>
    <row r="3275" spans="2:9">
      <c r="B3275" s="39"/>
      <c r="C3275" s="40"/>
      <c r="D3275" s="39"/>
      <c r="E3275" s="39"/>
      <c r="F3275" s="39"/>
      <c r="G3275" s="39"/>
      <c r="H3275" s="39"/>
      <c r="I3275" s="38"/>
    </row>
    <row r="3276" spans="2:9">
      <c r="B3276" s="39"/>
      <c r="C3276" s="40"/>
      <c r="D3276" s="39"/>
      <c r="E3276" s="39"/>
      <c r="F3276" s="39"/>
      <c r="G3276" s="39"/>
      <c r="H3276" s="39"/>
      <c r="I3276" s="38"/>
    </row>
    <row r="3277" spans="2:9">
      <c r="B3277" s="39"/>
      <c r="C3277" s="40"/>
      <c r="D3277" s="39"/>
      <c r="E3277" s="39"/>
      <c r="F3277" s="39"/>
      <c r="G3277" s="39"/>
      <c r="H3277" s="39"/>
      <c r="I3277" s="38"/>
    </row>
    <row r="3278" spans="2:9">
      <c r="B3278" s="39"/>
      <c r="C3278" s="40"/>
      <c r="D3278" s="39"/>
      <c r="E3278" s="39"/>
      <c r="F3278" s="39"/>
      <c r="G3278" s="39"/>
      <c r="H3278" s="39"/>
      <c r="I3278" s="38"/>
    </row>
    <row r="3279" spans="2:9">
      <c r="B3279" s="39"/>
      <c r="C3279" s="40"/>
      <c r="D3279" s="39"/>
      <c r="E3279" s="39"/>
      <c r="F3279" s="39"/>
      <c r="G3279" s="39"/>
      <c r="H3279" s="39"/>
      <c r="I3279" s="38"/>
    </row>
    <row r="3280" spans="2:9">
      <c r="B3280" s="39"/>
      <c r="C3280" s="40"/>
      <c r="D3280" s="39"/>
      <c r="E3280" s="39"/>
      <c r="F3280" s="39"/>
      <c r="G3280" s="39"/>
      <c r="H3280" s="39"/>
      <c r="I3280" s="38"/>
    </row>
    <row r="3281" spans="2:9">
      <c r="B3281" s="39"/>
      <c r="C3281" s="40"/>
      <c r="D3281" s="39"/>
      <c r="E3281" s="39"/>
      <c r="F3281" s="39"/>
      <c r="G3281" s="39"/>
      <c r="H3281" s="39"/>
      <c r="I3281" s="38"/>
    </row>
    <row r="3282" spans="2:9">
      <c r="B3282" s="39"/>
      <c r="C3282" s="40"/>
      <c r="D3282" s="39"/>
      <c r="E3282" s="39"/>
      <c r="F3282" s="39"/>
      <c r="G3282" s="39"/>
      <c r="H3282" s="39"/>
      <c r="I3282" s="38"/>
    </row>
    <row r="3283" spans="2:9">
      <c r="B3283" s="39"/>
      <c r="C3283" s="40"/>
      <c r="D3283" s="39"/>
      <c r="E3283" s="39"/>
      <c r="F3283" s="39"/>
      <c r="G3283" s="39"/>
      <c r="H3283" s="39"/>
      <c r="I3283" s="38"/>
    </row>
    <row r="3284" spans="2:9">
      <c r="B3284" s="39"/>
      <c r="C3284" s="40"/>
      <c r="D3284" s="39"/>
      <c r="E3284" s="39"/>
      <c r="F3284" s="39"/>
      <c r="G3284" s="39"/>
      <c r="H3284" s="39"/>
      <c r="I3284" s="38"/>
    </row>
    <row r="3285" spans="2:9">
      <c r="B3285" s="39"/>
      <c r="C3285" s="40"/>
      <c r="D3285" s="39"/>
      <c r="E3285" s="39"/>
      <c r="F3285" s="39"/>
      <c r="G3285" s="39"/>
      <c r="H3285" s="39"/>
      <c r="I3285" s="38"/>
    </row>
    <row r="3286" spans="2:9">
      <c r="B3286" s="39"/>
      <c r="C3286" s="40"/>
      <c r="D3286" s="39"/>
      <c r="E3286" s="39"/>
      <c r="F3286" s="39"/>
      <c r="G3286" s="39"/>
      <c r="H3286" s="39"/>
      <c r="I3286" s="38"/>
    </row>
    <row r="3287" spans="2:9">
      <c r="B3287" s="39"/>
      <c r="C3287" s="40"/>
      <c r="D3287" s="39"/>
      <c r="E3287" s="39"/>
      <c r="F3287" s="39"/>
      <c r="G3287" s="39"/>
      <c r="H3287" s="39"/>
      <c r="I3287" s="38"/>
    </row>
    <row r="3288" spans="2:9">
      <c r="B3288" s="39"/>
      <c r="C3288" s="40"/>
      <c r="D3288" s="39"/>
      <c r="E3288" s="39"/>
      <c r="F3288" s="39"/>
      <c r="G3288" s="39"/>
      <c r="H3288" s="39"/>
      <c r="I3288" s="38"/>
    </row>
    <row r="3289" spans="2:9">
      <c r="B3289" s="39"/>
      <c r="C3289" s="40"/>
      <c r="D3289" s="39"/>
      <c r="E3289" s="39"/>
      <c r="F3289" s="39"/>
      <c r="G3289" s="39"/>
      <c r="H3289" s="39"/>
      <c r="I3289" s="38"/>
    </row>
    <row r="3290" spans="2:9">
      <c r="B3290" s="39"/>
      <c r="C3290" s="40"/>
      <c r="D3290" s="39"/>
      <c r="E3290" s="39"/>
      <c r="F3290" s="39"/>
      <c r="G3290" s="39"/>
      <c r="H3290" s="39"/>
      <c r="I3290" s="38"/>
    </row>
    <row r="3291" spans="2:9">
      <c r="B3291" s="39"/>
      <c r="C3291" s="40"/>
      <c r="D3291" s="39"/>
      <c r="E3291" s="39"/>
      <c r="F3291" s="39"/>
      <c r="G3291" s="39"/>
      <c r="H3291" s="39"/>
      <c r="I3291" s="38"/>
    </row>
    <row r="3292" spans="2:9">
      <c r="B3292" s="39"/>
      <c r="C3292" s="40"/>
      <c r="D3292" s="39"/>
      <c r="E3292" s="39"/>
      <c r="F3292" s="39"/>
      <c r="G3292" s="39"/>
      <c r="H3292" s="39"/>
      <c r="I3292" s="38"/>
    </row>
    <row r="3293" spans="2:9">
      <c r="B3293" s="39"/>
      <c r="C3293" s="40"/>
      <c r="D3293" s="39"/>
      <c r="E3293" s="39"/>
      <c r="F3293" s="39"/>
      <c r="G3293" s="39"/>
      <c r="H3293" s="39"/>
      <c r="I3293" s="38"/>
    </row>
    <row r="3294" spans="2:9">
      <c r="B3294" s="39"/>
      <c r="C3294" s="40"/>
      <c r="D3294" s="39"/>
      <c r="E3294" s="39"/>
      <c r="F3294" s="39"/>
      <c r="G3294" s="39"/>
      <c r="H3294" s="39"/>
      <c r="I3294" s="38"/>
    </row>
    <row r="3295" spans="2:9">
      <c r="B3295" s="39"/>
      <c r="C3295" s="40"/>
      <c r="D3295" s="39"/>
      <c r="E3295" s="39"/>
      <c r="F3295" s="39"/>
      <c r="G3295" s="39"/>
      <c r="H3295" s="39"/>
      <c r="I3295" s="38"/>
    </row>
    <row r="3296" spans="2:9">
      <c r="B3296" s="39"/>
      <c r="C3296" s="40"/>
      <c r="D3296" s="39"/>
      <c r="E3296" s="39"/>
      <c r="F3296" s="39"/>
      <c r="G3296" s="39"/>
      <c r="H3296" s="39"/>
      <c r="I3296" s="38"/>
    </row>
    <row r="3297" spans="2:9">
      <c r="B3297" s="39"/>
      <c r="C3297" s="40"/>
      <c r="D3297" s="39"/>
      <c r="E3297" s="39"/>
      <c r="F3297" s="39"/>
      <c r="G3297" s="39"/>
      <c r="H3297" s="39"/>
      <c r="I3297" s="38"/>
    </row>
    <row r="3298" spans="2:9">
      <c r="B3298" s="39"/>
      <c r="C3298" s="40"/>
      <c r="D3298" s="39"/>
      <c r="E3298" s="39"/>
      <c r="F3298" s="39"/>
      <c r="G3298" s="39"/>
      <c r="H3298" s="39"/>
      <c r="I3298" s="38"/>
    </row>
    <row r="3299" spans="2:9">
      <c r="B3299" s="39"/>
      <c r="C3299" s="40"/>
      <c r="D3299" s="39"/>
      <c r="E3299" s="39"/>
      <c r="F3299" s="39"/>
      <c r="G3299" s="39"/>
      <c r="H3299" s="39"/>
      <c r="I3299" s="38"/>
    </row>
    <row r="3300" spans="2:9">
      <c r="B3300" s="39"/>
      <c r="C3300" s="40"/>
      <c r="D3300" s="39"/>
      <c r="E3300" s="39"/>
      <c r="F3300" s="39"/>
      <c r="G3300" s="39"/>
      <c r="H3300" s="39"/>
      <c r="I3300" s="38"/>
    </row>
    <row r="3301" spans="2:9">
      <c r="B3301" s="39"/>
      <c r="C3301" s="40"/>
      <c r="D3301" s="39"/>
      <c r="E3301" s="39"/>
      <c r="F3301" s="39"/>
      <c r="G3301" s="39"/>
      <c r="H3301" s="39"/>
      <c r="I3301" s="38"/>
    </row>
    <row r="3302" spans="2:9">
      <c r="B3302" s="39"/>
      <c r="C3302" s="40"/>
      <c r="D3302" s="39"/>
      <c r="E3302" s="39"/>
      <c r="F3302" s="39"/>
      <c r="G3302" s="39"/>
      <c r="H3302" s="39"/>
      <c r="I3302" s="38"/>
    </row>
    <row r="3303" spans="2:9">
      <c r="B3303" s="39"/>
      <c r="C3303" s="40"/>
      <c r="D3303" s="39"/>
      <c r="E3303" s="39"/>
      <c r="F3303" s="39"/>
      <c r="G3303" s="39"/>
      <c r="H3303" s="39"/>
      <c r="I3303" s="38"/>
    </row>
    <row r="3304" spans="2:9">
      <c r="B3304" s="39"/>
      <c r="C3304" s="40"/>
      <c r="D3304" s="39"/>
      <c r="E3304" s="39"/>
      <c r="F3304" s="39"/>
      <c r="G3304" s="39"/>
      <c r="H3304" s="39"/>
      <c r="I3304" s="38"/>
    </row>
    <row r="3305" spans="2:9">
      <c r="B3305" s="39"/>
      <c r="C3305" s="40"/>
      <c r="D3305" s="39"/>
      <c r="E3305" s="39"/>
      <c r="F3305" s="39"/>
      <c r="G3305" s="39"/>
      <c r="H3305" s="39"/>
      <c r="I3305" s="38"/>
    </row>
    <row r="3306" spans="2:9">
      <c r="B3306" s="39"/>
      <c r="C3306" s="40"/>
      <c r="D3306" s="39"/>
      <c r="E3306" s="39"/>
      <c r="F3306" s="39"/>
      <c r="G3306" s="39"/>
      <c r="H3306" s="39"/>
      <c r="I3306" s="38"/>
    </row>
    <row r="3307" spans="2:9">
      <c r="B3307" s="39"/>
      <c r="C3307" s="40"/>
      <c r="D3307" s="39"/>
      <c r="E3307" s="39"/>
      <c r="F3307" s="39"/>
      <c r="G3307" s="39"/>
      <c r="H3307" s="39"/>
      <c r="I3307" s="38"/>
    </row>
    <row r="3308" spans="2:9">
      <c r="B3308" s="39"/>
      <c r="C3308" s="40"/>
      <c r="D3308" s="39"/>
      <c r="E3308" s="39"/>
      <c r="F3308" s="39"/>
      <c r="G3308" s="39"/>
      <c r="H3308" s="39"/>
      <c r="I3308" s="38"/>
    </row>
    <row r="3309" spans="2:9">
      <c r="B3309" s="39"/>
      <c r="C3309" s="40"/>
      <c r="D3309" s="39"/>
      <c r="E3309" s="39"/>
      <c r="F3309" s="39"/>
      <c r="G3309" s="39"/>
      <c r="H3309" s="39"/>
      <c r="I3309" s="38"/>
    </row>
    <row r="3310" spans="2:9">
      <c r="B3310" s="39"/>
      <c r="C3310" s="40"/>
      <c r="D3310" s="39"/>
      <c r="E3310" s="39"/>
      <c r="F3310" s="39"/>
      <c r="G3310" s="39"/>
      <c r="H3310" s="39"/>
      <c r="I3310" s="38"/>
    </row>
    <row r="3311" spans="2:9">
      <c r="B3311" s="39"/>
      <c r="C3311" s="40"/>
      <c r="D3311" s="39"/>
      <c r="E3311" s="39"/>
      <c r="F3311" s="39"/>
      <c r="G3311" s="39"/>
      <c r="H3311" s="39"/>
      <c r="I3311" s="38"/>
    </row>
    <row r="3312" spans="2:9">
      <c r="B3312" s="39"/>
      <c r="C3312" s="40"/>
      <c r="D3312" s="39"/>
      <c r="E3312" s="39"/>
      <c r="F3312" s="39"/>
      <c r="G3312" s="39"/>
      <c r="H3312" s="39"/>
      <c r="I3312" s="38"/>
    </row>
    <row r="3313" spans="2:9">
      <c r="B3313" s="39"/>
      <c r="C3313" s="40"/>
      <c r="D3313" s="39"/>
      <c r="E3313" s="39"/>
      <c r="F3313" s="39"/>
      <c r="G3313" s="39"/>
      <c r="H3313" s="39"/>
      <c r="I3313" s="38"/>
    </row>
    <row r="3314" spans="2:9">
      <c r="B3314" s="39"/>
      <c r="C3314" s="40"/>
      <c r="D3314" s="39"/>
      <c r="E3314" s="39"/>
      <c r="F3314" s="39"/>
      <c r="G3314" s="39"/>
      <c r="H3314" s="39"/>
      <c r="I3314" s="38"/>
    </row>
    <row r="3315" spans="2:9">
      <c r="B3315" s="39"/>
      <c r="C3315" s="40"/>
      <c r="D3315" s="39"/>
      <c r="E3315" s="39"/>
      <c r="F3315" s="39"/>
      <c r="G3315" s="39"/>
      <c r="H3315" s="39"/>
      <c r="I3315" s="38"/>
    </row>
    <row r="3316" spans="2:9">
      <c r="B3316" s="39"/>
      <c r="C3316" s="40"/>
      <c r="D3316" s="39"/>
      <c r="E3316" s="39"/>
      <c r="F3316" s="39"/>
      <c r="G3316" s="39"/>
      <c r="H3316" s="39"/>
      <c r="I3316" s="38"/>
    </row>
    <row r="3317" spans="2:9">
      <c r="B3317" s="39"/>
      <c r="C3317" s="40"/>
      <c r="D3317" s="39"/>
      <c r="E3317" s="39"/>
      <c r="F3317" s="39"/>
      <c r="G3317" s="39"/>
      <c r="H3317" s="39"/>
      <c r="I3317" s="38"/>
    </row>
    <row r="3318" spans="2:9">
      <c r="B3318" s="39"/>
      <c r="C3318" s="40"/>
      <c r="D3318" s="39"/>
      <c r="E3318" s="39"/>
      <c r="F3318" s="39"/>
      <c r="G3318" s="39"/>
      <c r="H3318" s="39"/>
      <c r="I3318" s="38"/>
    </row>
    <row r="3319" spans="2:9">
      <c r="B3319" s="39"/>
      <c r="C3319" s="40"/>
      <c r="D3319" s="39"/>
      <c r="E3319" s="39"/>
      <c r="F3319" s="39"/>
      <c r="G3319" s="39"/>
      <c r="H3319" s="39"/>
      <c r="I3319" s="38"/>
    </row>
    <row r="3320" spans="2:9">
      <c r="B3320" s="39"/>
      <c r="C3320" s="40"/>
      <c r="D3320" s="39"/>
      <c r="E3320" s="39"/>
      <c r="F3320" s="39"/>
      <c r="G3320" s="39"/>
      <c r="H3320" s="39"/>
      <c r="I3320" s="38"/>
    </row>
    <row r="3321" spans="2:9">
      <c r="B3321" s="39"/>
      <c r="C3321" s="40"/>
      <c r="D3321" s="39"/>
      <c r="E3321" s="39"/>
      <c r="F3321" s="39"/>
      <c r="G3321" s="39"/>
      <c r="H3321" s="39"/>
      <c r="I3321" s="38"/>
    </row>
    <row r="3322" spans="2:9">
      <c r="B3322" s="39"/>
      <c r="C3322" s="40"/>
      <c r="D3322" s="39"/>
      <c r="E3322" s="39"/>
      <c r="F3322" s="39"/>
      <c r="G3322" s="39"/>
      <c r="H3322" s="39"/>
      <c r="I3322" s="38"/>
    </row>
    <row r="3323" spans="2:9">
      <c r="B3323" s="39"/>
      <c r="C3323" s="40"/>
      <c r="D3323" s="39"/>
      <c r="E3323" s="39"/>
      <c r="F3323" s="39"/>
      <c r="G3323" s="39"/>
      <c r="H3323" s="39"/>
      <c r="I3323" s="38"/>
    </row>
    <row r="3324" spans="2:9">
      <c r="B3324" s="39"/>
      <c r="C3324" s="40"/>
      <c r="D3324" s="39"/>
      <c r="E3324" s="39"/>
      <c r="F3324" s="39"/>
      <c r="G3324" s="39"/>
      <c r="H3324" s="39"/>
      <c r="I3324" s="38"/>
    </row>
    <row r="3325" spans="2:9">
      <c r="B3325" s="39"/>
      <c r="C3325" s="40"/>
      <c r="D3325" s="39"/>
      <c r="E3325" s="39"/>
      <c r="F3325" s="39"/>
      <c r="G3325" s="39"/>
      <c r="H3325" s="39"/>
      <c r="I3325" s="38"/>
    </row>
    <row r="3326" spans="2:9">
      <c r="B3326" s="39"/>
      <c r="C3326" s="40"/>
      <c r="D3326" s="39"/>
      <c r="E3326" s="39"/>
      <c r="F3326" s="39"/>
      <c r="G3326" s="39"/>
      <c r="H3326" s="39"/>
      <c r="I3326" s="38"/>
    </row>
    <row r="3327" spans="2:9">
      <c r="B3327" s="39"/>
      <c r="C3327" s="40"/>
      <c r="D3327" s="39"/>
      <c r="E3327" s="39"/>
      <c r="F3327" s="39"/>
      <c r="G3327" s="39"/>
      <c r="H3327" s="39"/>
      <c r="I3327" s="38"/>
    </row>
    <row r="3328" spans="2:9">
      <c r="B3328" s="39"/>
      <c r="C3328" s="40"/>
      <c r="D3328" s="39"/>
      <c r="E3328" s="39"/>
      <c r="F3328" s="39"/>
      <c r="G3328" s="39"/>
      <c r="H3328" s="39"/>
      <c r="I3328" s="38"/>
    </row>
    <row r="3329" spans="2:9">
      <c r="B3329" s="39"/>
      <c r="C3329" s="40"/>
      <c r="D3329" s="39"/>
      <c r="E3329" s="39"/>
      <c r="F3329" s="39"/>
      <c r="G3329" s="39"/>
      <c r="H3329" s="39"/>
      <c r="I3329" s="38"/>
    </row>
    <row r="3330" spans="2:9">
      <c r="B3330" s="39"/>
      <c r="C3330" s="40"/>
      <c r="D3330" s="39"/>
      <c r="E3330" s="39"/>
      <c r="F3330" s="39"/>
      <c r="G3330" s="39"/>
      <c r="H3330" s="39"/>
      <c r="I3330" s="38"/>
    </row>
    <row r="3331" spans="2:9">
      <c r="B3331" s="39"/>
      <c r="C3331" s="40"/>
      <c r="D3331" s="39"/>
      <c r="E3331" s="39"/>
      <c r="F3331" s="39"/>
      <c r="G3331" s="39"/>
      <c r="H3331" s="39"/>
      <c r="I3331" s="38"/>
    </row>
    <row r="3332" spans="2:9">
      <c r="B3332" s="39"/>
      <c r="C3332" s="40"/>
      <c r="D3332" s="39"/>
      <c r="E3332" s="39"/>
      <c r="F3332" s="39"/>
      <c r="G3332" s="39"/>
      <c r="H3332" s="39"/>
      <c r="I3332" s="38"/>
    </row>
    <row r="3333" spans="2:9">
      <c r="B3333" s="39"/>
      <c r="C3333" s="40"/>
      <c r="D3333" s="39"/>
      <c r="E3333" s="39"/>
      <c r="F3333" s="39"/>
      <c r="G3333" s="39"/>
      <c r="H3333" s="39"/>
      <c r="I3333" s="38"/>
    </row>
    <row r="3334" spans="2:9">
      <c r="B3334" s="39"/>
      <c r="C3334" s="40"/>
      <c r="D3334" s="39"/>
      <c r="E3334" s="39"/>
      <c r="F3334" s="39"/>
      <c r="G3334" s="39"/>
      <c r="H3334" s="39"/>
      <c r="I3334" s="38"/>
    </row>
    <row r="3335" spans="2:9">
      <c r="B3335" s="39"/>
      <c r="C3335" s="40"/>
      <c r="D3335" s="39"/>
      <c r="E3335" s="39"/>
      <c r="F3335" s="39"/>
      <c r="G3335" s="39"/>
      <c r="H3335" s="39"/>
      <c r="I3335" s="38"/>
    </row>
    <row r="3336" spans="2:9">
      <c r="B3336" s="39"/>
      <c r="C3336" s="40"/>
      <c r="D3336" s="39"/>
      <c r="E3336" s="39"/>
      <c r="F3336" s="39"/>
      <c r="G3336" s="39"/>
      <c r="H3336" s="39"/>
      <c r="I3336" s="38"/>
    </row>
    <row r="3337" spans="2:9">
      <c r="B3337" s="39"/>
      <c r="C3337" s="40"/>
      <c r="D3337" s="39"/>
      <c r="E3337" s="39"/>
      <c r="F3337" s="39"/>
      <c r="G3337" s="39"/>
      <c r="H3337" s="39"/>
      <c r="I3337" s="38"/>
    </row>
    <row r="3338" spans="2:9">
      <c r="B3338" s="39"/>
      <c r="C3338" s="40"/>
      <c r="D3338" s="39"/>
      <c r="E3338" s="39"/>
      <c r="F3338" s="39"/>
      <c r="G3338" s="39"/>
      <c r="H3338" s="39"/>
      <c r="I3338" s="38"/>
    </row>
    <row r="3339" spans="2:9">
      <c r="B3339" s="39"/>
      <c r="C3339" s="40"/>
      <c r="D3339" s="39"/>
      <c r="E3339" s="39"/>
      <c r="F3339" s="39"/>
      <c r="G3339" s="39"/>
      <c r="H3339" s="39"/>
      <c r="I3339" s="38"/>
    </row>
    <row r="3340" spans="2:9">
      <c r="B3340" s="39"/>
      <c r="C3340" s="40"/>
      <c r="D3340" s="39"/>
      <c r="E3340" s="39"/>
      <c r="F3340" s="39"/>
      <c r="G3340" s="39"/>
      <c r="H3340" s="39"/>
      <c r="I3340" s="38"/>
    </row>
    <row r="3341" spans="2:9">
      <c r="B3341" s="39"/>
      <c r="C3341" s="40"/>
      <c r="D3341" s="39"/>
      <c r="E3341" s="39"/>
      <c r="F3341" s="39"/>
      <c r="G3341" s="39"/>
      <c r="H3341" s="39"/>
      <c r="I3341" s="38"/>
    </row>
    <row r="3342" spans="2:9">
      <c r="B3342" s="39"/>
      <c r="C3342" s="40"/>
      <c r="D3342" s="39"/>
      <c r="E3342" s="39"/>
      <c r="F3342" s="39"/>
      <c r="G3342" s="39"/>
      <c r="H3342" s="39"/>
      <c r="I3342" s="38"/>
    </row>
    <row r="3343" spans="2:9">
      <c r="B3343" s="39"/>
      <c r="C3343" s="40"/>
      <c r="D3343" s="39"/>
      <c r="E3343" s="39"/>
      <c r="F3343" s="39"/>
      <c r="G3343" s="39"/>
      <c r="H3343" s="39"/>
      <c r="I3343" s="38"/>
    </row>
    <row r="3344" spans="2:9">
      <c r="B3344" s="39"/>
      <c r="C3344" s="40"/>
      <c r="D3344" s="39"/>
      <c r="E3344" s="39"/>
      <c r="F3344" s="39"/>
      <c r="G3344" s="39"/>
      <c r="H3344" s="39"/>
      <c r="I3344" s="38"/>
    </row>
    <row r="3345" spans="2:9">
      <c r="B3345" s="39"/>
      <c r="C3345" s="40"/>
      <c r="D3345" s="39"/>
      <c r="E3345" s="39"/>
      <c r="F3345" s="39"/>
      <c r="G3345" s="39"/>
      <c r="H3345" s="39"/>
      <c r="I3345" s="38"/>
    </row>
    <row r="3346" spans="2:9">
      <c r="B3346" s="39"/>
      <c r="C3346" s="40"/>
      <c r="D3346" s="39"/>
      <c r="E3346" s="39"/>
      <c r="F3346" s="39"/>
      <c r="G3346" s="39"/>
      <c r="H3346" s="39"/>
      <c r="I3346" s="38"/>
    </row>
    <row r="3347" spans="2:9">
      <c r="B3347" s="39"/>
      <c r="C3347" s="40"/>
      <c r="D3347" s="39"/>
      <c r="E3347" s="39"/>
      <c r="F3347" s="39"/>
      <c r="G3347" s="39"/>
      <c r="H3347" s="39"/>
      <c r="I3347" s="38"/>
    </row>
    <row r="3348" spans="2:9">
      <c r="B3348" s="39"/>
      <c r="C3348" s="40"/>
      <c r="D3348" s="39"/>
      <c r="E3348" s="39"/>
      <c r="F3348" s="39"/>
      <c r="G3348" s="39"/>
      <c r="H3348" s="39"/>
      <c r="I3348" s="38"/>
    </row>
    <row r="3349" spans="2:9">
      <c r="B3349" s="39"/>
      <c r="C3349" s="40"/>
      <c r="D3349" s="39"/>
      <c r="E3349" s="39"/>
      <c r="F3349" s="39"/>
      <c r="G3349" s="39"/>
      <c r="H3349" s="39"/>
      <c r="I3349" s="38"/>
    </row>
    <row r="3350" spans="2:9">
      <c r="B3350" s="39"/>
      <c r="C3350" s="40"/>
      <c r="D3350" s="39"/>
      <c r="E3350" s="39"/>
      <c r="F3350" s="39"/>
      <c r="G3350" s="39"/>
      <c r="H3350" s="39"/>
      <c r="I3350" s="38"/>
    </row>
    <row r="3351" spans="2:9">
      <c r="B3351" s="39"/>
      <c r="C3351" s="40"/>
      <c r="D3351" s="39"/>
      <c r="E3351" s="39"/>
      <c r="F3351" s="39"/>
      <c r="G3351" s="39"/>
      <c r="H3351" s="39"/>
      <c r="I3351" s="38"/>
    </row>
    <row r="3352" spans="2:9">
      <c r="B3352" s="39"/>
      <c r="C3352" s="40"/>
      <c r="D3352" s="39"/>
      <c r="E3352" s="39"/>
      <c r="F3352" s="39"/>
      <c r="G3352" s="39"/>
      <c r="H3352" s="39"/>
      <c r="I3352" s="38"/>
    </row>
    <row r="3353" spans="2:9">
      <c r="B3353" s="39"/>
      <c r="C3353" s="40"/>
      <c r="D3353" s="39"/>
      <c r="E3353" s="39"/>
      <c r="F3353" s="39"/>
      <c r="G3353" s="39"/>
      <c r="H3353" s="39"/>
      <c r="I3353" s="38"/>
    </row>
    <row r="3354" spans="2:9">
      <c r="B3354" s="39"/>
      <c r="C3354" s="40"/>
      <c r="D3354" s="39"/>
      <c r="E3354" s="39"/>
      <c r="F3354" s="39"/>
      <c r="G3354" s="39"/>
      <c r="H3354" s="39"/>
      <c r="I3354" s="38"/>
    </row>
    <row r="3355" spans="2:9">
      <c r="B3355" s="39"/>
      <c r="C3355" s="40"/>
      <c r="D3355" s="39"/>
      <c r="E3355" s="39"/>
      <c r="F3355" s="39"/>
      <c r="G3355" s="39"/>
      <c r="H3355" s="39"/>
      <c r="I3355" s="38"/>
    </row>
    <row r="3356" spans="2:9">
      <c r="B3356" s="39"/>
      <c r="C3356" s="40"/>
      <c r="D3356" s="39"/>
      <c r="E3356" s="39"/>
      <c r="F3356" s="39"/>
      <c r="G3356" s="39"/>
      <c r="H3356" s="39"/>
      <c r="I3356" s="38"/>
    </row>
    <row r="3357" spans="2:9">
      <c r="B3357" s="39"/>
      <c r="C3357" s="40"/>
      <c r="D3357" s="39"/>
      <c r="E3357" s="39"/>
      <c r="F3357" s="39"/>
      <c r="G3357" s="39"/>
      <c r="H3357" s="39"/>
      <c r="I3357" s="38"/>
    </row>
    <row r="3358" spans="2:9">
      <c r="B3358" s="39"/>
      <c r="C3358" s="40"/>
      <c r="D3358" s="39"/>
      <c r="E3358" s="39"/>
      <c r="F3358" s="39"/>
      <c r="G3358" s="39"/>
      <c r="H3358" s="39"/>
      <c r="I3358" s="38"/>
    </row>
    <row r="3359" spans="2:9">
      <c r="B3359" s="39"/>
      <c r="C3359" s="40"/>
      <c r="D3359" s="39"/>
      <c r="E3359" s="39"/>
      <c r="F3359" s="39"/>
      <c r="G3359" s="39"/>
      <c r="H3359" s="39"/>
      <c r="I3359" s="38"/>
    </row>
    <row r="3360" spans="2:9">
      <c r="B3360" s="39"/>
      <c r="C3360" s="40"/>
      <c r="D3360" s="39"/>
      <c r="E3360" s="39"/>
      <c r="F3360" s="39"/>
      <c r="G3360" s="39"/>
      <c r="H3360" s="39"/>
      <c r="I3360" s="38"/>
    </row>
    <row r="3361" spans="2:9">
      <c r="B3361" s="39"/>
      <c r="C3361" s="40"/>
      <c r="D3361" s="39"/>
      <c r="E3361" s="39"/>
      <c r="F3361" s="39"/>
      <c r="G3361" s="39"/>
      <c r="H3361" s="39"/>
      <c r="I3361" s="38"/>
    </row>
    <row r="3362" spans="2:9">
      <c r="B3362" s="39"/>
      <c r="C3362" s="40"/>
      <c r="D3362" s="39"/>
      <c r="E3362" s="39"/>
      <c r="F3362" s="39"/>
      <c r="G3362" s="39"/>
      <c r="H3362" s="39"/>
      <c r="I3362" s="38"/>
    </row>
    <row r="3363" spans="2:9">
      <c r="B3363" s="39"/>
      <c r="C3363" s="40"/>
      <c r="D3363" s="39"/>
      <c r="E3363" s="39"/>
      <c r="F3363" s="39"/>
      <c r="G3363" s="39"/>
      <c r="H3363" s="39"/>
      <c r="I3363" s="38"/>
    </row>
    <row r="3364" spans="2:9">
      <c r="B3364" s="39"/>
      <c r="C3364" s="40"/>
      <c r="D3364" s="39"/>
      <c r="E3364" s="39"/>
      <c r="F3364" s="39"/>
      <c r="G3364" s="39"/>
      <c r="H3364" s="39"/>
      <c r="I3364" s="38"/>
    </row>
    <row r="3365" spans="2:9">
      <c r="B3365" s="39"/>
      <c r="C3365" s="40"/>
      <c r="D3365" s="39"/>
      <c r="E3365" s="39"/>
      <c r="F3365" s="39"/>
      <c r="G3365" s="39"/>
      <c r="H3365" s="39"/>
      <c r="I3365" s="38"/>
    </row>
    <row r="3366" spans="2:9">
      <c r="B3366" s="39"/>
      <c r="C3366" s="40"/>
      <c r="D3366" s="39"/>
      <c r="E3366" s="39"/>
      <c r="F3366" s="39"/>
      <c r="G3366" s="39"/>
      <c r="H3366" s="39"/>
      <c r="I3366" s="38"/>
    </row>
    <row r="3367" spans="2:9">
      <c r="B3367" s="39"/>
      <c r="C3367" s="40"/>
      <c r="D3367" s="39"/>
      <c r="E3367" s="39"/>
      <c r="F3367" s="39"/>
      <c r="G3367" s="39"/>
      <c r="H3367" s="39"/>
      <c r="I3367" s="38"/>
    </row>
    <row r="3368" spans="2:9">
      <c r="B3368" s="39"/>
      <c r="C3368" s="40"/>
      <c r="D3368" s="39"/>
      <c r="E3368" s="39"/>
      <c r="F3368" s="39"/>
      <c r="G3368" s="39"/>
      <c r="H3368" s="39"/>
      <c r="I3368" s="38"/>
    </row>
    <row r="3369" spans="2:9">
      <c r="B3369" s="39"/>
      <c r="C3369" s="40"/>
      <c r="D3369" s="39"/>
      <c r="E3369" s="39"/>
      <c r="F3369" s="39"/>
      <c r="G3369" s="39"/>
      <c r="H3369" s="39"/>
      <c r="I3369" s="38"/>
    </row>
    <row r="3370" spans="2:9">
      <c r="B3370" s="39"/>
      <c r="C3370" s="40"/>
      <c r="D3370" s="39"/>
      <c r="E3370" s="39"/>
      <c r="F3370" s="39"/>
      <c r="G3370" s="39"/>
      <c r="H3370" s="39"/>
      <c r="I3370" s="38"/>
    </row>
    <row r="3371" spans="2:9">
      <c r="B3371" s="39"/>
      <c r="C3371" s="40"/>
      <c r="D3371" s="39"/>
      <c r="E3371" s="39"/>
      <c r="F3371" s="39"/>
      <c r="G3371" s="39"/>
      <c r="H3371" s="39"/>
      <c r="I3371" s="38"/>
    </row>
    <row r="3372" spans="2:9">
      <c r="B3372" s="39"/>
      <c r="C3372" s="40"/>
      <c r="D3372" s="39"/>
      <c r="E3372" s="39"/>
      <c r="F3372" s="39"/>
      <c r="G3372" s="39"/>
      <c r="H3372" s="39"/>
      <c r="I3372" s="38"/>
    </row>
    <row r="3373" spans="2:9">
      <c r="B3373" s="39"/>
      <c r="C3373" s="40"/>
      <c r="D3373" s="39"/>
      <c r="E3373" s="39"/>
      <c r="F3373" s="39"/>
      <c r="G3373" s="39"/>
      <c r="H3373" s="39"/>
      <c r="I3373" s="38"/>
    </row>
    <row r="3374" spans="2:9">
      <c r="B3374" s="39"/>
      <c r="C3374" s="40"/>
      <c r="D3374" s="39"/>
      <c r="E3374" s="39"/>
      <c r="F3374" s="39"/>
      <c r="G3374" s="39"/>
      <c r="H3374" s="39"/>
      <c r="I3374" s="38"/>
    </row>
    <row r="3375" spans="2:9">
      <c r="B3375" s="39"/>
      <c r="C3375" s="40"/>
      <c r="D3375" s="39"/>
      <c r="E3375" s="39"/>
      <c r="F3375" s="39"/>
      <c r="G3375" s="39"/>
      <c r="H3375" s="39"/>
      <c r="I3375" s="38"/>
    </row>
    <row r="3376" spans="2:9">
      <c r="B3376" s="39"/>
      <c r="C3376" s="40"/>
      <c r="D3376" s="39"/>
      <c r="E3376" s="39"/>
      <c r="F3376" s="39"/>
      <c r="G3376" s="39"/>
      <c r="H3376" s="39"/>
      <c r="I3376" s="38"/>
    </row>
    <row r="3377" spans="2:9">
      <c r="B3377" s="39"/>
      <c r="C3377" s="40"/>
      <c r="D3377" s="39"/>
      <c r="E3377" s="39"/>
      <c r="F3377" s="39"/>
      <c r="G3377" s="39"/>
      <c r="H3377" s="39"/>
      <c r="I3377" s="38"/>
    </row>
    <row r="3378" spans="2:9">
      <c r="B3378" s="39"/>
      <c r="C3378" s="40"/>
      <c r="D3378" s="39"/>
      <c r="E3378" s="39"/>
      <c r="F3378" s="39"/>
      <c r="G3378" s="39"/>
      <c r="H3378" s="39"/>
      <c r="I3378" s="38"/>
    </row>
    <row r="3379" spans="2:9">
      <c r="B3379" s="39"/>
      <c r="C3379" s="40"/>
      <c r="D3379" s="39"/>
      <c r="E3379" s="39"/>
      <c r="F3379" s="39"/>
      <c r="G3379" s="39"/>
      <c r="H3379" s="39"/>
      <c r="I3379" s="38"/>
    </row>
    <row r="3380" spans="2:9">
      <c r="B3380" s="39"/>
      <c r="C3380" s="40"/>
      <c r="D3380" s="39"/>
      <c r="E3380" s="39"/>
      <c r="F3380" s="39"/>
      <c r="G3380" s="39"/>
      <c r="H3380" s="39"/>
      <c r="I3380" s="38"/>
    </row>
    <row r="3381" spans="2:9">
      <c r="B3381" s="39"/>
      <c r="C3381" s="40"/>
      <c r="D3381" s="39"/>
      <c r="E3381" s="39"/>
      <c r="F3381" s="39"/>
      <c r="G3381" s="39"/>
      <c r="H3381" s="39"/>
      <c r="I3381" s="38"/>
    </row>
    <row r="3382" spans="2:9">
      <c r="B3382" s="39"/>
      <c r="C3382" s="40"/>
      <c r="D3382" s="39"/>
      <c r="E3382" s="39"/>
      <c r="F3382" s="39"/>
      <c r="G3382" s="39"/>
      <c r="H3382" s="39"/>
      <c r="I3382" s="38"/>
    </row>
    <row r="3383" spans="2:9">
      <c r="B3383" s="39"/>
      <c r="C3383" s="40"/>
      <c r="D3383" s="39"/>
      <c r="E3383" s="39"/>
      <c r="F3383" s="39"/>
      <c r="G3383" s="39"/>
      <c r="H3383" s="39"/>
      <c r="I3383" s="38"/>
    </row>
    <row r="3384" spans="2:9">
      <c r="B3384" s="39"/>
      <c r="C3384" s="40"/>
      <c r="D3384" s="39"/>
      <c r="E3384" s="39"/>
      <c r="F3384" s="39"/>
      <c r="G3384" s="39"/>
      <c r="H3384" s="39"/>
      <c r="I3384" s="38"/>
    </row>
    <row r="3385" spans="2:9">
      <c r="B3385" s="39"/>
      <c r="C3385" s="40"/>
      <c r="D3385" s="39"/>
      <c r="E3385" s="39"/>
      <c r="F3385" s="39"/>
      <c r="G3385" s="39"/>
      <c r="H3385" s="39"/>
      <c r="I3385" s="38"/>
    </row>
    <row r="3386" spans="2:9">
      <c r="B3386" s="39"/>
      <c r="C3386" s="40"/>
      <c r="D3386" s="39"/>
      <c r="E3386" s="39"/>
      <c r="F3386" s="39"/>
      <c r="G3386" s="39"/>
      <c r="H3386" s="39"/>
      <c r="I3386" s="38"/>
    </row>
    <row r="3387" spans="2:9">
      <c r="B3387" s="39"/>
      <c r="C3387" s="40"/>
      <c r="D3387" s="39"/>
      <c r="E3387" s="39"/>
      <c r="F3387" s="39"/>
      <c r="G3387" s="39"/>
      <c r="H3387" s="39"/>
      <c r="I3387" s="38"/>
    </row>
    <row r="3388" spans="2:9">
      <c r="B3388" s="39"/>
      <c r="C3388" s="40"/>
      <c r="D3388" s="39"/>
      <c r="E3388" s="39"/>
      <c r="F3388" s="39"/>
      <c r="G3388" s="39"/>
      <c r="H3388" s="39"/>
      <c r="I3388" s="38"/>
    </row>
    <row r="3389" spans="2:9">
      <c r="B3389" s="39"/>
      <c r="C3389" s="40"/>
      <c r="D3389" s="39"/>
      <c r="E3389" s="39"/>
      <c r="F3389" s="39"/>
      <c r="G3389" s="39"/>
      <c r="H3389" s="39"/>
      <c r="I3389" s="38"/>
    </row>
    <row r="3390" spans="2:9">
      <c r="B3390" s="39"/>
      <c r="C3390" s="40"/>
      <c r="D3390" s="39"/>
      <c r="E3390" s="39"/>
      <c r="F3390" s="39"/>
      <c r="G3390" s="39"/>
      <c r="H3390" s="39"/>
      <c r="I3390" s="38"/>
    </row>
    <row r="3391" spans="2:9">
      <c r="B3391" s="39"/>
      <c r="C3391" s="40"/>
      <c r="D3391" s="39"/>
      <c r="E3391" s="39"/>
      <c r="F3391" s="39"/>
      <c r="G3391" s="39"/>
      <c r="H3391" s="39"/>
      <c r="I3391" s="38"/>
    </row>
    <row r="3392" spans="2:9">
      <c r="B3392" s="39"/>
      <c r="C3392" s="40"/>
      <c r="D3392" s="39"/>
      <c r="E3392" s="39"/>
      <c r="F3392" s="39"/>
      <c r="G3392" s="39"/>
      <c r="H3392" s="39"/>
      <c r="I3392" s="38"/>
    </row>
    <row r="3393" spans="2:9">
      <c r="B3393" s="39"/>
      <c r="C3393" s="40"/>
      <c r="D3393" s="39"/>
      <c r="E3393" s="39"/>
      <c r="F3393" s="39"/>
      <c r="G3393" s="39"/>
      <c r="H3393" s="39"/>
      <c r="I3393" s="38"/>
    </row>
    <row r="3394" spans="2:9">
      <c r="B3394" s="39"/>
      <c r="C3394" s="40"/>
      <c r="D3394" s="39"/>
      <c r="E3394" s="39"/>
      <c r="F3394" s="39"/>
      <c r="G3394" s="39"/>
      <c r="H3394" s="39"/>
      <c r="I3394" s="38"/>
    </row>
    <row r="3395" spans="2:9">
      <c r="B3395" s="39"/>
      <c r="C3395" s="40"/>
      <c r="D3395" s="39"/>
      <c r="E3395" s="39"/>
      <c r="F3395" s="39"/>
      <c r="G3395" s="39"/>
      <c r="H3395" s="39"/>
      <c r="I3395" s="38"/>
    </row>
    <row r="3396" spans="2:9">
      <c r="B3396" s="39"/>
      <c r="C3396" s="40"/>
      <c r="D3396" s="39"/>
      <c r="E3396" s="39"/>
      <c r="F3396" s="39"/>
      <c r="G3396" s="39"/>
      <c r="H3396" s="39"/>
      <c r="I3396" s="38"/>
    </row>
    <row r="3397" spans="2:9">
      <c r="B3397" s="39"/>
      <c r="C3397" s="40"/>
      <c r="D3397" s="39"/>
      <c r="E3397" s="39"/>
      <c r="F3397" s="39"/>
      <c r="G3397" s="39"/>
      <c r="H3397" s="39"/>
      <c r="I3397" s="38"/>
    </row>
    <row r="3398" spans="2:9">
      <c r="B3398" s="39"/>
      <c r="C3398" s="40"/>
      <c r="D3398" s="39"/>
      <c r="E3398" s="39"/>
      <c r="F3398" s="39"/>
      <c r="G3398" s="39"/>
      <c r="H3398" s="39"/>
      <c r="I3398" s="38"/>
    </row>
    <row r="3399" spans="2:9">
      <c r="B3399" s="39"/>
      <c r="C3399" s="40"/>
      <c r="D3399" s="39"/>
      <c r="E3399" s="39"/>
      <c r="F3399" s="39"/>
      <c r="G3399" s="39"/>
      <c r="H3399" s="39"/>
      <c r="I3399" s="38"/>
    </row>
    <row r="3400" spans="2:9">
      <c r="B3400" s="39"/>
      <c r="C3400" s="40"/>
      <c r="D3400" s="39"/>
      <c r="E3400" s="39"/>
      <c r="F3400" s="39"/>
      <c r="G3400" s="39"/>
      <c r="H3400" s="39"/>
      <c r="I3400" s="38"/>
    </row>
    <row r="3401" spans="2:9">
      <c r="B3401" s="39"/>
      <c r="C3401" s="40"/>
      <c r="D3401" s="39"/>
      <c r="E3401" s="39"/>
      <c r="F3401" s="39"/>
      <c r="G3401" s="39"/>
      <c r="H3401" s="39"/>
      <c r="I3401" s="38"/>
    </row>
    <row r="3402" spans="2:9">
      <c r="B3402" s="39"/>
      <c r="C3402" s="40"/>
      <c r="D3402" s="39"/>
      <c r="E3402" s="39"/>
      <c r="F3402" s="39"/>
      <c r="G3402" s="39"/>
      <c r="H3402" s="39"/>
      <c r="I3402" s="38"/>
    </row>
    <row r="3403" spans="2:9">
      <c r="B3403" s="39"/>
      <c r="C3403" s="40"/>
      <c r="D3403" s="39"/>
      <c r="E3403" s="39"/>
      <c r="F3403" s="39"/>
      <c r="G3403" s="39"/>
      <c r="H3403" s="39"/>
      <c r="I3403" s="38"/>
    </row>
    <row r="3404" spans="2:9">
      <c r="B3404" s="39"/>
      <c r="C3404" s="40"/>
      <c r="D3404" s="39"/>
      <c r="E3404" s="39"/>
      <c r="F3404" s="39"/>
      <c r="G3404" s="39"/>
      <c r="H3404" s="39"/>
      <c r="I3404" s="38"/>
    </row>
    <row r="3405" spans="2:9">
      <c r="B3405" s="39"/>
      <c r="C3405" s="40"/>
      <c r="D3405" s="39"/>
      <c r="E3405" s="39"/>
      <c r="F3405" s="39"/>
      <c r="G3405" s="39"/>
      <c r="H3405" s="39"/>
      <c r="I3405" s="38"/>
    </row>
    <row r="3406" spans="2:9">
      <c r="B3406" s="39"/>
      <c r="C3406" s="40"/>
      <c r="D3406" s="39"/>
      <c r="E3406" s="39"/>
      <c r="F3406" s="39"/>
      <c r="G3406" s="39"/>
      <c r="H3406" s="39"/>
      <c r="I3406" s="38"/>
    </row>
    <row r="3407" spans="2:9">
      <c r="B3407" s="39"/>
      <c r="C3407" s="40"/>
      <c r="D3407" s="39"/>
      <c r="E3407" s="39"/>
      <c r="F3407" s="39"/>
      <c r="G3407" s="39"/>
      <c r="H3407" s="39"/>
      <c r="I3407" s="38"/>
    </row>
    <row r="3408" spans="2:9">
      <c r="B3408" s="39"/>
      <c r="C3408" s="40"/>
      <c r="D3408" s="39"/>
      <c r="E3408" s="39"/>
      <c r="F3408" s="39"/>
      <c r="G3408" s="39"/>
      <c r="H3408" s="39"/>
      <c r="I3408" s="38"/>
    </row>
    <row r="3409" spans="2:9">
      <c r="B3409" s="39"/>
      <c r="C3409" s="40"/>
      <c r="D3409" s="39"/>
      <c r="E3409" s="39"/>
      <c r="F3409" s="39"/>
      <c r="G3409" s="39"/>
      <c r="H3409" s="39"/>
      <c r="I3409" s="38"/>
    </row>
    <row r="3410" spans="2:9">
      <c r="B3410" s="39"/>
      <c r="C3410" s="40"/>
      <c r="D3410" s="39"/>
      <c r="E3410" s="39"/>
      <c r="F3410" s="39"/>
      <c r="G3410" s="39"/>
      <c r="H3410" s="39"/>
      <c r="I3410" s="38"/>
    </row>
    <row r="3411" spans="2:9">
      <c r="B3411" s="39"/>
      <c r="C3411" s="40"/>
      <c r="D3411" s="39"/>
      <c r="E3411" s="39"/>
      <c r="F3411" s="39"/>
      <c r="G3411" s="39"/>
      <c r="H3411" s="39"/>
      <c r="I3411" s="38"/>
    </row>
    <row r="3412" spans="2:9">
      <c r="B3412" s="39"/>
      <c r="C3412" s="40"/>
      <c r="D3412" s="39"/>
      <c r="E3412" s="39"/>
      <c r="F3412" s="39"/>
      <c r="G3412" s="39"/>
      <c r="H3412" s="39"/>
      <c r="I3412" s="38"/>
    </row>
    <row r="3413" spans="2:9">
      <c r="B3413" s="39"/>
      <c r="C3413" s="40"/>
      <c r="D3413" s="39"/>
      <c r="E3413" s="39"/>
      <c r="F3413" s="39"/>
      <c r="G3413" s="39"/>
      <c r="H3413" s="39"/>
      <c r="I3413" s="38"/>
    </row>
    <row r="3414" spans="2:9">
      <c r="B3414" s="39"/>
      <c r="C3414" s="40"/>
      <c r="D3414" s="39"/>
      <c r="E3414" s="39"/>
      <c r="F3414" s="39"/>
      <c r="G3414" s="39"/>
      <c r="H3414" s="39"/>
      <c r="I3414" s="38"/>
    </row>
    <row r="3415" spans="2:9">
      <c r="B3415" s="39"/>
      <c r="C3415" s="40"/>
      <c r="D3415" s="39"/>
      <c r="E3415" s="39"/>
      <c r="F3415" s="39"/>
      <c r="G3415" s="39"/>
      <c r="H3415" s="39"/>
      <c r="I3415" s="38"/>
    </row>
    <row r="3416" spans="2:9">
      <c r="B3416" s="39"/>
      <c r="C3416" s="40"/>
      <c r="D3416" s="39"/>
      <c r="E3416" s="39"/>
      <c r="F3416" s="39"/>
      <c r="G3416" s="39"/>
      <c r="H3416" s="39"/>
      <c r="I3416" s="38"/>
    </row>
    <row r="3417" spans="2:9">
      <c r="B3417" s="39"/>
      <c r="C3417" s="40"/>
      <c r="D3417" s="39"/>
      <c r="E3417" s="39"/>
      <c r="F3417" s="39"/>
      <c r="G3417" s="39"/>
      <c r="H3417" s="39"/>
      <c r="I3417" s="38"/>
    </row>
    <row r="3418" spans="2:9">
      <c r="B3418" s="39"/>
      <c r="C3418" s="40"/>
      <c r="D3418" s="39"/>
      <c r="E3418" s="39"/>
      <c r="F3418" s="39"/>
      <c r="G3418" s="39"/>
      <c r="H3418" s="39"/>
      <c r="I3418" s="38"/>
    </row>
    <row r="3419" spans="2:9">
      <c r="B3419" s="39"/>
      <c r="C3419" s="40"/>
      <c r="D3419" s="39"/>
      <c r="E3419" s="39"/>
      <c r="F3419" s="39"/>
      <c r="G3419" s="39"/>
      <c r="H3419" s="39"/>
      <c r="I3419" s="38"/>
    </row>
    <row r="3420" spans="2:9">
      <c r="B3420" s="39"/>
      <c r="C3420" s="40"/>
      <c r="D3420" s="39"/>
      <c r="E3420" s="39"/>
      <c r="F3420" s="39"/>
      <c r="G3420" s="39"/>
      <c r="H3420" s="39"/>
      <c r="I3420" s="38"/>
    </row>
    <row r="3421" spans="2:9">
      <c r="B3421" s="39"/>
      <c r="C3421" s="40"/>
      <c r="D3421" s="39"/>
      <c r="E3421" s="39"/>
      <c r="F3421" s="39"/>
      <c r="G3421" s="39"/>
      <c r="H3421" s="39"/>
      <c r="I3421" s="38"/>
    </row>
    <row r="3422" spans="2:9">
      <c r="B3422" s="39"/>
      <c r="C3422" s="40"/>
      <c r="D3422" s="39"/>
      <c r="E3422" s="39"/>
      <c r="F3422" s="39"/>
      <c r="G3422" s="39"/>
      <c r="H3422" s="39"/>
      <c r="I3422" s="38"/>
    </row>
    <row r="3423" spans="2:9">
      <c r="B3423" s="39"/>
      <c r="C3423" s="40"/>
      <c r="D3423" s="39"/>
      <c r="E3423" s="39"/>
      <c r="F3423" s="39"/>
      <c r="G3423" s="39"/>
      <c r="H3423" s="39"/>
      <c r="I3423" s="38"/>
    </row>
    <row r="3424" spans="2:9">
      <c r="B3424" s="39"/>
      <c r="C3424" s="40"/>
      <c r="D3424" s="39"/>
      <c r="E3424" s="39"/>
      <c r="F3424" s="39"/>
      <c r="G3424" s="39"/>
      <c r="H3424" s="39"/>
      <c r="I3424" s="38"/>
    </row>
    <row r="3425" spans="2:9">
      <c r="B3425" s="39"/>
      <c r="C3425" s="40"/>
      <c r="D3425" s="39"/>
      <c r="E3425" s="39"/>
      <c r="F3425" s="39"/>
      <c r="G3425" s="39"/>
      <c r="H3425" s="39"/>
      <c r="I3425" s="38"/>
    </row>
    <row r="3426" spans="2:9">
      <c r="B3426" s="39"/>
      <c r="C3426" s="40"/>
      <c r="D3426" s="39"/>
      <c r="E3426" s="39"/>
      <c r="F3426" s="39"/>
      <c r="G3426" s="39"/>
      <c r="H3426" s="39"/>
      <c r="I3426" s="38"/>
    </row>
    <row r="3427" spans="2:9">
      <c r="B3427" s="39"/>
      <c r="C3427" s="40"/>
      <c r="D3427" s="39"/>
      <c r="E3427" s="39"/>
      <c r="F3427" s="39"/>
      <c r="G3427" s="39"/>
      <c r="H3427" s="39"/>
      <c r="I3427" s="38"/>
    </row>
    <row r="3428" spans="2:9">
      <c r="B3428" s="39"/>
      <c r="C3428" s="40"/>
      <c r="D3428" s="39"/>
      <c r="E3428" s="39"/>
      <c r="F3428" s="39"/>
      <c r="G3428" s="39"/>
      <c r="H3428" s="39"/>
      <c r="I3428" s="38"/>
    </row>
    <row r="3429" spans="2:9">
      <c r="B3429" s="39"/>
      <c r="C3429" s="40"/>
      <c r="D3429" s="39"/>
      <c r="E3429" s="39"/>
      <c r="F3429" s="39"/>
      <c r="G3429" s="39"/>
      <c r="H3429" s="39"/>
      <c r="I3429" s="38"/>
    </row>
    <row r="3430" spans="2:9">
      <c r="B3430" s="39"/>
      <c r="C3430" s="40"/>
      <c r="D3430" s="39"/>
      <c r="E3430" s="39"/>
      <c r="F3430" s="39"/>
      <c r="G3430" s="39"/>
      <c r="H3430" s="39"/>
      <c r="I3430" s="38"/>
    </row>
    <row r="3431" spans="2:9">
      <c r="B3431" s="39"/>
      <c r="C3431" s="40"/>
      <c r="D3431" s="39"/>
      <c r="E3431" s="39"/>
      <c r="F3431" s="39"/>
      <c r="G3431" s="39"/>
      <c r="H3431" s="39"/>
      <c r="I3431" s="38"/>
    </row>
    <row r="3432" spans="2:9">
      <c r="B3432" s="39"/>
      <c r="C3432" s="40"/>
      <c r="D3432" s="39"/>
      <c r="E3432" s="39"/>
      <c r="F3432" s="39"/>
      <c r="G3432" s="39"/>
      <c r="H3432" s="39"/>
      <c r="I3432" s="38"/>
    </row>
    <row r="3433" spans="2:9">
      <c r="B3433" s="39"/>
      <c r="C3433" s="40"/>
      <c r="D3433" s="39"/>
      <c r="E3433" s="39"/>
      <c r="F3433" s="39"/>
      <c r="G3433" s="39"/>
      <c r="H3433" s="39"/>
      <c r="I3433" s="38"/>
    </row>
    <row r="3434" spans="2:9">
      <c r="B3434" s="39"/>
      <c r="C3434" s="40"/>
      <c r="D3434" s="39"/>
      <c r="E3434" s="39"/>
      <c r="F3434" s="39"/>
      <c r="G3434" s="39"/>
      <c r="H3434" s="39"/>
      <c r="I3434" s="38"/>
    </row>
    <row r="3435" spans="2:9">
      <c r="B3435" s="39"/>
      <c r="C3435" s="40"/>
      <c r="D3435" s="39"/>
      <c r="E3435" s="39"/>
      <c r="F3435" s="39"/>
      <c r="G3435" s="39"/>
      <c r="H3435" s="39"/>
      <c r="I3435" s="38"/>
    </row>
    <row r="3436" spans="2:9">
      <c r="B3436" s="39"/>
      <c r="C3436" s="40"/>
      <c r="D3436" s="39"/>
      <c r="E3436" s="39"/>
      <c r="F3436" s="39"/>
      <c r="G3436" s="39"/>
      <c r="H3436" s="39"/>
      <c r="I3436" s="38"/>
    </row>
    <row r="3437" spans="2:9">
      <c r="B3437" s="39"/>
      <c r="C3437" s="40"/>
      <c r="D3437" s="39"/>
      <c r="E3437" s="39"/>
      <c r="F3437" s="39"/>
      <c r="G3437" s="39"/>
      <c r="H3437" s="39"/>
      <c r="I3437" s="38"/>
    </row>
    <row r="3438" spans="2:9">
      <c r="B3438" s="39"/>
      <c r="C3438" s="40"/>
      <c r="D3438" s="39"/>
      <c r="E3438" s="39"/>
      <c r="F3438" s="39"/>
      <c r="G3438" s="39"/>
      <c r="H3438" s="39"/>
      <c r="I3438" s="38"/>
    </row>
    <row r="3439" spans="2:9">
      <c r="B3439" s="39"/>
      <c r="C3439" s="40"/>
      <c r="D3439" s="39"/>
      <c r="E3439" s="39"/>
      <c r="F3439" s="39"/>
      <c r="G3439" s="39"/>
      <c r="H3439" s="39"/>
      <c r="I3439" s="38"/>
    </row>
    <row r="3440" spans="2:9">
      <c r="B3440" s="39"/>
      <c r="C3440" s="40"/>
      <c r="D3440" s="39"/>
      <c r="E3440" s="39"/>
      <c r="F3440" s="39"/>
      <c r="G3440" s="39"/>
      <c r="H3440" s="39"/>
      <c r="I3440" s="38"/>
    </row>
    <row r="3441" spans="2:9">
      <c r="B3441" s="39"/>
      <c r="C3441" s="40"/>
      <c r="D3441" s="39"/>
      <c r="E3441" s="39"/>
      <c r="F3441" s="39"/>
      <c r="G3441" s="39"/>
      <c r="H3441" s="39"/>
      <c r="I3441" s="38"/>
    </row>
    <row r="3442" spans="2:9">
      <c r="B3442" s="39"/>
      <c r="C3442" s="40"/>
      <c r="D3442" s="39"/>
      <c r="E3442" s="39"/>
      <c r="F3442" s="39"/>
      <c r="G3442" s="39"/>
      <c r="H3442" s="39"/>
      <c r="I3442" s="38"/>
    </row>
    <row r="3443" spans="2:9">
      <c r="B3443" s="39"/>
      <c r="C3443" s="40"/>
      <c r="D3443" s="39"/>
      <c r="E3443" s="39"/>
      <c r="F3443" s="39"/>
      <c r="G3443" s="39"/>
      <c r="H3443" s="39"/>
      <c r="I3443" s="38"/>
    </row>
    <row r="3444" spans="2:9">
      <c r="B3444" s="39"/>
      <c r="C3444" s="40"/>
      <c r="D3444" s="39"/>
      <c r="E3444" s="39"/>
      <c r="F3444" s="39"/>
      <c r="G3444" s="39"/>
      <c r="H3444" s="39"/>
      <c r="I3444" s="38"/>
    </row>
    <row r="3445" spans="2:9">
      <c r="B3445" s="39"/>
      <c r="C3445" s="40"/>
      <c r="D3445" s="39"/>
      <c r="E3445" s="39"/>
      <c r="F3445" s="39"/>
      <c r="G3445" s="39"/>
      <c r="H3445" s="39"/>
      <c r="I3445" s="38"/>
    </row>
    <row r="3446" spans="2:9">
      <c r="B3446" s="39"/>
      <c r="C3446" s="40"/>
      <c r="D3446" s="39"/>
      <c r="E3446" s="39"/>
      <c r="F3446" s="39"/>
      <c r="G3446" s="39"/>
      <c r="H3446" s="39"/>
      <c r="I3446" s="38"/>
    </row>
    <row r="3447" spans="2:9">
      <c r="B3447" s="39"/>
      <c r="C3447" s="40"/>
      <c r="D3447" s="39"/>
      <c r="E3447" s="39"/>
      <c r="F3447" s="39"/>
      <c r="G3447" s="39"/>
      <c r="H3447" s="39"/>
      <c r="I3447" s="38"/>
    </row>
    <row r="3448" spans="2:9">
      <c r="B3448" s="39"/>
      <c r="C3448" s="40"/>
      <c r="D3448" s="39"/>
      <c r="E3448" s="39"/>
      <c r="F3448" s="39"/>
      <c r="G3448" s="39"/>
      <c r="H3448" s="39"/>
      <c r="I3448" s="38"/>
    </row>
    <row r="3449" spans="2:9">
      <c r="B3449" s="39"/>
      <c r="C3449" s="40"/>
      <c r="D3449" s="39"/>
      <c r="E3449" s="39"/>
      <c r="F3449" s="39"/>
      <c r="G3449" s="39"/>
      <c r="H3449" s="39"/>
      <c r="I3449" s="38"/>
    </row>
    <row r="3450" spans="2:9">
      <c r="B3450" s="39"/>
      <c r="C3450" s="40"/>
      <c r="D3450" s="39"/>
      <c r="E3450" s="39"/>
      <c r="F3450" s="39"/>
      <c r="G3450" s="39"/>
      <c r="H3450" s="39"/>
      <c r="I3450" s="38"/>
    </row>
    <row r="3451" spans="2:9">
      <c r="B3451" s="39"/>
      <c r="C3451" s="40"/>
      <c r="D3451" s="39"/>
      <c r="E3451" s="39"/>
      <c r="F3451" s="39"/>
      <c r="G3451" s="39"/>
      <c r="H3451" s="39"/>
      <c r="I3451" s="38"/>
    </row>
    <row r="3452" spans="2:9">
      <c r="B3452" s="39"/>
      <c r="C3452" s="40"/>
      <c r="D3452" s="39"/>
      <c r="E3452" s="39"/>
      <c r="F3452" s="39"/>
      <c r="G3452" s="39"/>
      <c r="H3452" s="39"/>
      <c r="I3452" s="38"/>
    </row>
    <row r="3453" spans="2:9">
      <c r="B3453" s="39"/>
      <c r="C3453" s="40"/>
      <c r="D3453" s="39"/>
      <c r="E3453" s="39"/>
      <c r="F3453" s="39"/>
      <c r="G3453" s="39"/>
      <c r="H3453" s="39"/>
      <c r="I3453" s="38"/>
    </row>
    <row r="3454" spans="2:9">
      <c r="B3454" s="39"/>
      <c r="C3454" s="40"/>
      <c r="D3454" s="39"/>
      <c r="E3454" s="39"/>
      <c r="F3454" s="39"/>
      <c r="G3454" s="39"/>
      <c r="H3454" s="39"/>
      <c r="I3454" s="38"/>
    </row>
    <row r="3455" spans="2:9">
      <c r="B3455" s="39"/>
      <c r="C3455" s="40"/>
      <c r="D3455" s="39"/>
      <c r="E3455" s="39"/>
      <c r="F3455" s="39"/>
      <c r="G3455" s="39"/>
      <c r="H3455" s="39"/>
      <c r="I3455" s="38"/>
    </row>
    <row r="3456" spans="2:9">
      <c r="B3456" s="39"/>
      <c r="C3456" s="40"/>
      <c r="D3456" s="39"/>
      <c r="E3456" s="39"/>
      <c r="F3456" s="39"/>
      <c r="G3456" s="39"/>
      <c r="H3456" s="39"/>
      <c r="I3456" s="38"/>
    </row>
    <row r="3457" spans="2:9">
      <c r="B3457" s="39"/>
      <c r="C3457" s="40"/>
      <c r="D3457" s="39"/>
      <c r="E3457" s="39"/>
      <c r="F3457" s="39"/>
      <c r="G3457" s="39"/>
      <c r="H3457" s="39"/>
      <c r="I3457" s="38"/>
    </row>
    <row r="3458" spans="2:9">
      <c r="B3458" s="39"/>
      <c r="C3458" s="40"/>
      <c r="D3458" s="39"/>
      <c r="E3458" s="39"/>
      <c r="F3458" s="39"/>
      <c r="G3458" s="39"/>
      <c r="H3458" s="39"/>
      <c r="I3458" s="38"/>
    </row>
    <row r="3459" spans="2:9">
      <c r="B3459" s="39"/>
      <c r="C3459" s="40"/>
      <c r="D3459" s="39"/>
      <c r="E3459" s="39"/>
      <c r="F3459" s="39"/>
      <c r="G3459" s="39"/>
      <c r="H3459" s="39"/>
      <c r="I3459" s="38"/>
    </row>
    <row r="3460" spans="2:9">
      <c r="B3460" s="39"/>
      <c r="C3460" s="40"/>
      <c r="D3460" s="39"/>
      <c r="E3460" s="39"/>
      <c r="F3460" s="39"/>
      <c r="G3460" s="39"/>
      <c r="H3460" s="39"/>
      <c r="I3460" s="38"/>
    </row>
    <row r="3461" spans="2:9">
      <c r="B3461" s="39"/>
      <c r="C3461" s="40"/>
      <c r="D3461" s="39"/>
      <c r="E3461" s="39"/>
      <c r="F3461" s="39"/>
      <c r="G3461" s="39"/>
      <c r="H3461" s="39"/>
      <c r="I3461" s="38"/>
    </row>
    <row r="3462" spans="2:9">
      <c r="B3462" s="39"/>
      <c r="C3462" s="40"/>
      <c r="D3462" s="39"/>
      <c r="E3462" s="39"/>
      <c r="F3462" s="39"/>
      <c r="G3462" s="39"/>
      <c r="H3462" s="39"/>
      <c r="I3462" s="38"/>
    </row>
    <row r="3463" spans="2:9">
      <c r="B3463" s="39"/>
      <c r="C3463" s="40"/>
      <c r="D3463" s="39"/>
      <c r="E3463" s="39"/>
      <c r="F3463" s="39"/>
      <c r="G3463" s="39"/>
      <c r="H3463" s="39"/>
      <c r="I3463" s="38"/>
    </row>
    <row r="3464" spans="2:9">
      <c r="B3464" s="39"/>
      <c r="C3464" s="40"/>
      <c r="D3464" s="39"/>
      <c r="E3464" s="39"/>
      <c r="F3464" s="39"/>
      <c r="G3464" s="39"/>
      <c r="H3464" s="39"/>
      <c r="I3464" s="38"/>
    </row>
    <row r="3465" spans="2:9">
      <c r="B3465" s="39"/>
      <c r="C3465" s="40"/>
      <c r="D3465" s="39"/>
      <c r="E3465" s="39"/>
      <c r="F3465" s="39"/>
      <c r="G3465" s="39"/>
      <c r="H3465" s="39"/>
      <c r="I3465" s="38"/>
    </row>
    <row r="3466" spans="2:9">
      <c r="B3466" s="39"/>
      <c r="C3466" s="40"/>
      <c r="D3466" s="39"/>
      <c r="E3466" s="39"/>
      <c r="F3466" s="39"/>
      <c r="G3466" s="39"/>
      <c r="H3466" s="39"/>
      <c r="I3466" s="38"/>
    </row>
    <row r="3467" spans="2:9">
      <c r="B3467" s="39"/>
      <c r="C3467" s="40"/>
      <c r="D3467" s="39"/>
      <c r="E3467" s="39"/>
      <c r="F3467" s="39"/>
      <c r="G3467" s="39"/>
      <c r="H3467" s="39"/>
      <c r="I3467" s="38"/>
    </row>
    <row r="3468" spans="2:9">
      <c r="B3468" s="39"/>
      <c r="C3468" s="40"/>
      <c r="D3468" s="39"/>
      <c r="E3468" s="39"/>
      <c r="F3468" s="39"/>
      <c r="G3468" s="39"/>
      <c r="H3468" s="39"/>
      <c r="I3468" s="38"/>
    </row>
    <row r="3469" spans="2:9">
      <c r="B3469" s="39"/>
      <c r="C3469" s="40"/>
      <c r="D3469" s="39"/>
      <c r="E3469" s="39"/>
      <c r="F3469" s="39"/>
      <c r="G3469" s="39"/>
      <c r="H3469" s="39"/>
      <c r="I3469" s="38"/>
    </row>
    <row r="3470" spans="2:9">
      <c r="B3470" s="39"/>
      <c r="C3470" s="40"/>
      <c r="D3470" s="39"/>
      <c r="E3470" s="39"/>
      <c r="F3470" s="39"/>
      <c r="G3470" s="39"/>
      <c r="H3470" s="39"/>
      <c r="I3470" s="38"/>
    </row>
    <row r="3471" spans="2:9">
      <c r="B3471" s="39"/>
      <c r="C3471" s="40"/>
      <c r="D3471" s="39"/>
      <c r="E3471" s="39"/>
      <c r="F3471" s="39"/>
      <c r="G3471" s="39"/>
      <c r="H3471" s="39"/>
      <c r="I3471" s="38"/>
    </row>
    <row r="3472" spans="2:9">
      <c r="B3472" s="39"/>
      <c r="C3472" s="40"/>
      <c r="D3472" s="39"/>
      <c r="E3472" s="39"/>
      <c r="F3472" s="39"/>
      <c r="G3472" s="39"/>
      <c r="H3472" s="39"/>
      <c r="I3472" s="38"/>
    </row>
    <row r="3473" spans="2:9">
      <c r="B3473" s="39"/>
      <c r="C3473" s="40"/>
      <c r="D3473" s="39"/>
      <c r="E3473" s="39"/>
      <c r="F3473" s="39"/>
      <c r="G3473" s="39"/>
      <c r="H3473" s="39"/>
      <c r="I3473" s="38"/>
    </row>
    <row r="3474" spans="2:9">
      <c r="B3474" s="39"/>
      <c r="C3474" s="40"/>
      <c r="D3474" s="39"/>
      <c r="E3474" s="39"/>
      <c r="F3474" s="39"/>
      <c r="G3474" s="39"/>
      <c r="H3474" s="39"/>
      <c r="I3474" s="38"/>
    </row>
    <row r="3475" spans="2:9">
      <c r="B3475" s="39"/>
      <c r="C3475" s="40"/>
      <c r="D3475" s="39"/>
      <c r="E3475" s="39"/>
      <c r="F3475" s="39"/>
      <c r="G3475" s="39"/>
      <c r="H3475" s="39"/>
      <c r="I3475" s="38"/>
    </row>
    <row r="3476" spans="2:9">
      <c r="B3476" s="39"/>
      <c r="C3476" s="40"/>
      <c r="D3476" s="39"/>
      <c r="E3476" s="39"/>
      <c r="F3476" s="39"/>
      <c r="G3476" s="39"/>
      <c r="H3476" s="39"/>
      <c r="I3476" s="38"/>
    </row>
    <row r="3477" spans="2:9">
      <c r="B3477" s="39"/>
      <c r="C3477" s="40"/>
      <c r="D3477" s="39"/>
      <c r="E3477" s="39"/>
      <c r="F3477" s="39"/>
      <c r="G3477" s="39"/>
      <c r="H3477" s="39"/>
      <c r="I3477" s="38"/>
    </row>
    <row r="3478" spans="2:9">
      <c r="B3478" s="39"/>
      <c r="C3478" s="40"/>
      <c r="D3478" s="39"/>
      <c r="E3478" s="39"/>
      <c r="F3478" s="39"/>
      <c r="G3478" s="39"/>
      <c r="H3478" s="39"/>
      <c r="I3478" s="38"/>
    </row>
    <row r="3479" spans="2:9">
      <c r="B3479" s="39"/>
      <c r="C3479" s="40"/>
      <c r="D3479" s="39"/>
      <c r="E3479" s="39"/>
      <c r="F3479" s="39"/>
      <c r="G3479" s="39"/>
      <c r="H3479" s="39"/>
      <c r="I3479" s="38"/>
    </row>
    <row r="3480" spans="2:9">
      <c r="B3480" s="39"/>
      <c r="C3480" s="40"/>
      <c r="D3480" s="39"/>
      <c r="E3480" s="39"/>
      <c r="F3480" s="39"/>
      <c r="G3480" s="39"/>
      <c r="H3480" s="39"/>
      <c r="I3480" s="38"/>
    </row>
    <row r="3481" spans="2:9">
      <c r="B3481" s="39"/>
      <c r="C3481" s="40"/>
      <c r="D3481" s="39"/>
      <c r="E3481" s="39"/>
      <c r="F3481" s="39"/>
      <c r="G3481" s="39"/>
      <c r="H3481" s="39"/>
      <c r="I3481" s="38"/>
    </row>
    <row r="3482" spans="2:9">
      <c r="B3482" s="39"/>
      <c r="C3482" s="40"/>
      <c r="D3482" s="39"/>
      <c r="E3482" s="39"/>
      <c r="F3482" s="39"/>
      <c r="G3482" s="39"/>
      <c r="H3482" s="39"/>
      <c r="I3482" s="38"/>
    </row>
    <row r="3483" spans="2:9">
      <c r="B3483" s="39"/>
      <c r="C3483" s="40"/>
      <c r="D3483" s="39"/>
      <c r="E3483" s="39"/>
      <c r="F3483" s="39"/>
      <c r="G3483" s="39"/>
      <c r="H3483" s="39"/>
      <c r="I3483" s="38"/>
    </row>
    <row r="3484" spans="2:9">
      <c r="B3484" s="39"/>
      <c r="C3484" s="40"/>
      <c r="D3484" s="39"/>
      <c r="E3484" s="39"/>
      <c r="F3484" s="39"/>
      <c r="G3484" s="39"/>
      <c r="H3484" s="39"/>
      <c r="I3484" s="38"/>
    </row>
    <row r="3485" spans="2:9">
      <c r="B3485" s="39"/>
      <c r="C3485" s="40"/>
      <c r="D3485" s="39"/>
      <c r="E3485" s="39"/>
      <c r="F3485" s="39"/>
      <c r="G3485" s="39"/>
      <c r="H3485" s="39"/>
      <c r="I3485" s="38"/>
    </row>
    <row r="3486" spans="2:9">
      <c r="B3486" s="39"/>
      <c r="C3486" s="40"/>
      <c r="D3486" s="39"/>
      <c r="E3486" s="39"/>
      <c r="F3486" s="39"/>
      <c r="G3486" s="39"/>
      <c r="H3486" s="39"/>
      <c r="I3486" s="38"/>
    </row>
    <row r="3487" spans="2:9">
      <c r="B3487" s="39"/>
      <c r="C3487" s="40"/>
      <c r="D3487" s="39"/>
      <c r="E3487" s="39"/>
      <c r="F3487" s="39"/>
      <c r="G3487" s="39"/>
      <c r="H3487" s="39"/>
      <c r="I3487" s="38"/>
    </row>
    <row r="3488" spans="2:9">
      <c r="B3488" s="39"/>
      <c r="C3488" s="40"/>
      <c r="D3488" s="39"/>
      <c r="E3488" s="39"/>
      <c r="F3488" s="39"/>
      <c r="G3488" s="39"/>
      <c r="H3488" s="39"/>
      <c r="I3488" s="38"/>
    </row>
    <row r="3489" spans="2:9">
      <c r="B3489" s="39"/>
      <c r="C3489" s="40"/>
      <c r="D3489" s="39"/>
      <c r="E3489" s="39"/>
      <c r="F3489" s="39"/>
      <c r="G3489" s="39"/>
      <c r="H3489" s="39"/>
      <c r="I3489" s="38"/>
    </row>
    <row r="3490" spans="2:9">
      <c r="B3490" s="39"/>
      <c r="C3490" s="40"/>
      <c r="D3490" s="39"/>
      <c r="E3490" s="39"/>
      <c r="F3490" s="39"/>
      <c r="G3490" s="39"/>
      <c r="H3490" s="39"/>
      <c r="I3490" s="38"/>
    </row>
    <row r="3491" spans="2:9">
      <c r="B3491" s="39"/>
      <c r="C3491" s="40"/>
      <c r="D3491" s="39"/>
      <c r="E3491" s="39"/>
      <c r="F3491" s="39"/>
      <c r="G3491" s="39"/>
      <c r="H3491" s="39"/>
      <c r="I3491" s="38"/>
    </row>
    <row r="3492" spans="2:9">
      <c r="B3492" s="39"/>
      <c r="C3492" s="40"/>
      <c r="D3492" s="39"/>
      <c r="E3492" s="39"/>
      <c r="F3492" s="39"/>
      <c r="G3492" s="39"/>
      <c r="H3492" s="39"/>
      <c r="I3492" s="38"/>
    </row>
    <row r="3493" spans="2:9">
      <c r="B3493" s="39"/>
      <c r="C3493" s="40"/>
      <c r="D3493" s="39"/>
      <c r="E3493" s="39"/>
      <c r="F3493" s="39"/>
      <c r="G3493" s="39"/>
      <c r="H3493" s="39"/>
      <c r="I3493" s="38"/>
    </row>
    <row r="3494" spans="2:9">
      <c r="B3494" s="39"/>
      <c r="C3494" s="40"/>
      <c r="D3494" s="39"/>
      <c r="E3494" s="39"/>
      <c r="F3494" s="39"/>
      <c r="G3494" s="39"/>
      <c r="H3494" s="39"/>
      <c r="I3494" s="38"/>
    </row>
    <row r="3495" spans="2:9">
      <c r="B3495" s="39"/>
      <c r="C3495" s="40"/>
      <c r="D3495" s="39"/>
      <c r="E3495" s="39"/>
      <c r="F3495" s="39"/>
      <c r="G3495" s="39"/>
      <c r="H3495" s="39"/>
      <c r="I3495" s="38"/>
    </row>
    <row r="3496" spans="2:9">
      <c r="B3496" s="39"/>
      <c r="C3496" s="40"/>
      <c r="D3496" s="39"/>
      <c r="E3496" s="39"/>
      <c r="F3496" s="39"/>
      <c r="G3496" s="39"/>
      <c r="H3496" s="39"/>
      <c r="I3496" s="38"/>
    </row>
    <row r="3497" spans="2:9">
      <c r="B3497" s="39"/>
      <c r="C3497" s="40"/>
      <c r="D3497" s="39"/>
      <c r="E3497" s="39"/>
      <c r="F3497" s="39"/>
      <c r="G3497" s="39"/>
      <c r="H3497" s="39"/>
      <c r="I3497" s="38"/>
    </row>
    <row r="3498" spans="2:9">
      <c r="B3498" s="39"/>
      <c r="C3498" s="40"/>
      <c r="D3498" s="39"/>
      <c r="E3498" s="39"/>
      <c r="F3498" s="39"/>
      <c r="G3498" s="39"/>
      <c r="H3498" s="39"/>
      <c r="I3498" s="38"/>
    </row>
    <row r="3499" spans="2:9">
      <c r="B3499" s="39"/>
      <c r="C3499" s="40"/>
      <c r="D3499" s="39"/>
      <c r="E3499" s="39"/>
      <c r="F3499" s="39"/>
      <c r="G3499" s="39"/>
      <c r="H3499" s="39"/>
      <c r="I3499" s="38"/>
    </row>
    <row r="3500" spans="2:9">
      <c r="B3500" s="39"/>
      <c r="C3500" s="40"/>
      <c r="D3500" s="39"/>
      <c r="E3500" s="39"/>
      <c r="F3500" s="39"/>
      <c r="G3500" s="39"/>
      <c r="H3500" s="39"/>
      <c r="I3500" s="38"/>
    </row>
    <row r="3501" spans="2:9">
      <c r="B3501" s="39"/>
      <c r="C3501" s="40"/>
      <c r="D3501" s="39"/>
      <c r="E3501" s="39"/>
      <c r="F3501" s="39"/>
      <c r="G3501" s="39"/>
      <c r="H3501" s="39"/>
      <c r="I3501" s="38"/>
    </row>
    <row r="3502" spans="2:9">
      <c r="B3502" s="39"/>
      <c r="C3502" s="40"/>
      <c r="D3502" s="39"/>
      <c r="E3502" s="39"/>
      <c r="F3502" s="39"/>
      <c r="G3502" s="39"/>
      <c r="H3502" s="39"/>
      <c r="I3502" s="38"/>
    </row>
    <row r="3503" spans="2:9">
      <c r="B3503" s="39"/>
      <c r="C3503" s="40"/>
      <c r="D3503" s="39"/>
      <c r="E3503" s="39"/>
      <c r="F3503" s="39"/>
      <c r="G3503" s="39"/>
      <c r="H3503" s="39"/>
      <c r="I3503" s="38"/>
    </row>
    <row r="3504" spans="2:9">
      <c r="B3504" s="39"/>
      <c r="C3504" s="40"/>
      <c r="D3504" s="39"/>
      <c r="E3504" s="39"/>
      <c r="F3504" s="39"/>
      <c r="G3504" s="39"/>
      <c r="H3504" s="39"/>
      <c r="I3504" s="38"/>
    </row>
    <row r="3505" spans="2:9">
      <c r="B3505" s="39"/>
      <c r="C3505" s="40"/>
      <c r="D3505" s="39"/>
      <c r="E3505" s="39"/>
      <c r="F3505" s="39"/>
      <c r="G3505" s="39"/>
      <c r="H3505" s="39"/>
      <c r="I3505" s="38"/>
    </row>
    <row r="3506" spans="2:9">
      <c r="B3506" s="39"/>
      <c r="C3506" s="40"/>
      <c r="D3506" s="39"/>
      <c r="E3506" s="39"/>
      <c r="F3506" s="39"/>
      <c r="G3506" s="39"/>
      <c r="H3506" s="39"/>
      <c r="I3506" s="38"/>
    </row>
    <row r="3507" spans="2:9">
      <c r="B3507" s="39"/>
      <c r="C3507" s="40"/>
      <c r="D3507" s="39"/>
      <c r="E3507" s="39"/>
      <c r="F3507" s="39"/>
      <c r="G3507" s="39"/>
      <c r="H3507" s="39"/>
      <c r="I3507" s="38"/>
    </row>
    <row r="3508" spans="2:9">
      <c r="B3508" s="39"/>
      <c r="C3508" s="40"/>
      <c r="D3508" s="39"/>
      <c r="E3508" s="39"/>
      <c r="F3508" s="39"/>
      <c r="G3508" s="39"/>
      <c r="H3508" s="39"/>
      <c r="I3508" s="38"/>
    </row>
    <row r="3509" spans="2:9">
      <c r="B3509" s="39"/>
      <c r="C3509" s="40"/>
      <c r="D3509" s="39"/>
      <c r="E3509" s="39"/>
      <c r="F3509" s="39"/>
      <c r="G3509" s="39"/>
      <c r="H3509" s="39"/>
      <c r="I3509" s="38"/>
    </row>
    <row r="3510" spans="2:9">
      <c r="B3510" s="39"/>
      <c r="C3510" s="40"/>
      <c r="D3510" s="39"/>
      <c r="E3510" s="39"/>
      <c r="F3510" s="39"/>
      <c r="G3510" s="39"/>
      <c r="H3510" s="39"/>
      <c r="I3510" s="38"/>
    </row>
    <row r="3511" spans="2:9">
      <c r="B3511" s="39"/>
      <c r="C3511" s="40"/>
      <c r="D3511" s="39"/>
      <c r="E3511" s="39"/>
      <c r="F3511" s="39"/>
      <c r="G3511" s="39"/>
      <c r="H3511" s="39"/>
      <c r="I3511" s="38"/>
    </row>
    <row r="3512" spans="2:9">
      <c r="B3512" s="39"/>
      <c r="C3512" s="40"/>
      <c r="D3512" s="39"/>
      <c r="E3512" s="39"/>
      <c r="F3512" s="39"/>
      <c r="G3512" s="39"/>
      <c r="H3512" s="39"/>
      <c r="I3512" s="38"/>
    </row>
    <row r="3513" spans="2:9">
      <c r="B3513" s="39"/>
      <c r="C3513" s="40"/>
      <c r="D3513" s="39"/>
      <c r="E3513" s="39"/>
      <c r="F3513" s="39"/>
      <c r="G3513" s="39"/>
      <c r="H3513" s="39"/>
      <c r="I3513" s="38"/>
    </row>
    <row r="3514" spans="2:9">
      <c r="B3514" s="39"/>
      <c r="C3514" s="40"/>
      <c r="D3514" s="39"/>
      <c r="E3514" s="39"/>
      <c r="F3514" s="39"/>
      <c r="G3514" s="39"/>
      <c r="H3514" s="39"/>
      <c r="I3514" s="38"/>
    </row>
    <row r="3515" spans="2:9">
      <c r="B3515" s="39"/>
      <c r="C3515" s="40"/>
      <c r="D3515" s="39"/>
      <c r="E3515" s="39"/>
      <c r="F3515" s="39"/>
      <c r="G3515" s="39"/>
      <c r="H3515" s="39"/>
      <c r="I3515" s="38"/>
    </row>
    <row r="3516" spans="2:9">
      <c r="B3516" s="39"/>
      <c r="C3516" s="40"/>
      <c r="D3516" s="39"/>
      <c r="E3516" s="39"/>
      <c r="F3516" s="39"/>
      <c r="G3516" s="39"/>
      <c r="H3516" s="39"/>
      <c r="I3516" s="38"/>
    </row>
    <row r="3517" spans="2:9">
      <c r="B3517" s="39"/>
      <c r="C3517" s="40"/>
      <c r="D3517" s="39"/>
      <c r="E3517" s="39"/>
      <c r="F3517" s="39"/>
      <c r="G3517" s="39"/>
      <c r="H3517" s="39"/>
      <c r="I3517" s="38"/>
    </row>
    <row r="3518" spans="2:9">
      <c r="B3518" s="39"/>
      <c r="C3518" s="40"/>
      <c r="D3518" s="39"/>
      <c r="E3518" s="39"/>
      <c r="F3518" s="39"/>
      <c r="G3518" s="39"/>
      <c r="H3518" s="39"/>
      <c r="I3518" s="38"/>
    </row>
    <row r="3519" spans="2:9">
      <c r="B3519" s="39"/>
      <c r="C3519" s="40"/>
      <c r="D3519" s="39"/>
      <c r="E3519" s="39"/>
      <c r="F3519" s="39"/>
      <c r="G3519" s="39"/>
      <c r="H3519" s="39"/>
      <c r="I3519" s="38"/>
    </row>
    <row r="3520" spans="2:9">
      <c r="B3520" s="39"/>
      <c r="C3520" s="40"/>
      <c r="D3520" s="39"/>
      <c r="E3520" s="39"/>
      <c r="F3520" s="39"/>
      <c r="G3520" s="39"/>
      <c r="H3520" s="39"/>
      <c r="I3520" s="38"/>
    </row>
    <row r="3521" spans="2:9">
      <c r="B3521" s="39"/>
      <c r="C3521" s="40"/>
      <c r="D3521" s="39"/>
      <c r="E3521" s="39"/>
      <c r="F3521" s="39"/>
      <c r="G3521" s="39"/>
      <c r="H3521" s="39"/>
      <c r="I3521" s="38"/>
    </row>
    <row r="3522" spans="2:9">
      <c r="B3522" s="39"/>
      <c r="C3522" s="40"/>
      <c r="D3522" s="39"/>
      <c r="E3522" s="39"/>
      <c r="F3522" s="39"/>
      <c r="G3522" s="39"/>
      <c r="H3522" s="39"/>
      <c r="I3522" s="38"/>
    </row>
    <row r="3523" spans="2:9">
      <c r="B3523" s="39"/>
      <c r="C3523" s="40"/>
      <c r="D3523" s="39"/>
      <c r="E3523" s="39"/>
      <c r="F3523" s="39"/>
      <c r="G3523" s="39"/>
      <c r="H3523" s="39"/>
      <c r="I3523" s="38"/>
    </row>
    <row r="3524" spans="2:9">
      <c r="B3524" s="39"/>
      <c r="C3524" s="40"/>
      <c r="D3524" s="39"/>
      <c r="E3524" s="39"/>
      <c r="F3524" s="39"/>
      <c r="G3524" s="39"/>
      <c r="H3524" s="39"/>
      <c r="I3524" s="38"/>
    </row>
    <row r="3525" spans="2:9">
      <c r="B3525" s="39"/>
      <c r="C3525" s="40"/>
      <c r="D3525" s="39"/>
      <c r="E3525" s="39"/>
      <c r="F3525" s="39"/>
      <c r="G3525" s="39"/>
      <c r="H3525" s="39"/>
      <c r="I3525" s="38"/>
    </row>
    <row r="3526" spans="2:9">
      <c r="B3526" s="39"/>
      <c r="C3526" s="40"/>
      <c r="D3526" s="39"/>
      <c r="E3526" s="39"/>
      <c r="F3526" s="39"/>
      <c r="G3526" s="39"/>
      <c r="H3526" s="39"/>
      <c r="I3526" s="38"/>
    </row>
    <row r="3527" spans="2:9">
      <c r="B3527" s="39"/>
      <c r="C3527" s="40"/>
      <c r="D3527" s="39"/>
      <c r="E3527" s="39"/>
      <c r="F3527" s="39"/>
      <c r="G3527" s="39"/>
      <c r="H3527" s="39"/>
      <c r="I3527" s="38"/>
    </row>
    <row r="3528" spans="2:9">
      <c r="B3528" s="39"/>
      <c r="C3528" s="40"/>
      <c r="D3528" s="39"/>
      <c r="E3528" s="39"/>
      <c r="F3528" s="39"/>
      <c r="G3528" s="39"/>
      <c r="H3528" s="39"/>
      <c r="I3528" s="38"/>
    </row>
    <row r="3529" spans="2:9">
      <c r="B3529" s="39"/>
      <c r="C3529" s="40"/>
      <c r="D3529" s="39"/>
      <c r="E3529" s="39"/>
      <c r="F3529" s="39"/>
      <c r="G3529" s="39"/>
      <c r="H3529" s="39"/>
      <c r="I3529" s="38"/>
    </row>
    <row r="3530" spans="2:9">
      <c r="B3530" s="39"/>
      <c r="C3530" s="40"/>
      <c r="D3530" s="39"/>
      <c r="E3530" s="39"/>
      <c r="F3530" s="39"/>
      <c r="G3530" s="39"/>
      <c r="H3530" s="39"/>
      <c r="I3530" s="38"/>
    </row>
    <row r="3531" spans="2:9">
      <c r="B3531" s="39"/>
      <c r="C3531" s="40"/>
      <c r="D3531" s="39"/>
      <c r="E3531" s="39"/>
      <c r="F3531" s="39"/>
      <c r="G3531" s="39"/>
      <c r="H3531" s="39"/>
      <c r="I3531" s="38"/>
    </row>
    <row r="3532" spans="2:9">
      <c r="B3532" s="39"/>
      <c r="C3532" s="40"/>
      <c r="D3532" s="39"/>
      <c r="E3532" s="39"/>
      <c r="F3532" s="39"/>
      <c r="G3532" s="39"/>
      <c r="H3532" s="39"/>
      <c r="I3532" s="38"/>
    </row>
    <row r="3533" spans="2:9">
      <c r="B3533" s="39"/>
      <c r="C3533" s="40"/>
      <c r="D3533" s="39"/>
      <c r="E3533" s="39"/>
      <c r="F3533" s="39"/>
      <c r="G3533" s="39"/>
      <c r="H3533" s="39"/>
      <c r="I3533" s="38"/>
    </row>
    <row r="3534" spans="2:9">
      <c r="B3534" s="39"/>
      <c r="C3534" s="40"/>
      <c r="D3534" s="39"/>
      <c r="E3534" s="39"/>
      <c r="F3534" s="39"/>
      <c r="G3534" s="39"/>
      <c r="H3534" s="39"/>
      <c r="I3534" s="38"/>
    </row>
    <row r="3535" spans="2:9">
      <c r="B3535" s="39"/>
      <c r="C3535" s="40"/>
      <c r="D3535" s="39"/>
      <c r="E3535" s="39"/>
      <c r="F3535" s="39"/>
      <c r="G3535" s="39"/>
      <c r="H3535" s="39"/>
      <c r="I3535" s="38"/>
    </row>
    <row r="3536" spans="2:9">
      <c r="B3536" s="39"/>
      <c r="C3536" s="40"/>
      <c r="D3536" s="39"/>
      <c r="E3536" s="39"/>
      <c r="F3536" s="39"/>
      <c r="G3536" s="39"/>
      <c r="H3536" s="39"/>
      <c r="I3536" s="38"/>
    </row>
    <row r="3537" spans="2:9">
      <c r="B3537" s="39"/>
      <c r="C3537" s="40"/>
      <c r="D3537" s="39"/>
      <c r="E3537" s="39"/>
      <c r="F3537" s="39"/>
      <c r="G3537" s="39"/>
      <c r="H3537" s="39"/>
      <c r="I3537" s="38"/>
    </row>
    <row r="3538" spans="2:9">
      <c r="B3538" s="39"/>
      <c r="C3538" s="40"/>
      <c r="D3538" s="39"/>
      <c r="E3538" s="39"/>
      <c r="F3538" s="39"/>
      <c r="G3538" s="39"/>
      <c r="H3538" s="39"/>
      <c r="I3538" s="38"/>
    </row>
    <row r="3539" spans="2:9">
      <c r="B3539" s="39"/>
      <c r="C3539" s="40"/>
      <c r="D3539" s="39"/>
      <c r="E3539" s="39"/>
      <c r="F3539" s="39"/>
      <c r="G3539" s="39"/>
      <c r="H3539" s="39"/>
      <c r="I3539" s="38"/>
    </row>
    <row r="3540" spans="2:9">
      <c r="B3540" s="39"/>
      <c r="C3540" s="40"/>
      <c r="D3540" s="39"/>
      <c r="E3540" s="39"/>
      <c r="F3540" s="39"/>
      <c r="G3540" s="39"/>
      <c r="H3540" s="39"/>
      <c r="I3540" s="38"/>
    </row>
    <row r="3541" spans="2:9">
      <c r="B3541" s="39"/>
      <c r="C3541" s="40"/>
      <c r="D3541" s="39"/>
      <c r="E3541" s="39"/>
      <c r="F3541" s="39"/>
      <c r="G3541" s="39"/>
      <c r="H3541" s="39"/>
      <c r="I3541" s="38"/>
    </row>
    <row r="3542" spans="2:9">
      <c r="B3542" s="39"/>
      <c r="C3542" s="40"/>
      <c r="D3542" s="39"/>
      <c r="E3542" s="39"/>
      <c r="F3542" s="39"/>
      <c r="G3542" s="39"/>
      <c r="H3542" s="39"/>
      <c r="I3542" s="38"/>
    </row>
    <row r="3543" spans="2:9">
      <c r="B3543" s="39"/>
      <c r="C3543" s="40"/>
      <c r="D3543" s="39"/>
      <c r="E3543" s="39"/>
      <c r="F3543" s="39"/>
      <c r="G3543" s="39"/>
      <c r="H3543" s="39"/>
      <c r="I3543" s="38"/>
    </row>
    <row r="3544" spans="2:9">
      <c r="B3544" s="39"/>
      <c r="C3544" s="40"/>
      <c r="D3544" s="39"/>
      <c r="E3544" s="39"/>
      <c r="F3544" s="39"/>
      <c r="G3544" s="39"/>
      <c r="H3544" s="39"/>
      <c r="I3544" s="38"/>
    </row>
    <row r="3545" spans="2:9">
      <c r="B3545" s="39"/>
      <c r="C3545" s="40"/>
      <c r="D3545" s="39"/>
      <c r="E3545" s="39"/>
      <c r="F3545" s="39"/>
      <c r="G3545" s="39"/>
      <c r="H3545" s="39"/>
      <c r="I3545" s="38"/>
    </row>
    <row r="3546" spans="2:9">
      <c r="B3546" s="39"/>
      <c r="C3546" s="40"/>
      <c r="D3546" s="39"/>
      <c r="E3546" s="39"/>
      <c r="F3546" s="39"/>
      <c r="G3546" s="39"/>
      <c r="H3546" s="39"/>
      <c r="I3546" s="38"/>
    </row>
    <row r="3547" spans="2:9">
      <c r="B3547" s="39"/>
      <c r="C3547" s="40"/>
      <c r="D3547" s="39"/>
      <c r="E3547" s="39"/>
      <c r="F3547" s="39"/>
      <c r="G3547" s="39"/>
      <c r="H3547" s="39"/>
      <c r="I3547" s="38"/>
    </row>
    <row r="3548" spans="2:9">
      <c r="B3548" s="39"/>
      <c r="C3548" s="40"/>
      <c r="D3548" s="39"/>
      <c r="E3548" s="39"/>
      <c r="F3548" s="39"/>
      <c r="G3548" s="39"/>
      <c r="H3548" s="39"/>
      <c r="I3548" s="38"/>
    </row>
    <row r="3549" spans="2:9">
      <c r="B3549" s="39"/>
      <c r="C3549" s="40"/>
      <c r="D3549" s="39"/>
      <c r="E3549" s="39"/>
      <c r="F3549" s="39"/>
      <c r="G3549" s="39"/>
      <c r="H3549" s="39"/>
      <c r="I3549" s="38"/>
    </row>
    <row r="3550" spans="2:9">
      <c r="B3550" s="39"/>
      <c r="C3550" s="40"/>
      <c r="D3550" s="39"/>
      <c r="E3550" s="39"/>
      <c r="F3550" s="39"/>
      <c r="G3550" s="39"/>
      <c r="H3550" s="39"/>
      <c r="I3550" s="38"/>
    </row>
    <row r="3551" spans="2:9">
      <c r="B3551" s="39"/>
      <c r="C3551" s="40"/>
      <c r="D3551" s="39"/>
      <c r="E3551" s="39"/>
      <c r="F3551" s="39"/>
      <c r="G3551" s="39"/>
      <c r="H3551" s="39"/>
      <c r="I3551" s="38"/>
    </row>
    <row r="3552" spans="2:9">
      <c r="B3552" s="39"/>
      <c r="C3552" s="40"/>
      <c r="D3552" s="39"/>
      <c r="E3552" s="39"/>
      <c r="F3552" s="39"/>
      <c r="G3552" s="39"/>
      <c r="H3552" s="39"/>
      <c r="I3552" s="38"/>
    </row>
    <row r="3553" spans="2:9">
      <c r="B3553" s="39"/>
      <c r="C3553" s="40"/>
      <c r="D3553" s="39"/>
      <c r="E3553" s="39"/>
      <c r="F3553" s="39"/>
      <c r="G3553" s="39"/>
      <c r="H3553" s="39"/>
      <c r="I3553" s="38"/>
    </row>
    <row r="3554" spans="2:9">
      <c r="B3554" s="39"/>
      <c r="C3554" s="40"/>
      <c r="D3554" s="39"/>
      <c r="E3554" s="39"/>
      <c r="F3554" s="39"/>
      <c r="G3554" s="39"/>
      <c r="H3554" s="39"/>
      <c r="I3554" s="38"/>
    </row>
    <row r="3555" spans="2:9">
      <c r="B3555" s="39"/>
      <c r="C3555" s="40"/>
      <c r="D3555" s="39"/>
      <c r="E3555" s="39"/>
      <c r="F3555" s="39"/>
      <c r="G3555" s="39"/>
      <c r="H3555" s="39"/>
      <c r="I3555" s="38"/>
    </row>
    <row r="3556" spans="2:9">
      <c r="B3556" s="39"/>
      <c r="C3556" s="40"/>
      <c r="D3556" s="39"/>
      <c r="E3556" s="39"/>
      <c r="F3556" s="39"/>
      <c r="G3556" s="39"/>
      <c r="H3556" s="39"/>
      <c r="I3556" s="38"/>
    </row>
    <row r="3557" spans="2:9">
      <c r="B3557" s="39"/>
      <c r="C3557" s="40"/>
      <c r="D3557" s="39"/>
      <c r="E3557" s="39"/>
      <c r="F3557" s="39"/>
      <c r="G3557" s="39"/>
      <c r="H3557" s="39"/>
      <c r="I3557" s="38"/>
    </row>
    <row r="3558" spans="2:9">
      <c r="B3558" s="39"/>
      <c r="C3558" s="40"/>
      <c r="D3558" s="39"/>
      <c r="E3558" s="39"/>
      <c r="F3558" s="39"/>
      <c r="G3558" s="39"/>
      <c r="H3558" s="39"/>
      <c r="I3558" s="38"/>
    </row>
    <row r="3559" spans="2:9">
      <c r="B3559" s="39"/>
      <c r="C3559" s="40"/>
      <c r="D3559" s="39"/>
      <c r="E3559" s="39"/>
      <c r="F3559" s="39"/>
      <c r="G3559" s="39"/>
      <c r="H3559" s="39"/>
      <c r="I3559" s="38"/>
    </row>
    <row r="3560" spans="2:9">
      <c r="B3560" s="39"/>
      <c r="C3560" s="40"/>
      <c r="D3560" s="39"/>
      <c r="E3560" s="39"/>
      <c r="F3560" s="39"/>
      <c r="G3560" s="39"/>
      <c r="H3560" s="39"/>
      <c r="I3560" s="38"/>
    </row>
    <row r="3561" spans="2:9">
      <c r="B3561" s="39"/>
      <c r="C3561" s="40"/>
      <c r="D3561" s="39"/>
      <c r="E3561" s="39"/>
      <c r="F3561" s="39"/>
      <c r="G3561" s="39"/>
      <c r="H3561" s="39"/>
      <c r="I3561" s="38"/>
    </row>
    <row r="3562" spans="2:9">
      <c r="B3562" s="39"/>
      <c r="C3562" s="40"/>
      <c r="D3562" s="39"/>
      <c r="E3562" s="39"/>
      <c r="F3562" s="39"/>
      <c r="G3562" s="39"/>
      <c r="H3562" s="39"/>
      <c r="I3562" s="38"/>
    </row>
    <row r="3563" spans="2:9">
      <c r="B3563" s="39"/>
      <c r="C3563" s="40"/>
      <c r="D3563" s="39"/>
      <c r="E3563" s="39"/>
      <c r="F3563" s="39"/>
      <c r="G3563" s="39"/>
      <c r="H3563" s="39"/>
      <c r="I3563" s="38"/>
    </row>
    <row r="3564" spans="2:9">
      <c r="B3564" s="39"/>
      <c r="C3564" s="40"/>
      <c r="D3564" s="39"/>
      <c r="E3564" s="39"/>
      <c r="F3564" s="39"/>
      <c r="G3564" s="39"/>
      <c r="H3564" s="39"/>
      <c r="I3564" s="38"/>
    </row>
    <row r="3565" spans="2:9">
      <c r="B3565" s="39"/>
      <c r="C3565" s="40"/>
      <c r="D3565" s="39"/>
      <c r="E3565" s="39"/>
      <c r="F3565" s="39"/>
      <c r="G3565" s="39"/>
      <c r="H3565" s="39"/>
      <c r="I3565" s="38"/>
    </row>
    <row r="3566" spans="2:9">
      <c r="B3566" s="39"/>
      <c r="C3566" s="40"/>
      <c r="D3566" s="39"/>
      <c r="E3566" s="39"/>
      <c r="F3566" s="39"/>
      <c r="G3566" s="39"/>
      <c r="H3566" s="39"/>
      <c r="I3566" s="38"/>
    </row>
    <row r="3567" spans="2:9">
      <c r="B3567" s="39"/>
      <c r="C3567" s="40"/>
      <c r="D3567" s="39"/>
      <c r="E3567" s="39"/>
      <c r="F3567" s="39"/>
      <c r="G3567" s="39"/>
      <c r="H3567" s="39"/>
      <c r="I3567" s="38"/>
    </row>
    <row r="3568" spans="2:9">
      <c r="B3568" s="39"/>
      <c r="C3568" s="40"/>
      <c r="D3568" s="39"/>
      <c r="E3568" s="39"/>
      <c r="F3568" s="39"/>
      <c r="G3568" s="39"/>
      <c r="H3568" s="39"/>
      <c r="I3568" s="38"/>
    </row>
    <row r="3569" spans="2:9">
      <c r="B3569" s="39"/>
      <c r="C3569" s="40"/>
      <c r="D3569" s="39"/>
      <c r="E3569" s="39"/>
      <c r="F3569" s="39"/>
      <c r="G3569" s="39"/>
      <c r="H3569" s="39"/>
      <c r="I3569" s="38"/>
    </row>
    <row r="3570" spans="2:9">
      <c r="B3570" s="39"/>
      <c r="C3570" s="40"/>
      <c r="D3570" s="39"/>
      <c r="E3570" s="39"/>
      <c r="F3570" s="39"/>
      <c r="G3570" s="39"/>
      <c r="H3570" s="39"/>
      <c r="I3570" s="38"/>
    </row>
    <row r="3571" spans="2:9">
      <c r="B3571" s="39"/>
      <c r="C3571" s="40"/>
      <c r="D3571" s="39"/>
      <c r="E3571" s="39"/>
      <c r="F3571" s="39"/>
      <c r="G3571" s="39"/>
      <c r="H3571" s="39"/>
      <c r="I3571" s="38"/>
    </row>
    <row r="3572" spans="2:9">
      <c r="B3572" s="39"/>
      <c r="C3572" s="40"/>
      <c r="D3572" s="39"/>
      <c r="E3572" s="39"/>
      <c r="F3572" s="39"/>
      <c r="G3572" s="39"/>
      <c r="H3572" s="39"/>
      <c r="I3572" s="38"/>
    </row>
    <row r="3573" spans="2:9">
      <c r="B3573" s="39"/>
      <c r="C3573" s="40"/>
      <c r="D3573" s="39"/>
      <c r="E3573" s="39"/>
      <c r="F3573" s="39"/>
      <c r="G3573" s="39"/>
      <c r="H3573" s="39"/>
      <c r="I3573" s="38"/>
    </row>
    <row r="3574" spans="2:9">
      <c r="B3574" s="39"/>
      <c r="C3574" s="40"/>
      <c r="D3574" s="39"/>
      <c r="E3574" s="39"/>
      <c r="F3574" s="39"/>
      <c r="G3574" s="39"/>
      <c r="H3574" s="39"/>
      <c r="I3574" s="38"/>
    </row>
    <row r="3575" spans="2:9">
      <c r="B3575" s="39"/>
      <c r="C3575" s="40"/>
      <c r="D3575" s="39"/>
      <c r="E3575" s="39"/>
      <c r="F3575" s="39"/>
      <c r="G3575" s="39"/>
      <c r="H3575" s="39"/>
      <c r="I3575" s="38"/>
    </row>
    <row r="3576" spans="2:9">
      <c r="B3576" s="39"/>
      <c r="C3576" s="40"/>
      <c r="D3576" s="39"/>
      <c r="E3576" s="39"/>
      <c r="F3576" s="39"/>
      <c r="G3576" s="39"/>
      <c r="H3576" s="39"/>
      <c r="I3576" s="38"/>
    </row>
    <row r="3577" spans="2:9">
      <c r="B3577" s="39"/>
      <c r="C3577" s="40"/>
      <c r="D3577" s="39"/>
      <c r="E3577" s="39"/>
      <c r="F3577" s="39"/>
      <c r="G3577" s="39"/>
      <c r="H3577" s="39"/>
      <c r="I3577" s="38"/>
    </row>
    <row r="3578" spans="2:9">
      <c r="B3578" s="39"/>
      <c r="C3578" s="40"/>
      <c r="D3578" s="39"/>
      <c r="E3578" s="39"/>
      <c r="F3578" s="39"/>
      <c r="G3578" s="39"/>
      <c r="H3578" s="39"/>
      <c r="I3578" s="38"/>
    </row>
    <row r="3579" spans="2:9">
      <c r="B3579" s="39"/>
      <c r="C3579" s="40"/>
      <c r="D3579" s="39"/>
      <c r="E3579" s="39"/>
      <c r="F3579" s="39"/>
      <c r="G3579" s="39"/>
      <c r="H3579" s="39"/>
      <c r="I3579" s="38"/>
    </row>
    <row r="3580" spans="2:9">
      <c r="B3580" s="39"/>
      <c r="C3580" s="40"/>
      <c r="D3580" s="39"/>
      <c r="E3580" s="39"/>
      <c r="F3580" s="39"/>
      <c r="G3580" s="39"/>
      <c r="H3580" s="39"/>
      <c r="I3580" s="38"/>
    </row>
    <row r="3581" spans="2:9">
      <c r="B3581" s="39"/>
      <c r="C3581" s="40"/>
      <c r="D3581" s="39"/>
      <c r="E3581" s="39"/>
      <c r="F3581" s="39"/>
      <c r="G3581" s="39"/>
      <c r="H3581" s="39"/>
      <c r="I3581" s="38"/>
    </row>
    <row r="3582" spans="2:9">
      <c r="B3582" s="39"/>
      <c r="C3582" s="40"/>
      <c r="D3582" s="39"/>
      <c r="E3582" s="39"/>
      <c r="F3582" s="39"/>
      <c r="G3582" s="39"/>
      <c r="H3582" s="39"/>
      <c r="I3582" s="38"/>
    </row>
    <row r="3583" spans="2:9">
      <c r="B3583" s="39"/>
      <c r="C3583" s="40"/>
      <c r="D3583" s="39"/>
      <c r="E3583" s="39"/>
      <c r="F3583" s="39"/>
      <c r="G3583" s="39"/>
      <c r="H3583" s="39"/>
      <c r="I3583" s="38"/>
    </row>
    <row r="3584" spans="2:9">
      <c r="B3584" s="39"/>
      <c r="C3584" s="40"/>
      <c r="D3584" s="39"/>
      <c r="E3584" s="39"/>
      <c r="F3584" s="39"/>
      <c r="G3584" s="39"/>
      <c r="H3584" s="39"/>
      <c r="I3584" s="38"/>
    </row>
    <row r="3585" spans="2:9">
      <c r="B3585" s="39"/>
      <c r="C3585" s="40"/>
      <c r="D3585" s="39"/>
      <c r="E3585" s="39"/>
      <c r="F3585" s="39"/>
      <c r="G3585" s="39"/>
      <c r="H3585" s="39"/>
      <c r="I3585" s="38"/>
    </row>
    <row r="3586" spans="2:9">
      <c r="B3586" s="39"/>
      <c r="C3586" s="40"/>
      <c r="D3586" s="39"/>
      <c r="E3586" s="39"/>
      <c r="F3586" s="39"/>
      <c r="G3586" s="39"/>
      <c r="H3586" s="39"/>
      <c r="I3586" s="38"/>
    </row>
    <row r="3587" spans="2:9">
      <c r="B3587" s="39"/>
      <c r="C3587" s="40"/>
      <c r="D3587" s="39"/>
      <c r="E3587" s="39"/>
      <c r="F3587" s="39"/>
      <c r="G3587" s="39"/>
      <c r="H3587" s="39"/>
      <c r="I3587" s="38"/>
    </row>
    <row r="3588" spans="2:9">
      <c r="B3588" s="39"/>
      <c r="C3588" s="40"/>
      <c r="D3588" s="39"/>
      <c r="E3588" s="39"/>
      <c r="F3588" s="39"/>
      <c r="G3588" s="39"/>
      <c r="H3588" s="39"/>
      <c r="I3588" s="38"/>
    </row>
    <row r="3589" spans="2:9">
      <c r="B3589" s="39"/>
      <c r="C3589" s="40"/>
      <c r="D3589" s="39"/>
      <c r="E3589" s="39"/>
      <c r="F3589" s="39"/>
      <c r="G3589" s="39"/>
      <c r="H3589" s="39"/>
      <c r="I3589" s="38"/>
    </row>
    <row r="3590" spans="2:9">
      <c r="B3590" s="39"/>
      <c r="C3590" s="40"/>
      <c r="D3590" s="39"/>
      <c r="E3590" s="39"/>
      <c r="F3590" s="39"/>
      <c r="G3590" s="39"/>
      <c r="H3590" s="39"/>
      <c r="I3590" s="38"/>
    </row>
    <row r="3591" spans="2:9">
      <c r="B3591" s="39"/>
      <c r="C3591" s="40"/>
      <c r="D3591" s="39"/>
      <c r="E3591" s="39"/>
      <c r="F3591" s="39"/>
      <c r="G3591" s="39"/>
      <c r="H3591" s="39"/>
      <c r="I3591" s="38"/>
    </row>
    <row r="3592" spans="2:9">
      <c r="B3592" s="39"/>
      <c r="C3592" s="40"/>
      <c r="D3592" s="39"/>
      <c r="E3592" s="39"/>
      <c r="F3592" s="39"/>
      <c r="G3592" s="39"/>
      <c r="H3592" s="39"/>
      <c r="I3592" s="38"/>
    </row>
    <row r="3593" spans="2:9">
      <c r="B3593" s="39"/>
      <c r="C3593" s="40"/>
      <c r="D3593" s="39"/>
      <c r="E3593" s="39"/>
      <c r="F3593" s="39"/>
      <c r="G3593" s="39"/>
      <c r="H3593" s="39"/>
      <c r="I3593" s="38"/>
    </row>
    <row r="3594" spans="2:9">
      <c r="B3594" s="39"/>
      <c r="C3594" s="40"/>
      <c r="D3594" s="39"/>
      <c r="E3594" s="39"/>
      <c r="F3594" s="39"/>
      <c r="G3594" s="39"/>
      <c r="H3594" s="39"/>
      <c r="I3594" s="38"/>
    </row>
    <row r="3595" spans="2:9">
      <c r="B3595" s="39"/>
      <c r="C3595" s="40"/>
      <c r="D3595" s="39"/>
      <c r="E3595" s="39"/>
      <c r="F3595" s="39"/>
      <c r="G3595" s="39"/>
      <c r="H3595" s="39"/>
      <c r="I3595" s="38"/>
    </row>
    <row r="3596" spans="2:9">
      <c r="B3596" s="39"/>
      <c r="C3596" s="40"/>
      <c r="D3596" s="39"/>
      <c r="E3596" s="39"/>
      <c r="F3596" s="39"/>
      <c r="G3596" s="39"/>
      <c r="H3596" s="39"/>
      <c r="I3596" s="38"/>
    </row>
    <row r="3597" spans="2:9">
      <c r="B3597" s="39"/>
      <c r="C3597" s="40"/>
      <c r="D3597" s="39"/>
      <c r="E3597" s="39"/>
      <c r="F3597" s="39"/>
      <c r="G3597" s="39"/>
      <c r="H3597" s="39"/>
      <c r="I3597" s="38"/>
    </row>
    <row r="3598" spans="2:9">
      <c r="B3598" s="39"/>
      <c r="C3598" s="40"/>
      <c r="D3598" s="39"/>
      <c r="E3598" s="39"/>
      <c r="F3598" s="39"/>
      <c r="G3598" s="39"/>
      <c r="H3598" s="39"/>
      <c r="I3598" s="38"/>
    </row>
    <row r="3599" spans="2:9">
      <c r="B3599" s="39"/>
      <c r="C3599" s="40"/>
      <c r="D3599" s="39"/>
      <c r="E3599" s="39"/>
      <c r="F3599" s="39"/>
      <c r="G3599" s="39"/>
      <c r="H3599" s="39"/>
      <c r="I3599" s="38"/>
    </row>
    <row r="3600" spans="2:9">
      <c r="B3600" s="39"/>
      <c r="C3600" s="40"/>
      <c r="D3600" s="39"/>
      <c r="E3600" s="39"/>
      <c r="F3600" s="39"/>
      <c r="G3600" s="39"/>
      <c r="H3600" s="39"/>
      <c r="I3600" s="38"/>
    </row>
    <row r="3601" spans="2:9">
      <c r="B3601" s="39"/>
      <c r="C3601" s="40"/>
      <c r="D3601" s="39"/>
      <c r="E3601" s="39"/>
      <c r="F3601" s="39"/>
      <c r="G3601" s="39"/>
      <c r="H3601" s="39"/>
      <c r="I3601" s="38"/>
    </row>
    <row r="3602" spans="2:9">
      <c r="B3602" s="39"/>
      <c r="C3602" s="40"/>
      <c r="D3602" s="39"/>
      <c r="E3602" s="39"/>
      <c r="F3602" s="39"/>
      <c r="G3602" s="39"/>
      <c r="H3602" s="39"/>
      <c r="I3602" s="38"/>
    </row>
    <row r="3603" spans="2:9">
      <c r="B3603" s="39"/>
      <c r="C3603" s="40"/>
      <c r="D3603" s="39"/>
      <c r="E3603" s="39"/>
      <c r="F3603" s="39"/>
      <c r="G3603" s="39"/>
      <c r="H3603" s="39"/>
      <c r="I3603" s="38"/>
    </row>
    <row r="3604" spans="2:9">
      <c r="B3604" s="39"/>
      <c r="C3604" s="40"/>
      <c r="D3604" s="39"/>
      <c r="E3604" s="39"/>
      <c r="F3604" s="39"/>
      <c r="G3604" s="39"/>
      <c r="H3604" s="39"/>
      <c r="I3604" s="38"/>
    </row>
    <row r="3605" spans="2:9">
      <c r="B3605" s="39"/>
      <c r="C3605" s="40"/>
      <c r="D3605" s="39"/>
      <c r="E3605" s="39"/>
      <c r="F3605" s="39"/>
      <c r="G3605" s="39"/>
      <c r="H3605" s="39"/>
      <c r="I3605" s="38"/>
    </row>
    <row r="3606" spans="2:9">
      <c r="B3606" s="39"/>
      <c r="C3606" s="40"/>
      <c r="D3606" s="39"/>
      <c r="E3606" s="39"/>
      <c r="F3606" s="39"/>
      <c r="G3606" s="39"/>
      <c r="H3606" s="39"/>
      <c r="I3606" s="38"/>
    </row>
    <row r="3607" spans="2:9">
      <c r="B3607" s="39"/>
      <c r="C3607" s="40"/>
      <c r="D3607" s="39"/>
      <c r="E3607" s="39"/>
      <c r="F3607" s="39"/>
      <c r="G3607" s="39"/>
      <c r="H3607" s="39"/>
      <c r="I3607" s="38"/>
    </row>
    <row r="3608" spans="2:9">
      <c r="B3608" s="39"/>
      <c r="C3608" s="40"/>
      <c r="D3608" s="39"/>
      <c r="E3608" s="39"/>
      <c r="F3608" s="39"/>
      <c r="G3608" s="39"/>
      <c r="H3608" s="39"/>
      <c r="I3608" s="38"/>
    </row>
    <row r="3609" spans="2:9">
      <c r="B3609" s="39"/>
      <c r="C3609" s="40"/>
      <c r="D3609" s="39"/>
      <c r="E3609" s="39"/>
      <c r="F3609" s="39"/>
      <c r="G3609" s="39"/>
      <c r="H3609" s="39"/>
      <c r="I3609" s="38"/>
    </row>
    <row r="3610" spans="2:9">
      <c r="B3610" s="39"/>
      <c r="C3610" s="40"/>
      <c r="D3610" s="39"/>
      <c r="E3610" s="39"/>
      <c r="F3610" s="39"/>
      <c r="G3610" s="39"/>
      <c r="H3610" s="39"/>
      <c r="I3610" s="38"/>
    </row>
    <row r="3611" spans="2:9">
      <c r="B3611" s="39"/>
      <c r="C3611" s="40"/>
      <c r="D3611" s="39"/>
      <c r="E3611" s="39"/>
      <c r="F3611" s="39"/>
      <c r="G3611" s="39"/>
      <c r="H3611" s="39"/>
      <c r="I3611" s="38"/>
    </row>
    <row r="3612" spans="2:9">
      <c r="B3612" s="39"/>
      <c r="C3612" s="40"/>
      <c r="D3612" s="39"/>
      <c r="E3612" s="39"/>
      <c r="F3612" s="39"/>
      <c r="G3612" s="39"/>
      <c r="H3612" s="39"/>
      <c r="I3612" s="38"/>
    </row>
    <row r="3613" spans="2:9">
      <c r="B3613" s="39"/>
      <c r="C3613" s="40"/>
      <c r="D3613" s="39"/>
      <c r="E3613" s="39"/>
      <c r="F3613" s="39"/>
      <c r="G3613" s="39"/>
      <c r="H3613" s="39"/>
      <c r="I3613" s="38"/>
    </row>
    <row r="3614" spans="2:9">
      <c r="B3614" s="39"/>
      <c r="C3614" s="40"/>
      <c r="D3614" s="39"/>
      <c r="E3614" s="39"/>
      <c r="F3614" s="39"/>
      <c r="G3614" s="39"/>
      <c r="H3614" s="39"/>
      <c r="I3614" s="38"/>
    </row>
    <row r="3615" spans="2:9">
      <c r="B3615" s="39"/>
      <c r="C3615" s="40"/>
      <c r="D3615" s="39"/>
      <c r="E3615" s="39"/>
      <c r="F3615" s="39"/>
      <c r="G3615" s="39"/>
      <c r="H3615" s="39"/>
      <c r="I3615" s="38"/>
    </row>
    <row r="3616" spans="2:9">
      <c r="B3616" s="39"/>
      <c r="C3616" s="40"/>
      <c r="D3616" s="39"/>
      <c r="E3616" s="39"/>
      <c r="F3616" s="39"/>
      <c r="G3616" s="39"/>
      <c r="H3616" s="39"/>
      <c r="I3616" s="38"/>
    </row>
    <row r="3617" spans="2:9">
      <c r="B3617" s="39"/>
      <c r="C3617" s="40"/>
      <c r="D3617" s="39"/>
      <c r="E3617" s="39"/>
      <c r="F3617" s="39"/>
      <c r="G3617" s="39"/>
      <c r="H3617" s="39"/>
      <c r="I3617" s="38"/>
    </row>
    <row r="3618" spans="2:9">
      <c r="B3618" s="39"/>
      <c r="C3618" s="40"/>
      <c r="D3618" s="39"/>
      <c r="E3618" s="39"/>
      <c r="F3618" s="39"/>
      <c r="G3618" s="39"/>
      <c r="H3618" s="39"/>
      <c r="I3618" s="38"/>
    </row>
    <row r="3619" spans="2:9">
      <c r="B3619" s="39"/>
      <c r="C3619" s="40"/>
      <c r="D3619" s="39"/>
      <c r="E3619" s="39"/>
      <c r="F3619" s="39"/>
      <c r="G3619" s="39"/>
      <c r="H3619" s="39"/>
      <c r="I3619" s="38"/>
    </row>
    <row r="3620" spans="2:9">
      <c r="B3620" s="39"/>
      <c r="C3620" s="40"/>
      <c r="D3620" s="39"/>
      <c r="E3620" s="39"/>
      <c r="F3620" s="39"/>
      <c r="G3620" s="39"/>
      <c r="H3620" s="39"/>
      <c r="I3620" s="38"/>
    </row>
    <row r="3621" spans="2:9">
      <c r="B3621" s="39"/>
      <c r="C3621" s="40"/>
      <c r="D3621" s="39"/>
      <c r="E3621" s="39"/>
      <c r="F3621" s="39"/>
      <c r="G3621" s="39"/>
      <c r="H3621" s="39"/>
      <c r="I3621" s="38"/>
    </row>
    <row r="3622" spans="2:9">
      <c r="B3622" s="39"/>
      <c r="C3622" s="40"/>
      <c r="D3622" s="39"/>
      <c r="E3622" s="39"/>
      <c r="F3622" s="39"/>
      <c r="G3622" s="39"/>
      <c r="H3622" s="39"/>
      <c r="I3622" s="38"/>
    </row>
    <row r="3623" spans="2:9">
      <c r="B3623" s="39"/>
      <c r="C3623" s="40"/>
      <c r="D3623" s="39"/>
      <c r="E3623" s="39"/>
      <c r="F3623" s="39"/>
      <c r="G3623" s="39"/>
      <c r="H3623" s="39"/>
      <c r="I3623" s="38"/>
    </row>
    <row r="3624" spans="2:9">
      <c r="B3624" s="39"/>
      <c r="C3624" s="40"/>
      <c r="D3624" s="39"/>
      <c r="E3624" s="39"/>
      <c r="F3624" s="39"/>
      <c r="G3624" s="39"/>
      <c r="H3624" s="39"/>
      <c r="I3624" s="38"/>
    </row>
    <row r="3625" spans="2:9">
      <c r="B3625" s="39"/>
      <c r="C3625" s="40"/>
      <c r="D3625" s="39"/>
      <c r="E3625" s="39"/>
      <c r="F3625" s="39"/>
      <c r="G3625" s="39"/>
      <c r="H3625" s="39"/>
      <c r="I3625" s="38"/>
    </row>
    <row r="3626" spans="2:9">
      <c r="B3626" s="39"/>
      <c r="C3626" s="40"/>
      <c r="D3626" s="39"/>
      <c r="E3626" s="39"/>
      <c r="F3626" s="39"/>
      <c r="G3626" s="39"/>
      <c r="H3626" s="39"/>
      <c r="I3626" s="38"/>
    </row>
    <row r="3627" spans="2:9">
      <c r="B3627" s="39"/>
      <c r="C3627" s="40"/>
      <c r="D3627" s="39"/>
      <c r="E3627" s="39"/>
      <c r="F3627" s="39"/>
      <c r="G3627" s="39"/>
      <c r="H3627" s="39"/>
      <c r="I3627" s="38"/>
    </row>
    <row r="3628" spans="2:9">
      <c r="B3628" s="39"/>
      <c r="C3628" s="40"/>
      <c r="D3628" s="39"/>
      <c r="E3628" s="39"/>
      <c r="F3628" s="39"/>
      <c r="G3628" s="39"/>
      <c r="H3628" s="39"/>
      <c r="I3628" s="38"/>
    </row>
    <row r="3629" spans="2:9">
      <c r="B3629" s="39"/>
      <c r="C3629" s="40"/>
      <c r="D3629" s="39"/>
      <c r="E3629" s="39"/>
      <c r="F3629" s="39"/>
      <c r="G3629" s="39"/>
      <c r="H3629" s="39"/>
      <c r="I3629" s="38"/>
    </row>
    <row r="3630" spans="2:9">
      <c r="B3630" s="39"/>
      <c r="C3630" s="40"/>
      <c r="D3630" s="39"/>
      <c r="E3630" s="39"/>
      <c r="F3630" s="39"/>
      <c r="G3630" s="39"/>
      <c r="H3630" s="39"/>
      <c r="I3630" s="38"/>
    </row>
    <row r="3631" spans="2:9">
      <c r="B3631" s="39"/>
      <c r="C3631" s="40"/>
      <c r="D3631" s="39"/>
      <c r="E3631" s="39"/>
      <c r="F3631" s="39"/>
      <c r="G3631" s="39"/>
      <c r="H3631" s="39"/>
      <c r="I3631" s="38"/>
    </row>
    <row r="3632" spans="2:9">
      <c r="B3632" s="39"/>
      <c r="C3632" s="40"/>
      <c r="D3632" s="39"/>
      <c r="E3632" s="39"/>
      <c r="F3632" s="39"/>
      <c r="G3632" s="39"/>
      <c r="H3632" s="39"/>
      <c r="I3632" s="38"/>
    </row>
    <row r="3633" spans="2:9">
      <c r="B3633" s="39"/>
      <c r="C3633" s="40"/>
      <c r="D3633" s="39"/>
      <c r="E3633" s="39"/>
      <c r="F3633" s="39"/>
      <c r="G3633" s="39"/>
      <c r="H3633" s="39"/>
      <c r="I3633" s="38"/>
    </row>
    <row r="3634" spans="2:9">
      <c r="B3634" s="39"/>
      <c r="C3634" s="40"/>
      <c r="D3634" s="39"/>
      <c r="E3634" s="39"/>
      <c r="F3634" s="39"/>
      <c r="G3634" s="39"/>
      <c r="H3634" s="39"/>
      <c r="I3634" s="38"/>
    </row>
    <row r="3635" spans="2:9">
      <c r="B3635" s="39"/>
      <c r="C3635" s="40"/>
      <c r="D3635" s="39"/>
      <c r="E3635" s="39"/>
      <c r="F3635" s="39"/>
      <c r="G3635" s="39"/>
      <c r="H3635" s="39"/>
      <c r="I3635" s="38"/>
    </row>
    <row r="3636" spans="2:9">
      <c r="B3636" s="39"/>
      <c r="C3636" s="40"/>
      <c r="D3636" s="39"/>
      <c r="E3636" s="39"/>
      <c r="F3636" s="39"/>
      <c r="G3636" s="39"/>
      <c r="H3636" s="39"/>
      <c r="I3636" s="38"/>
    </row>
    <row r="3637" spans="2:9">
      <c r="B3637" s="39"/>
      <c r="C3637" s="40"/>
      <c r="D3637" s="39"/>
      <c r="E3637" s="39"/>
      <c r="F3637" s="39"/>
      <c r="G3637" s="39"/>
      <c r="H3637" s="39"/>
      <c r="I3637" s="38"/>
    </row>
    <row r="3638" spans="2:9">
      <c r="B3638" s="39"/>
      <c r="C3638" s="40"/>
      <c r="D3638" s="39"/>
      <c r="E3638" s="39"/>
      <c r="F3638" s="39"/>
      <c r="G3638" s="39"/>
      <c r="H3638" s="39"/>
      <c r="I3638" s="38"/>
    </row>
    <row r="3639" spans="2:9">
      <c r="B3639" s="39"/>
      <c r="C3639" s="40"/>
      <c r="D3639" s="39"/>
      <c r="E3639" s="39"/>
      <c r="F3639" s="39"/>
      <c r="G3639" s="39"/>
      <c r="H3639" s="39"/>
      <c r="I3639" s="38"/>
    </row>
    <row r="3640" spans="2:9">
      <c r="B3640" s="39"/>
      <c r="C3640" s="40"/>
      <c r="D3640" s="39"/>
      <c r="E3640" s="39"/>
      <c r="F3640" s="39"/>
      <c r="G3640" s="39"/>
      <c r="H3640" s="39"/>
      <c r="I3640" s="38"/>
    </row>
    <row r="3641" spans="2:9">
      <c r="B3641" s="39"/>
      <c r="C3641" s="40"/>
      <c r="D3641" s="39"/>
      <c r="E3641" s="39"/>
      <c r="F3641" s="39"/>
      <c r="G3641" s="39"/>
      <c r="H3641" s="39"/>
      <c r="I3641" s="38"/>
    </row>
    <row r="3642" spans="2:9">
      <c r="B3642" s="39"/>
      <c r="C3642" s="40"/>
      <c r="D3642" s="39"/>
      <c r="E3642" s="39"/>
      <c r="F3642" s="39"/>
      <c r="G3642" s="39"/>
      <c r="H3642" s="39"/>
      <c r="I3642" s="38"/>
    </row>
    <row r="3643" spans="2:9">
      <c r="B3643" s="39"/>
      <c r="C3643" s="40"/>
      <c r="D3643" s="39"/>
      <c r="E3643" s="39"/>
      <c r="F3643" s="39"/>
      <c r="G3643" s="39"/>
      <c r="H3643" s="39"/>
      <c r="I3643" s="38"/>
    </row>
    <row r="3644" spans="2:9">
      <c r="B3644" s="39"/>
      <c r="C3644" s="40"/>
      <c r="D3644" s="39"/>
      <c r="E3644" s="39"/>
      <c r="F3644" s="39"/>
      <c r="G3644" s="39"/>
      <c r="H3644" s="39"/>
      <c r="I3644" s="38"/>
    </row>
    <row r="3645" spans="2:9">
      <c r="B3645" s="39"/>
      <c r="C3645" s="40"/>
      <c r="D3645" s="39"/>
      <c r="E3645" s="39"/>
      <c r="F3645" s="39"/>
      <c r="G3645" s="39"/>
      <c r="H3645" s="39"/>
      <c r="I3645" s="38"/>
    </row>
    <row r="3646" spans="2:9">
      <c r="B3646" s="39"/>
      <c r="C3646" s="40"/>
      <c r="D3646" s="39"/>
      <c r="E3646" s="39"/>
      <c r="F3646" s="39"/>
      <c r="G3646" s="39"/>
      <c r="H3646" s="39"/>
      <c r="I3646" s="38"/>
    </row>
    <row r="3647" spans="2:9">
      <c r="B3647" s="39"/>
      <c r="C3647" s="40"/>
      <c r="D3647" s="39"/>
      <c r="E3647" s="39"/>
      <c r="F3647" s="39"/>
      <c r="G3647" s="39"/>
      <c r="H3647" s="39"/>
      <c r="I3647" s="38"/>
    </row>
    <row r="3648" spans="2:9">
      <c r="B3648" s="39"/>
      <c r="C3648" s="40"/>
      <c r="D3648" s="39"/>
      <c r="E3648" s="39"/>
      <c r="F3648" s="39"/>
      <c r="G3648" s="39"/>
      <c r="H3648" s="39"/>
      <c r="I3648" s="38"/>
    </row>
    <row r="3649" spans="2:9">
      <c r="B3649" s="39"/>
      <c r="C3649" s="40"/>
      <c r="D3649" s="39"/>
      <c r="E3649" s="39"/>
      <c r="F3649" s="39"/>
      <c r="G3649" s="39"/>
      <c r="H3649" s="39"/>
      <c r="I3649" s="38"/>
    </row>
    <row r="3650" spans="2:9">
      <c r="B3650" s="39"/>
      <c r="C3650" s="40"/>
      <c r="D3650" s="39"/>
      <c r="E3650" s="39"/>
      <c r="F3650" s="39"/>
      <c r="G3650" s="39"/>
      <c r="H3650" s="39"/>
      <c r="I3650" s="38"/>
    </row>
    <row r="3651" spans="2:9">
      <c r="B3651" s="39"/>
      <c r="C3651" s="40"/>
      <c r="D3651" s="39"/>
      <c r="E3651" s="39"/>
      <c r="F3651" s="39"/>
      <c r="G3651" s="39"/>
      <c r="H3651" s="39"/>
      <c r="I3651" s="38"/>
    </row>
    <row r="3652" spans="2:9">
      <c r="B3652" s="39"/>
      <c r="C3652" s="40"/>
      <c r="D3652" s="39"/>
      <c r="E3652" s="39"/>
      <c r="F3652" s="39"/>
      <c r="G3652" s="39"/>
      <c r="H3652" s="39"/>
      <c r="I3652" s="38"/>
    </row>
    <row r="3653" spans="2:9">
      <c r="B3653" s="39"/>
      <c r="C3653" s="40"/>
      <c r="D3653" s="39"/>
      <c r="E3653" s="39"/>
      <c r="F3653" s="39"/>
      <c r="G3653" s="39"/>
      <c r="H3653" s="39"/>
      <c r="I3653" s="38"/>
    </row>
    <row r="3654" spans="2:9">
      <c r="B3654" s="39"/>
      <c r="C3654" s="40"/>
      <c r="D3654" s="39"/>
      <c r="E3654" s="39"/>
      <c r="F3654" s="39"/>
      <c r="G3654" s="39"/>
      <c r="H3654" s="39"/>
      <c r="I3654" s="38"/>
    </row>
    <row r="3655" spans="2:9">
      <c r="B3655" s="39"/>
      <c r="C3655" s="40"/>
      <c r="D3655" s="39"/>
      <c r="E3655" s="39"/>
      <c r="F3655" s="39"/>
      <c r="G3655" s="39"/>
      <c r="H3655" s="39"/>
      <c r="I3655" s="38"/>
    </row>
    <row r="3656" spans="2:9">
      <c r="B3656" s="39"/>
      <c r="C3656" s="40"/>
      <c r="D3656" s="39"/>
      <c r="E3656" s="39"/>
      <c r="F3656" s="39"/>
      <c r="G3656" s="39"/>
      <c r="H3656" s="39"/>
      <c r="I3656" s="38"/>
    </row>
    <row r="3657" spans="2:9">
      <c r="B3657" s="39"/>
      <c r="C3657" s="40"/>
      <c r="D3657" s="39"/>
      <c r="E3657" s="39"/>
      <c r="F3657" s="39"/>
      <c r="G3657" s="39"/>
      <c r="H3657" s="39"/>
      <c r="I3657" s="38"/>
    </row>
    <row r="3658" spans="2:9">
      <c r="B3658" s="39"/>
      <c r="C3658" s="40"/>
      <c r="D3658" s="39"/>
      <c r="E3658" s="39"/>
      <c r="F3658" s="39"/>
      <c r="G3658" s="39"/>
      <c r="H3658" s="39"/>
      <c r="I3658" s="38"/>
    </row>
    <row r="3659" spans="2:9">
      <c r="B3659" s="39"/>
      <c r="C3659" s="40"/>
      <c r="D3659" s="39"/>
      <c r="E3659" s="39"/>
      <c r="F3659" s="39"/>
      <c r="G3659" s="39"/>
      <c r="H3659" s="39"/>
      <c r="I3659" s="38"/>
    </row>
    <row r="3660" spans="2:9">
      <c r="B3660" s="39"/>
      <c r="C3660" s="40"/>
      <c r="D3660" s="39"/>
      <c r="E3660" s="39"/>
      <c r="F3660" s="39"/>
      <c r="G3660" s="39"/>
      <c r="H3660" s="39"/>
      <c r="I3660" s="38"/>
    </row>
    <row r="3661" spans="2:9">
      <c r="B3661" s="39"/>
      <c r="C3661" s="40"/>
      <c r="D3661" s="39"/>
      <c r="E3661" s="39"/>
      <c r="F3661" s="39"/>
      <c r="G3661" s="39"/>
      <c r="H3661" s="39"/>
      <c r="I3661" s="38"/>
    </row>
    <row r="3662" spans="2:9">
      <c r="B3662" s="39"/>
      <c r="C3662" s="40"/>
      <c r="D3662" s="39"/>
      <c r="E3662" s="39"/>
      <c r="F3662" s="39"/>
      <c r="G3662" s="39"/>
      <c r="H3662" s="39"/>
      <c r="I3662" s="38"/>
    </row>
    <row r="3663" spans="2:9">
      <c r="B3663" s="39"/>
      <c r="C3663" s="40"/>
      <c r="D3663" s="39"/>
      <c r="E3663" s="39"/>
      <c r="F3663" s="39"/>
      <c r="G3663" s="39"/>
      <c r="H3663" s="39"/>
      <c r="I3663" s="38"/>
    </row>
    <row r="3664" spans="2:9">
      <c r="B3664" s="39"/>
      <c r="C3664" s="40"/>
      <c r="D3664" s="39"/>
      <c r="E3664" s="39"/>
      <c r="F3664" s="39"/>
      <c r="G3664" s="39"/>
      <c r="H3664" s="39"/>
      <c r="I3664" s="38"/>
    </row>
    <row r="3665" spans="2:9">
      <c r="B3665" s="39"/>
      <c r="C3665" s="40"/>
      <c r="D3665" s="39"/>
      <c r="E3665" s="39"/>
      <c r="F3665" s="39"/>
      <c r="G3665" s="39"/>
      <c r="H3665" s="39"/>
      <c r="I3665" s="38"/>
    </row>
    <row r="3666" spans="2:9">
      <c r="B3666" s="39"/>
      <c r="C3666" s="40"/>
      <c r="D3666" s="39"/>
      <c r="E3666" s="39"/>
      <c r="F3666" s="39"/>
      <c r="G3666" s="39"/>
      <c r="H3666" s="39"/>
      <c r="I3666" s="38"/>
    </row>
    <row r="3667" spans="2:9">
      <c r="B3667" s="39"/>
      <c r="C3667" s="40"/>
      <c r="D3667" s="39"/>
      <c r="E3667" s="39"/>
      <c r="F3667" s="39"/>
      <c r="G3667" s="39"/>
      <c r="H3667" s="39"/>
      <c r="I3667" s="38"/>
    </row>
    <row r="3668" spans="2:9">
      <c r="B3668" s="39"/>
      <c r="C3668" s="40"/>
      <c r="D3668" s="39"/>
      <c r="E3668" s="39"/>
      <c r="F3668" s="39"/>
      <c r="G3668" s="39"/>
      <c r="H3668" s="39"/>
      <c r="I3668" s="38"/>
    </row>
    <row r="3669" spans="2:9">
      <c r="B3669" s="39"/>
      <c r="C3669" s="40"/>
      <c r="D3669" s="39"/>
      <c r="E3669" s="39"/>
      <c r="F3669" s="39"/>
      <c r="G3669" s="39"/>
      <c r="H3669" s="39"/>
      <c r="I3669" s="38"/>
    </row>
    <row r="3670" spans="2:9">
      <c r="B3670" s="39"/>
      <c r="C3670" s="40"/>
      <c r="D3670" s="39"/>
      <c r="E3670" s="39"/>
      <c r="F3670" s="39"/>
      <c r="G3670" s="39"/>
      <c r="H3670" s="39"/>
      <c r="I3670" s="38"/>
    </row>
    <row r="3671" spans="2:9">
      <c r="B3671" s="39"/>
      <c r="C3671" s="40"/>
      <c r="D3671" s="39"/>
      <c r="E3671" s="39"/>
      <c r="F3671" s="39"/>
      <c r="G3671" s="39"/>
      <c r="H3671" s="39"/>
      <c r="I3671" s="38"/>
    </row>
    <row r="3672" spans="2:9">
      <c r="B3672" s="39"/>
      <c r="C3672" s="40"/>
      <c r="D3672" s="39"/>
      <c r="E3672" s="39"/>
      <c r="F3672" s="39"/>
      <c r="G3672" s="39"/>
      <c r="H3672" s="39"/>
      <c r="I3672" s="38"/>
    </row>
    <row r="3673" spans="2:9">
      <c r="B3673" s="39"/>
      <c r="C3673" s="40"/>
      <c r="D3673" s="39"/>
      <c r="E3673" s="39"/>
      <c r="F3673" s="39"/>
      <c r="G3673" s="39"/>
      <c r="H3673" s="39"/>
      <c r="I3673" s="38"/>
    </row>
    <row r="3674" spans="2:9">
      <c r="B3674" s="39"/>
      <c r="C3674" s="40"/>
      <c r="D3674" s="39"/>
      <c r="E3674" s="39"/>
      <c r="F3674" s="39"/>
      <c r="G3674" s="39"/>
      <c r="H3674" s="39"/>
      <c r="I3674" s="38"/>
    </row>
    <row r="3675" spans="2:9">
      <c r="B3675" s="39"/>
      <c r="C3675" s="40"/>
      <c r="D3675" s="39"/>
      <c r="E3675" s="39"/>
      <c r="F3675" s="39"/>
      <c r="G3675" s="39"/>
      <c r="H3675" s="39"/>
      <c r="I3675" s="38"/>
    </row>
    <row r="3676" spans="2:9">
      <c r="B3676" s="39"/>
      <c r="C3676" s="40"/>
      <c r="D3676" s="39"/>
      <c r="E3676" s="39"/>
      <c r="F3676" s="39"/>
      <c r="G3676" s="39"/>
      <c r="H3676" s="39"/>
      <c r="I3676" s="38"/>
    </row>
    <row r="3677" spans="2:9">
      <c r="B3677" s="39"/>
      <c r="C3677" s="40"/>
      <c r="D3677" s="39"/>
      <c r="E3677" s="39"/>
      <c r="F3677" s="39"/>
      <c r="G3677" s="39"/>
      <c r="H3677" s="39"/>
      <c r="I3677" s="38"/>
    </row>
    <row r="3678" spans="2:9">
      <c r="B3678" s="39"/>
      <c r="C3678" s="40"/>
      <c r="D3678" s="39"/>
      <c r="E3678" s="39"/>
      <c r="F3678" s="39"/>
      <c r="G3678" s="39"/>
      <c r="H3678" s="39"/>
      <c r="I3678" s="38"/>
    </row>
    <row r="3679" spans="2:9">
      <c r="B3679" s="39"/>
      <c r="C3679" s="40"/>
      <c r="D3679" s="39"/>
      <c r="E3679" s="39"/>
      <c r="F3679" s="39"/>
      <c r="G3679" s="39"/>
      <c r="H3679" s="39"/>
      <c r="I3679" s="38"/>
    </row>
    <row r="3680" spans="2:9">
      <c r="B3680" s="39"/>
      <c r="C3680" s="40"/>
      <c r="D3680" s="39"/>
      <c r="E3680" s="39"/>
      <c r="F3680" s="39"/>
      <c r="G3680" s="39"/>
      <c r="H3680" s="39"/>
      <c r="I3680" s="38"/>
    </row>
    <row r="3681" spans="2:9">
      <c r="B3681" s="39"/>
      <c r="C3681" s="40"/>
      <c r="D3681" s="39"/>
      <c r="E3681" s="39"/>
      <c r="F3681" s="39"/>
      <c r="G3681" s="39"/>
      <c r="H3681" s="39"/>
      <c r="I3681" s="38"/>
    </row>
    <row r="3682" spans="2:9">
      <c r="B3682" s="39"/>
      <c r="C3682" s="40"/>
      <c r="D3682" s="39"/>
      <c r="E3682" s="39"/>
      <c r="F3682" s="39"/>
      <c r="G3682" s="39"/>
      <c r="H3682" s="39"/>
      <c r="I3682" s="38"/>
    </row>
    <row r="3683" spans="2:9">
      <c r="B3683" s="39"/>
      <c r="C3683" s="40"/>
      <c r="D3683" s="39"/>
      <c r="E3683" s="39"/>
      <c r="F3683" s="39"/>
      <c r="G3683" s="39"/>
      <c r="H3683" s="39"/>
      <c r="I3683" s="38"/>
    </row>
    <row r="3684" spans="2:9">
      <c r="B3684" s="39"/>
      <c r="C3684" s="40"/>
      <c r="D3684" s="39"/>
      <c r="E3684" s="39"/>
      <c r="F3684" s="39"/>
      <c r="G3684" s="39"/>
      <c r="H3684" s="39"/>
      <c r="I3684" s="38"/>
    </row>
    <row r="3685" spans="2:9">
      <c r="B3685" s="39"/>
      <c r="C3685" s="40"/>
      <c r="D3685" s="39"/>
      <c r="E3685" s="39"/>
      <c r="F3685" s="39"/>
      <c r="G3685" s="39"/>
      <c r="H3685" s="39"/>
      <c r="I3685" s="38"/>
    </row>
    <row r="3686" spans="2:9">
      <c r="B3686" s="39"/>
      <c r="C3686" s="40"/>
      <c r="D3686" s="39"/>
      <c r="E3686" s="39"/>
      <c r="F3686" s="39"/>
      <c r="G3686" s="39"/>
      <c r="H3686" s="39"/>
      <c r="I3686" s="38"/>
    </row>
    <row r="3687" spans="2:9">
      <c r="B3687" s="39"/>
      <c r="C3687" s="40"/>
      <c r="D3687" s="39"/>
      <c r="E3687" s="39"/>
      <c r="F3687" s="39"/>
      <c r="G3687" s="39"/>
      <c r="H3687" s="39"/>
      <c r="I3687" s="38"/>
    </row>
    <row r="3688" spans="2:9">
      <c r="B3688" s="39"/>
      <c r="C3688" s="40"/>
      <c r="D3688" s="39"/>
      <c r="E3688" s="39"/>
      <c r="F3688" s="39"/>
      <c r="G3688" s="39"/>
      <c r="H3688" s="39"/>
      <c r="I3688" s="38"/>
    </row>
    <row r="3689" spans="2:9">
      <c r="B3689" s="39"/>
      <c r="C3689" s="40"/>
      <c r="D3689" s="39"/>
      <c r="E3689" s="39"/>
      <c r="F3689" s="39"/>
      <c r="G3689" s="39"/>
      <c r="H3689" s="39"/>
      <c r="I3689" s="38"/>
    </row>
    <row r="3690" spans="2:9">
      <c r="B3690" s="39"/>
      <c r="C3690" s="40"/>
      <c r="D3690" s="39"/>
      <c r="E3690" s="39"/>
      <c r="F3690" s="39"/>
      <c r="G3690" s="39"/>
      <c r="H3690" s="39"/>
      <c r="I3690" s="38"/>
    </row>
    <row r="3691" spans="2:9">
      <c r="B3691" s="39"/>
      <c r="C3691" s="40"/>
      <c r="D3691" s="39"/>
      <c r="E3691" s="39"/>
      <c r="F3691" s="39"/>
      <c r="G3691" s="39"/>
      <c r="H3691" s="39"/>
      <c r="I3691" s="38"/>
    </row>
    <row r="3692" spans="2:9">
      <c r="B3692" s="39"/>
      <c r="C3692" s="40"/>
      <c r="D3692" s="39"/>
      <c r="E3692" s="39"/>
      <c r="F3692" s="39"/>
      <c r="G3692" s="39"/>
      <c r="H3692" s="39"/>
      <c r="I3692" s="38"/>
    </row>
    <row r="3693" spans="2:9">
      <c r="B3693" s="39"/>
      <c r="C3693" s="40"/>
      <c r="D3693" s="39"/>
      <c r="E3693" s="39"/>
      <c r="F3693" s="39"/>
      <c r="G3693" s="39"/>
      <c r="H3693" s="39"/>
      <c r="I3693" s="38"/>
    </row>
    <row r="3694" spans="2:9">
      <c r="B3694" s="39"/>
      <c r="C3694" s="40"/>
      <c r="D3694" s="39"/>
      <c r="E3694" s="39"/>
      <c r="F3694" s="39"/>
      <c r="G3694" s="39"/>
      <c r="H3694" s="39"/>
      <c r="I3694" s="38"/>
    </row>
    <row r="3695" spans="2:9">
      <c r="B3695" s="39"/>
      <c r="C3695" s="40"/>
      <c r="D3695" s="39"/>
      <c r="E3695" s="39"/>
      <c r="F3695" s="39"/>
      <c r="G3695" s="39"/>
      <c r="H3695" s="39"/>
      <c r="I3695" s="38"/>
    </row>
    <row r="3696" spans="2:9">
      <c r="B3696" s="39"/>
      <c r="C3696" s="40"/>
      <c r="D3696" s="39"/>
      <c r="E3696" s="39"/>
      <c r="F3696" s="39"/>
      <c r="G3696" s="39"/>
      <c r="H3696" s="39"/>
      <c r="I3696" s="38"/>
    </row>
    <row r="3697" spans="2:9">
      <c r="B3697" s="39"/>
      <c r="C3697" s="40"/>
      <c r="D3697" s="39"/>
      <c r="E3697" s="39"/>
      <c r="F3697" s="39"/>
      <c r="G3697" s="39"/>
      <c r="H3697" s="39"/>
      <c r="I3697" s="38"/>
    </row>
    <row r="3698" spans="2:9">
      <c r="B3698" s="39"/>
      <c r="C3698" s="40"/>
      <c r="D3698" s="39"/>
      <c r="E3698" s="39"/>
      <c r="F3698" s="39"/>
      <c r="G3698" s="39"/>
      <c r="H3698" s="39"/>
      <c r="I3698" s="38"/>
    </row>
    <row r="3699" spans="2:9">
      <c r="B3699" s="39"/>
      <c r="C3699" s="40"/>
      <c r="D3699" s="39"/>
      <c r="E3699" s="39"/>
      <c r="F3699" s="39"/>
      <c r="G3699" s="39"/>
      <c r="H3699" s="39"/>
      <c r="I3699" s="38"/>
    </row>
    <row r="3700" spans="2:9">
      <c r="B3700" s="39"/>
      <c r="C3700" s="40"/>
      <c r="D3700" s="39"/>
      <c r="E3700" s="39"/>
      <c r="F3700" s="39"/>
      <c r="G3700" s="39"/>
      <c r="H3700" s="39"/>
      <c r="I3700" s="38"/>
    </row>
    <row r="3701" spans="2:9">
      <c r="B3701" s="39"/>
      <c r="C3701" s="40"/>
      <c r="D3701" s="39"/>
      <c r="E3701" s="39"/>
      <c r="F3701" s="39"/>
      <c r="G3701" s="39"/>
      <c r="H3701" s="39"/>
      <c r="I3701" s="38"/>
    </row>
    <row r="3702" spans="2:9">
      <c r="B3702" s="39"/>
      <c r="C3702" s="40"/>
      <c r="D3702" s="39"/>
      <c r="E3702" s="39"/>
      <c r="F3702" s="39"/>
      <c r="G3702" s="39"/>
      <c r="H3702" s="39"/>
      <c r="I3702" s="38"/>
    </row>
    <row r="3703" spans="2:9">
      <c r="B3703" s="39"/>
      <c r="C3703" s="40"/>
      <c r="D3703" s="39"/>
      <c r="E3703" s="39"/>
      <c r="F3703" s="39"/>
      <c r="G3703" s="39"/>
      <c r="H3703" s="39"/>
      <c r="I3703" s="38"/>
    </row>
    <row r="3704" spans="2:9">
      <c r="B3704" s="39"/>
      <c r="C3704" s="40"/>
      <c r="D3704" s="39"/>
      <c r="E3704" s="39"/>
      <c r="F3704" s="39"/>
      <c r="G3704" s="39"/>
      <c r="H3704" s="39"/>
      <c r="I3704" s="38"/>
    </row>
    <row r="3705" spans="2:9">
      <c r="B3705" s="39"/>
      <c r="C3705" s="40"/>
      <c r="D3705" s="39"/>
      <c r="E3705" s="39"/>
      <c r="F3705" s="39"/>
      <c r="G3705" s="39"/>
      <c r="H3705" s="39"/>
      <c r="I3705" s="38"/>
    </row>
    <row r="3706" spans="2:9">
      <c r="B3706" s="39"/>
      <c r="C3706" s="40"/>
      <c r="D3706" s="39"/>
      <c r="E3706" s="39"/>
      <c r="F3706" s="39"/>
      <c r="G3706" s="39"/>
      <c r="H3706" s="39"/>
      <c r="I3706" s="38"/>
    </row>
    <row r="3707" spans="2:9">
      <c r="B3707" s="39"/>
      <c r="C3707" s="40"/>
      <c r="D3707" s="39"/>
      <c r="E3707" s="39"/>
      <c r="F3707" s="39"/>
      <c r="G3707" s="39"/>
      <c r="H3707" s="39"/>
      <c r="I3707" s="38"/>
    </row>
    <row r="3708" spans="2:9">
      <c r="B3708" s="39"/>
      <c r="C3708" s="40"/>
      <c r="D3708" s="39"/>
      <c r="E3708" s="39"/>
      <c r="F3708" s="39"/>
      <c r="G3708" s="39"/>
      <c r="H3708" s="39"/>
      <c r="I3708" s="38"/>
    </row>
    <row r="3709" spans="2:9">
      <c r="B3709" s="39"/>
      <c r="C3709" s="40"/>
      <c r="D3709" s="39"/>
      <c r="E3709" s="39"/>
      <c r="F3709" s="39"/>
      <c r="G3709" s="39"/>
      <c r="H3709" s="39"/>
      <c r="I3709" s="38"/>
    </row>
    <row r="3710" spans="2:9">
      <c r="B3710" s="39"/>
      <c r="C3710" s="40"/>
      <c r="D3710" s="39"/>
      <c r="E3710" s="39"/>
      <c r="F3710" s="39"/>
      <c r="G3710" s="39"/>
      <c r="H3710" s="39"/>
      <c r="I3710" s="38"/>
    </row>
    <row r="3711" spans="2:9">
      <c r="B3711" s="39"/>
      <c r="C3711" s="40"/>
      <c r="D3711" s="39"/>
      <c r="E3711" s="39"/>
      <c r="F3711" s="39"/>
      <c r="G3711" s="39"/>
      <c r="H3711" s="39"/>
      <c r="I3711" s="38"/>
    </row>
    <row r="3712" spans="2:9">
      <c r="B3712" s="39"/>
      <c r="C3712" s="40"/>
      <c r="D3712" s="39"/>
      <c r="E3712" s="39"/>
      <c r="F3712" s="39"/>
      <c r="G3712" s="39"/>
      <c r="H3712" s="39"/>
      <c r="I3712" s="38"/>
    </row>
    <row r="3713" spans="2:9">
      <c r="B3713" s="39"/>
      <c r="C3713" s="40"/>
      <c r="D3713" s="39"/>
      <c r="E3713" s="39"/>
      <c r="F3713" s="39"/>
      <c r="G3713" s="39"/>
      <c r="H3713" s="39"/>
      <c r="I3713" s="38"/>
    </row>
    <row r="3714" spans="2:9">
      <c r="B3714" s="39"/>
      <c r="C3714" s="40"/>
      <c r="D3714" s="39"/>
      <c r="E3714" s="39"/>
      <c r="F3714" s="39"/>
      <c r="G3714" s="39"/>
      <c r="H3714" s="39"/>
      <c r="I3714" s="38"/>
    </row>
    <row r="3715" spans="2:9">
      <c r="B3715" s="39"/>
      <c r="C3715" s="40"/>
      <c r="D3715" s="39"/>
      <c r="E3715" s="39"/>
      <c r="F3715" s="39"/>
      <c r="G3715" s="39"/>
      <c r="H3715" s="39"/>
      <c r="I3715" s="38"/>
    </row>
    <row r="3716" spans="2:9">
      <c r="B3716" s="39"/>
      <c r="C3716" s="40"/>
      <c r="D3716" s="39"/>
      <c r="E3716" s="39"/>
      <c r="F3716" s="39"/>
      <c r="G3716" s="39"/>
      <c r="H3716" s="39"/>
      <c r="I3716" s="38"/>
    </row>
    <row r="3717" spans="2:9">
      <c r="B3717" s="39"/>
      <c r="C3717" s="40"/>
      <c r="D3717" s="39"/>
      <c r="E3717" s="39"/>
      <c r="F3717" s="39"/>
      <c r="G3717" s="39"/>
      <c r="H3717" s="39"/>
      <c r="I3717" s="38"/>
    </row>
    <row r="3718" spans="2:9">
      <c r="B3718" s="39"/>
      <c r="C3718" s="40"/>
      <c r="D3718" s="39"/>
      <c r="E3718" s="39"/>
      <c r="F3718" s="39"/>
      <c r="G3718" s="39"/>
      <c r="H3718" s="39"/>
      <c r="I3718" s="38"/>
    </row>
    <row r="3719" spans="2:9">
      <c r="B3719" s="39"/>
      <c r="C3719" s="40"/>
      <c r="D3719" s="39"/>
      <c r="E3719" s="39"/>
      <c r="F3719" s="39"/>
      <c r="G3719" s="39"/>
      <c r="H3719" s="39"/>
      <c r="I3719" s="38"/>
    </row>
    <row r="3720" spans="2:9">
      <c r="B3720" s="39"/>
      <c r="C3720" s="40"/>
      <c r="D3720" s="39"/>
      <c r="E3720" s="39"/>
      <c r="F3720" s="39"/>
      <c r="G3720" s="39"/>
      <c r="H3720" s="39"/>
      <c r="I3720" s="38"/>
    </row>
    <row r="3721" spans="2:9">
      <c r="B3721" s="39"/>
      <c r="C3721" s="40"/>
      <c r="D3721" s="39"/>
      <c r="E3721" s="39"/>
      <c r="F3721" s="39"/>
      <c r="G3721" s="39"/>
      <c r="H3721" s="39"/>
      <c r="I3721" s="38"/>
    </row>
    <row r="3722" spans="2:9">
      <c r="B3722" s="39"/>
      <c r="C3722" s="40"/>
      <c r="D3722" s="39"/>
      <c r="E3722" s="39"/>
      <c r="F3722" s="39"/>
      <c r="G3722" s="39"/>
      <c r="H3722" s="39"/>
      <c r="I3722" s="38"/>
    </row>
    <row r="3723" spans="2:9">
      <c r="B3723" s="39"/>
      <c r="C3723" s="40"/>
      <c r="D3723" s="39"/>
      <c r="E3723" s="39"/>
      <c r="F3723" s="39"/>
      <c r="G3723" s="39"/>
      <c r="H3723" s="39"/>
      <c r="I3723" s="38"/>
    </row>
    <row r="3724" spans="2:9">
      <c r="B3724" s="39"/>
      <c r="C3724" s="40"/>
      <c r="D3724" s="39"/>
      <c r="E3724" s="39"/>
      <c r="F3724" s="39"/>
      <c r="G3724" s="39"/>
      <c r="H3724" s="39"/>
      <c r="I3724" s="38"/>
    </row>
    <row r="3725" spans="2:9">
      <c r="B3725" s="39"/>
      <c r="C3725" s="40"/>
      <c r="D3725" s="39"/>
      <c r="E3725" s="39"/>
      <c r="F3725" s="39"/>
      <c r="G3725" s="39"/>
      <c r="H3725" s="39"/>
      <c r="I3725" s="38"/>
    </row>
    <row r="3726" spans="2:9">
      <c r="B3726" s="39"/>
      <c r="C3726" s="40"/>
      <c r="D3726" s="39"/>
      <c r="E3726" s="39"/>
      <c r="F3726" s="39"/>
      <c r="G3726" s="39"/>
      <c r="H3726" s="39"/>
      <c r="I3726" s="38"/>
    </row>
    <row r="3727" spans="2:9">
      <c r="B3727" s="39"/>
      <c r="C3727" s="40"/>
      <c r="D3727" s="39"/>
      <c r="E3727" s="39"/>
      <c r="F3727" s="39"/>
      <c r="G3727" s="39"/>
      <c r="H3727" s="39"/>
      <c r="I3727" s="38"/>
    </row>
    <row r="3728" spans="2:9">
      <c r="B3728" s="39"/>
      <c r="C3728" s="40"/>
      <c r="D3728" s="39"/>
      <c r="E3728" s="39"/>
      <c r="F3728" s="39"/>
      <c r="G3728" s="39"/>
      <c r="H3728" s="39"/>
      <c r="I3728" s="38"/>
    </row>
    <row r="3729" spans="2:9">
      <c r="B3729" s="39"/>
      <c r="C3729" s="40"/>
      <c r="D3729" s="39"/>
      <c r="E3729" s="39"/>
      <c r="F3729" s="39"/>
      <c r="G3729" s="39"/>
      <c r="H3729" s="39"/>
      <c r="I3729" s="38"/>
    </row>
    <row r="3730" spans="2:9">
      <c r="B3730" s="39"/>
      <c r="C3730" s="40"/>
      <c r="D3730" s="39"/>
      <c r="E3730" s="39"/>
      <c r="F3730" s="39"/>
      <c r="G3730" s="39"/>
      <c r="H3730" s="39"/>
      <c r="I3730" s="38"/>
    </row>
    <row r="3731" spans="2:9">
      <c r="B3731" s="39"/>
      <c r="C3731" s="40"/>
      <c r="D3731" s="39"/>
      <c r="E3731" s="39"/>
      <c r="F3731" s="39"/>
      <c r="G3731" s="39"/>
      <c r="H3731" s="39"/>
      <c r="I3731" s="38"/>
    </row>
    <row r="3732" spans="2:9">
      <c r="B3732" s="39"/>
      <c r="C3732" s="40"/>
      <c r="D3732" s="39"/>
      <c r="E3732" s="39"/>
      <c r="F3732" s="39"/>
      <c r="G3732" s="39"/>
      <c r="H3732" s="39"/>
      <c r="I3732" s="38"/>
    </row>
    <row r="3733" spans="2:9">
      <c r="B3733" s="39"/>
      <c r="C3733" s="40"/>
      <c r="D3733" s="39"/>
      <c r="E3733" s="39"/>
      <c r="F3733" s="39"/>
      <c r="G3733" s="39"/>
      <c r="H3733" s="39"/>
      <c r="I3733" s="38"/>
    </row>
    <row r="3734" spans="2:9">
      <c r="B3734" s="39"/>
      <c r="C3734" s="40"/>
      <c r="D3734" s="39"/>
      <c r="E3734" s="39"/>
      <c r="F3734" s="39"/>
      <c r="G3734" s="39"/>
      <c r="H3734" s="39"/>
      <c r="I3734" s="38"/>
    </row>
    <row r="3735" spans="2:9">
      <c r="B3735" s="39"/>
      <c r="C3735" s="40"/>
      <c r="D3735" s="39"/>
      <c r="E3735" s="39"/>
      <c r="F3735" s="39"/>
      <c r="G3735" s="39"/>
      <c r="H3735" s="39"/>
      <c r="I3735" s="38"/>
    </row>
    <row r="3736" spans="2:9">
      <c r="B3736" s="39"/>
      <c r="C3736" s="40"/>
      <c r="D3736" s="39"/>
      <c r="E3736" s="39"/>
      <c r="F3736" s="39"/>
      <c r="G3736" s="39"/>
      <c r="H3736" s="39"/>
      <c r="I3736" s="38"/>
    </row>
    <row r="3737" spans="2:9">
      <c r="B3737" s="39"/>
      <c r="C3737" s="40"/>
      <c r="D3737" s="39"/>
      <c r="E3737" s="39"/>
      <c r="F3737" s="39"/>
      <c r="G3737" s="39"/>
      <c r="H3737" s="39"/>
      <c r="I3737" s="38"/>
    </row>
    <row r="3738" spans="2:9">
      <c r="B3738" s="39"/>
      <c r="C3738" s="40"/>
      <c r="D3738" s="39"/>
      <c r="E3738" s="39"/>
      <c r="F3738" s="39"/>
      <c r="G3738" s="39"/>
      <c r="H3738" s="39"/>
      <c r="I3738" s="38"/>
    </row>
    <row r="3739" spans="2:9">
      <c r="B3739" s="39"/>
      <c r="C3739" s="40"/>
      <c r="D3739" s="39"/>
      <c r="E3739" s="39"/>
      <c r="F3739" s="39"/>
      <c r="G3739" s="39"/>
      <c r="H3739" s="39"/>
      <c r="I3739" s="38"/>
    </row>
    <row r="3740" spans="2:9">
      <c r="B3740" s="39"/>
      <c r="C3740" s="40"/>
      <c r="D3740" s="39"/>
      <c r="E3740" s="39"/>
      <c r="F3740" s="39"/>
      <c r="G3740" s="39"/>
      <c r="H3740" s="39"/>
      <c r="I3740" s="38"/>
    </row>
    <row r="3741" spans="2:9">
      <c r="B3741" s="39"/>
      <c r="C3741" s="40"/>
      <c r="D3741" s="39"/>
      <c r="E3741" s="39"/>
      <c r="F3741" s="39"/>
      <c r="G3741" s="39"/>
      <c r="H3741" s="39"/>
      <c r="I3741" s="38"/>
    </row>
    <row r="3742" spans="2:9">
      <c r="B3742" s="39"/>
      <c r="C3742" s="40"/>
      <c r="D3742" s="39"/>
      <c r="E3742" s="39"/>
      <c r="F3742" s="39"/>
      <c r="G3742" s="39"/>
      <c r="H3742" s="39"/>
      <c r="I3742" s="38"/>
    </row>
    <row r="3743" spans="2:9">
      <c r="B3743" s="39"/>
      <c r="C3743" s="40"/>
      <c r="D3743" s="39"/>
      <c r="E3743" s="39"/>
      <c r="F3743" s="39"/>
      <c r="G3743" s="39"/>
      <c r="H3743" s="39"/>
      <c r="I3743" s="38"/>
    </row>
    <row r="3744" spans="2:9">
      <c r="B3744" s="39"/>
      <c r="C3744" s="40"/>
      <c r="D3744" s="39"/>
      <c r="E3744" s="39"/>
      <c r="F3744" s="39"/>
      <c r="G3744" s="39"/>
      <c r="H3744" s="39"/>
      <c r="I3744" s="38"/>
    </row>
    <row r="3745" spans="2:9">
      <c r="B3745" s="39"/>
      <c r="C3745" s="40"/>
      <c r="D3745" s="39"/>
      <c r="E3745" s="39"/>
      <c r="F3745" s="39"/>
      <c r="G3745" s="39"/>
      <c r="H3745" s="39"/>
      <c r="I3745" s="38"/>
    </row>
    <row r="3746" spans="2:9">
      <c r="B3746" s="39"/>
      <c r="C3746" s="40"/>
      <c r="D3746" s="39"/>
      <c r="E3746" s="39"/>
      <c r="F3746" s="39"/>
      <c r="G3746" s="39"/>
      <c r="H3746" s="39"/>
      <c r="I3746" s="38"/>
    </row>
    <row r="3747" spans="2:9">
      <c r="B3747" s="39"/>
      <c r="C3747" s="40"/>
      <c r="D3747" s="39"/>
      <c r="E3747" s="39"/>
      <c r="F3747" s="39"/>
      <c r="G3747" s="39"/>
      <c r="H3747" s="39"/>
      <c r="I3747" s="38"/>
    </row>
    <row r="3748" spans="2:9">
      <c r="B3748" s="39"/>
      <c r="C3748" s="40"/>
      <c r="D3748" s="39"/>
      <c r="E3748" s="39"/>
      <c r="F3748" s="39"/>
      <c r="G3748" s="39"/>
      <c r="H3748" s="39"/>
      <c r="I3748" s="38"/>
    </row>
    <row r="3749" spans="2:9">
      <c r="B3749" s="39"/>
      <c r="C3749" s="40"/>
      <c r="D3749" s="39"/>
      <c r="E3749" s="39"/>
      <c r="F3749" s="39"/>
      <c r="G3749" s="39"/>
      <c r="H3749" s="39"/>
      <c r="I3749" s="38"/>
    </row>
    <row r="3750" spans="2:9">
      <c r="B3750" s="39"/>
      <c r="C3750" s="40"/>
      <c r="D3750" s="39"/>
      <c r="E3750" s="39"/>
      <c r="F3750" s="39"/>
      <c r="G3750" s="39"/>
      <c r="H3750" s="39"/>
      <c r="I3750" s="38"/>
    </row>
    <row r="3751" spans="2:9">
      <c r="B3751" s="39"/>
      <c r="C3751" s="40"/>
      <c r="D3751" s="39"/>
      <c r="E3751" s="39"/>
      <c r="F3751" s="39"/>
      <c r="G3751" s="39"/>
      <c r="H3751" s="39"/>
      <c r="I3751" s="38"/>
    </row>
    <row r="3752" spans="2:9">
      <c r="B3752" s="39"/>
      <c r="C3752" s="40"/>
      <c r="D3752" s="39"/>
      <c r="E3752" s="39"/>
      <c r="F3752" s="39"/>
      <c r="G3752" s="39"/>
      <c r="H3752" s="39"/>
      <c r="I3752" s="38"/>
    </row>
    <row r="3753" spans="2:9">
      <c r="B3753" s="39"/>
      <c r="C3753" s="40"/>
      <c r="D3753" s="39"/>
      <c r="E3753" s="39"/>
      <c r="F3753" s="39"/>
      <c r="G3753" s="39"/>
      <c r="H3753" s="39"/>
      <c r="I3753" s="38"/>
    </row>
    <row r="3754" spans="2:9">
      <c r="B3754" s="39"/>
      <c r="C3754" s="40"/>
      <c r="D3754" s="39"/>
      <c r="E3754" s="39"/>
      <c r="F3754" s="39"/>
      <c r="G3754" s="39"/>
      <c r="H3754" s="39"/>
      <c r="I3754" s="38"/>
    </row>
    <row r="3755" spans="2:9">
      <c r="B3755" s="39"/>
      <c r="C3755" s="40"/>
      <c r="D3755" s="39"/>
      <c r="E3755" s="39"/>
      <c r="F3755" s="39"/>
      <c r="G3755" s="39"/>
      <c r="H3755" s="39"/>
      <c r="I3755" s="38"/>
    </row>
    <row r="3756" spans="2:9">
      <c r="B3756" s="39"/>
      <c r="C3756" s="40"/>
      <c r="D3756" s="39"/>
      <c r="E3756" s="39"/>
      <c r="F3756" s="39"/>
      <c r="G3756" s="39"/>
      <c r="H3756" s="39"/>
      <c r="I3756" s="38"/>
    </row>
    <row r="3757" spans="2:9">
      <c r="B3757" s="39"/>
      <c r="C3757" s="40"/>
      <c r="D3757" s="39"/>
      <c r="E3757" s="39"/>
      <c r="F3757" s="39"/>
      <c r="G3757" s="39"/>
      <c r="H3757" s="39"/>
      <c r="I3757" s="38"/>
    </row>
    <row r="3758" spans="2:9">
      <c r="B3758" s="39"/>
      <c r="C3758" s="40"/>
      <c r="D3758" s="39"/>
      <c r="E3758" s="39"/>
      <c r="F3758" s="39"/>
      <c r="G3758" s="39"/>
      <c r="H3758" s="39"/>
      <c r="I3758" s="38"/>
    </row>
    <row r="3759" spans="2:9">
      <c r="B3759" s="39"/>
      <c r="C3759" s="40"/>
      <c r="D3759" s="39"/>
      <c r="E3759" s="39"/>
      <c r="F3759" s="39"/>
      <c r="G3759" s="39"/>
      <c r="H3759" s="39"/>
      <c r="I3759" s="38"/>
    </row>
    <row r="3760" spans="2:9">
      <c r="B3760" s="39"/>
      <c r="C3760" s="40"/>
      <c r="D3760" s="39"/>
      <c r="E3760" s="39"/>
      <c r="F3760" s="39"/>
      <c r="G3760" s="39"/>
      <c r="H3760" s="39"/>
      <c r="I3760" s="38"/>
    </row>
    <row r="3761" spans="2:9">
      <c r="B3761" s="39"/>
      <c r="C3761" s="40"/>
      <c r="D3761" s="39"/>
      <c r="E3761" s="39"/>
      <c r="F3761" s="39"/>
      <c r="G3761" s="39"/>
      <c r="H3761" s="39"/>
      <c r="I3761" s="38"/>
    </row>
    <row r="3762" spans="2:9">
      <c r="B3762" s="39"/>
      <c r="C3762" s="40"/>
      <c r="D3762" s="39"/>
      <c r="E3762" s="39"/>
      <c r="F3762" s="39"/>
      <c r="G3762" s="39"/>
      <c r="H3762" s="39"/>
      <c r="I3762" s="38"/>
    </row>
    <row r="3763" spans="2:9">
      <c r="B3763" s="39"/>
      <c r="C3763" s="40"/>
      <c r="D3763" s="39"/>
      <c r="E3763" s="39"/>
      <c r="F3763" s="39"/>
      <c r="G3763" s="39"/>
      <c r="H3763" s="39"/>
      <c r="I3763" s="38"/>
    </row>
    <row r="3764" spans="2:9">
      <c r="B3764" s="39"/>
      <c r="C3764" s="40"/>
      <c r="D3764" s="39"/>
      <c r="E3764" s="39"/>
      <c r="F3764" s="39"/>
      <c r="G3764" s="39"/>
      <c r="H3764" s="39"/>
      <c r="I3764" s="38"/>
    </row>
    <row r="3765" spans="2:9">
      <c r="B3765" s="39"/>
      <c r="C3765" s="40"/>
      <c r="D3765" s="39"/>
      <c r="E3765" s="39"/>
      <c r="F3765" s="39"/>
      <c r="G3765" s="39"/>
      <c r="H3765" s="39"/>
      <c r="I3765" s="38"/>
    </row>
    <row r="3766" spans="2:9">
      <c r="B3766" s="39"/>
      <c r="C3766" s="40"/>
      <c r="D3766" s="39"/>
      <c r="E3766" s="39"/>
      <c r="F3766" s="39"/>
      <c r="G3766" s="39"/>
      <c r="H3766" s="39"/>
      <c r="I3766" s="38"/>
    </row>
    <row r="3767" spans="2:9">
      <c r="B3767" s="39"/>
      <c r="C3767" s="40"/>
      <c r="D3767" s="39"/>
      <c r="E3767" s="39"/>
      <c r="F3767" s="39"/>
      <c r="G3767" s="39"/>
      <c r="H3767" s="39"/>
      <c r="I3767" s="38"/>
    </row>
    <row r="3768" spans="2:9">
      <c r="B3768" s="39"/>
      <c r="C3768" s="40"/>
      <c r="D3768" s="39"/>
      <c r="E3768" s="39"/>
      <c r="F3768" s="39"/>
      <c r="G3768" s="39"/>
      <c r="H3768" s="39"/>
      <c r="I3768" s="38"/>
    </row>
    <row r="3769" spans="2:9">
      <c r="B3769" s="39"/>
      <c r="C3769" s="40"/>
      <c r="D3769" s="39"/>
      <c r="E3769" s="39"/>
      <c r="F3769" s="39"/>
      <c r="G3769" s="39"/>
      <c r="H3769" s="39"/>
      <c r="I3769" s="38"/>
    </row>
    <row r="3770" spans="2:9">
      <c r="B3770" s="39"/>
      <c r="C3770" s="40"/>
      <c r="D3770" s="39"/>
      <c r="E3770" s="39"/>
      <c r="F3770" s="39"/>
      <c r="G3770" s="39"/>
      <c r="H3770" s="39"/>
      <c r="I3770" s="38"/>
    </row>
    <row r="3771" spans="2:9">
      <c r="B3771" s="39"/>
      <c r="C3771" s="40"/>
      <c r="D3771" s="39"/>
      <c r="E3771" s="39"/>
      <c r="F3771" s="39"/>
      <c r="G3771" s="39"/>
      <c r="H3771" s="39"/>
      <c r="I3771" s="38"/>
    </row>
    <row r="3772" spans="2:9">
      <c r="B3772" s="39"/>
      <c r="C3772" s="40"/>
      <c r="D3772" s="39"/>
      <c r="E3772" s="39"/>
      <c r="F3772" s="39"/>
      <c r="G3772" s="39"/>
      <c r="H3772" s="39"/>
      <c r="I3772" s="38"/>
    </row>
    <row r="3773" spans="2:9">
      <c r="B3773" s="39"/>
      <c r="C3773" s="40"/>
      <c r="D3773" s="39"/>
      <c r="E3773" s="39"/>
      <c r="F3773" s="39"/>
      <c r="G3773" s="39"/>
      <c r="H3773" s="39"/>
      <c r="I3773" s="38"/>
    </row>
    <row r="3774" spans="2:9">
      <c r="B3774" s="39"/>
      <c r="C3774" s="40"/>
      <c r="D3774" s="39"/>
      <c r="E3774" s="39"/>
      <c r="F3774" s="39"/>
      <c r="G3774" s="39"/>
      <c r="H3774" s="39"/>
      <c r="I3774" s="38"/>
    </row>
    <row r="3775" spans="2:9">
      <c r="B3775" s="39"/>
      <c r="C3775" s="40"/>
      <c r="D3775" s="39"/>
      <c r="E3775" s="39"/>
      <c r="F3775" s="39"/>
      <c r="G3775" s="39"/>
      <c r="H3775" s="39"/>
      <c r="I3775" s="38"/>
    </row>
    <row r="3776" spans="2:9">
      <c r="B3776" s="39"/>
      <c r="C3776" s="40"/>
      <c r="D3776" s="39"/>
      <c r="E3776" s="39"/>
      <c r="F3776" s="39"/>
      <c r="G3776" s="39"/>
      <c r="H3776" s="39"/>
      <c r="I3776" s="38"/>
    </row>
    <row r="3777" spans="2:9">
      <c r="B3777" s="39"/>
      <c r="C3777" s="40"/>
      <c r="D3777" s="39"/>
      <c r="E3777" s="39"/>
      <c r="F3777" s="39"/>
      <c r="G3777" s="39"/>
      <c r="H3777" s="39"/>
      <c r="I3777" s="38"/>
    </row>
    <row r="3778" spans="2:9">
      <c r="B3778" s="39"/>
      <c r="C3778" s="40"/>
      <c r="D3778" s="39"/>
      <c r="E3778" s="39"/>
      <c r="F3778" s="39"/>
      <c r="G3778" s="39"/>
      <c r="H3778" s="39"/>
      <c r="I3778" s="38"/>
    </row>
    <row r="3779" spans="2:9">
      <c r="B3779" s="39"/>
      <c r="C3779" s="40"/>
      <c r="D3779" s="39"/>
      <c r="E3779" s="39"/>
      <c r="F3779" s="39"/>
      <c r="G3779" s="39"/>
      <c r="H3779" s="39"/>
      <c r="I3779" s="38"/>
    </row>
    <row r="3780" spans="2:9">
      <c r="B3780" s="39"/>
      <c r="C3780" s="40"/>
      <c r="D3780" s="39"/>
      <c r="E3780" s="39"/>
      <c r="F3780" s="39"/>
      <c r="G3780" s="39"/>
      <c r="H3780" s="39"/>
      <c r="I3780" s="38"/>
    </row>
    <row r="3781" spans="2:9">
      <c r="B3781" s="39"/>
      <c r="C3781" s="40"/>
      <c r="D3781" s="39"/>
      <c r="E3781" s="39"/>
      <c r="F3781" s="39"/>
      <c r="G3781" s="39"/>
      <c r="H3781" s="39"/>
      <c r="I3781" s="38"/>
    </row>
    <row r="3782" spans="2:9">
      <c r="B3782" s="39"/>
      <c r="C3782" s="40"/>
      <c r="D3782" s="39"/>
      <c r="E3782" s="39"/>
      <c r="F3782" s="39"/>
      <c r="G3782" s="39"/>
      <c r="H3782" s="39"/>
      <c r="I3782" s="38"/>
    </row>
    <row r="3783" spans="2:9">
      <c r="B3783" s="39"/>
      <c r="C3783" s="40"/>
      <c r="D3783" s="39"/>
      <c r="E3783" s="39"/>
      <c r="F3783" s="39"/>
      <c r="G3783" s="39"/>
      <c r="H3783" s="39"/>
      <c r="I3783" s="38"/>
    </row>
    <row r="3784" spans="2:9">
      <c r="B3784" s="39"/>
      <c r="C3784" s="40"/>
      <c r="D3784" s="39"/>
      <c r="E3784" s="39"/>
      <c r="F3784" s="39"/>
      <c r="G3784" s="39"/>
      <c r="H3784" s="39"/>
      <c r="I3784" s="38"/>
    </row>
    <row r="3785" spans="2:9">
      <c r="B3785" s="39"/>
      <c r="C3785" s="40"/>
      <c r="D3785" s="39"/>
      <c r="E3785" s="39"/>
      <c r="F3785" s="39"/>
      <c r="G3785" s="39"/>
      <c r="H3785" s="39"/>
      <c r="I3785" s="38"/>
    </row>
    <row r="3786" spans="2:9">
      <c r="B3786" s="39"/>
      <c r="C3786" s="40"/>
      <c r="D3786" s="39"/>
      <c r="E3786" s="39"/>
      <c r="F3786" s="39"/>
      <c r="G3786" s="39"/>
      <c r="H3786" s="39"/>
      <c r="I3786" s="38"/>
    </row>
    <row r="3787" spans="2:9">
      <c r="B3787" s="39"/>
      <c r="C3787" s="40"/>
      <c r="D3787" s="39"/>
      <c r="E3787" s="39"/>
      <c r="F3787" s="39"/>
      <c r="G3787" s="39"/>
      <c r="H3787" s="39"/>
      <c r="I3787" s="38"/>
    </row>
    <row r="3788" spans="2:9">
      <c r="B3788" s="39"/>
      <c r="C3788" s="40"/>
      <c r="D3788" s="39"/>
      <c r="E3788" s="39"/>
      <c r="F3788" s="39"/>
      <c r="G3788" s="39"/>
      <c r="H3788" s="39"/>
      <c r="I3788" s="38"/>
    </row>
    <row r="3789" spans="2:9">
      <c r="B3789" s="39"/>
      <c r="C3789" s="40"/>
      <c r="D3789" s="39"/>
      <c r="E3789" s="39"/>
      <c r="F3789" s="39"/>
      <c r="G3789" s="39"/>
      <c r="H3789" s="39"/>
      <c r="I3789" s="38"/>
    </row>
    <row r="3790" spans="2:9">
      <c r="B3790" s="39"/>
      <c r="C3790" s="40"/>
      <c r="D3790" s="39"/>
      <c r="E3790" s="39"/>
      <c r="F3790" s="39"/>
      <c r="G3790" s="39"/>
      <c r="H3790" s="39"/>
      <c r="I3790" s="38"/>
    </row>
    <row r="3791" spans="2:9">
      <c r="B3791" s="39"/>
      <c r="C3791" s="40"/>
      <c r="D3791" s="39"/>
      <c r="E3791" s="39"/>
      <c r="F3791" s="39"/>
      <c r="G3791" s="39"/>
      <c r="H3791" s="39"/>
      <c r="I3791" s="38"/>
    </row>
    <row r="3792" spans="2:9">
      <c r="B3792" s="39"/>
      <c r="C3792" s="40"/>
      <c r="D3792" s="39"/>
      <c r="E3792" s="39"/>
      <c r="F3792" s="39"/>
      <c r="G3792" s="39"/>
      <c r="H3792" s="39"/>
      <c r="I3792" s="38"/>
    </row>
    <row r="3793" spans="2:9">
      <c r="B3793" s="39"/>
      <c r="C3793" s="40"/>
      <c r="D3793" s="39"/>
      <c r="E3793" s="39"/>
      <c r="F3793" s="39"/>
      <c r="G3793" s="39"/>
      <c r="H3793" s="39"/>
      <c r="I3793" s="38"/>
    </row>
    <row r="3794" spans="2:9">
      <c r="B3794" s="39"/>
      <c r="C3794" s="40"/>
      <c r="D3794" s="39"/>
      <c r="E3794" s="39"/>
      <c r="F3794" s="39"/>
      <c r="G3794" s="39"/>
      <c r="H3794" s="39"/>
      <c r="I3794" s="38"/>
    </row>
    <row r="3795" spans="2:9">
      <c r="B3795" s="39"/>
      <c r="C3795" s="40"/>
      <c r="D3795" s="39"/>
      <c r="E3795" s="39"/>
      <c r="F3795" s="39"/>
      <c r="G3795" s="39"/>
      <c r="H3795" s="39"/>
      <c r="I3795" s="38"/>
    </row>
    <row r="3796" spans="2:9">
      <c r="B3796" s="39"/>
      <c r="C3796" s="40"/>
      <c r="D3796" s="39"/>
      <c r="E3796" s="39"/>
      <c r="F3796" s="39"/>
      <c r="G3796" s="39"/>
      <c r="H3796" s="39"/>
      <c r="I3796" s="38"/>
    </row>
    <row r="3797" spans="2:9">
      <c r="B3797" s="39"/>
      <c r="C3797" s="40"/>
      <c r="D3797" s="39"/>
      <c r="E3797" s="39"/>
      <c r="F3797" s="39"/>
      <c r="G3797" s="39"/>
      <c r="H3797" s="39"/>
      <c r="I3797" s="38"/>
    </row>
    <row r="3798" spans="2:9">
      <c r="B3798" s="39"/>
      <c r="C3798" s="40"/>
      <c r="D3798" s="39"/>
      <c r="E3798" s="39"/>
      <c r="F3798" s="39"/>
      <c r="G3798" s="39"/>
      <c r="H3798" s="39"/>
      <c r="I3798" s="38"/>
    </row>
    <row r="3799" spans="2:9">
      <c r="B3799" s="39"/>
      <c r="C3799" s="40"/>
      <c r="D3799" s="39"/>
      <c r="E3799" s="39"/>
      <c r="F3799" s="39"/>
      <c r="G3799" s="39"/>
      <c r="H3799" s="39"/>
      <c r="I3799" s="38"/>
    </row>
    <row r="3800" spans="2:9">
      <c r="B3800" s="39"/>
      <c r="C3800" s="40"/>
      <c r="D3800" s="39"/>
      <c r="E3800" s="39"/>
      <c r="F3800" s="39"/>
      <c r="G3800" s="39"/>
      <c r="H3800" s="39"/>
      <c r="I3800" s="38"/>
    </row>
    <row r="3801" spans="2:9">
      <c r="B3801" s="39"/>
      <c r="C3801" s="40"/>
      <c r="D3801" s="39"/>
      <c r="E3801" s="39"/>
      <c r="F3801" s="39"/>
      <c r="G3801" s="39"/>
      <c r="H3801" s="39"/>
      <c r="I3801" s="38"/>
    </row>
    <row r="3802" spans="2:9">
      <c r="B3802" s="39"/>
      <c r="C3802" s="40"/>
      <c r="D3802" s="39"/>
      <c r="E3802" s="39"/>
      <c r="F3802" s="39"/>
      <c r="G3802" s="39"/>
      <c r="H3802" s="39"/>
      <c r="I3802" s="38"/>
    </row>
    <row r="3803" spans="2:9">
      <c r="B3803" s="39"/>
      <c r="C3803" s="40"/>
      <c r="D3803" s="39"/>
      <c r="E3803" s="39"/>
      <c r="F3803" s="39"/>
      <c r="G3803" s="39"/>
      <c r="H3803" s="39"/>
      <c r="I3803" s="38"/>
    </row>
    <row r="3804" spans="2:9">
      <c r="B3804" s="39"/>
      <c r="C3804" s="40"/>
      <c r="D3804" s="39"/>
      <c r="E3804" s="39"/>
      <c r="F3804" s="39"/>
      <c r="G3804" s="39"/>
      <c r="H3804" s="39"/>
      <c r="I3804" s="38"/>
    </row>
    <row r="3805" spans="2:9">
      <c r="B3805" s="39"/>
      <c r="C3805" s="40"/>
      <c r="D3805" s="39"/>
      <c r="E3805" s="39"/>
      <c r="F3805" s="39"/>
      <c r="G3805" s="39"/>
      <c r="H3805" s="39"/>
      <c r="I3805" s="38"/>
    </row>
    <row r="3806" spans="2:9">
      <c r="B3806" s="39"/>
      <c r="C3806" s="40"/>
      <c r="D3806" s="39"/>
      <c r="E3806" s="39"/>
      <c r="F3806" s="39"/>
      <c r="G3806" s="39"/>
      <c r="H3806" s="39"/>
      <c r="I3806" s="38"/>
    </row>
    <row r="3807" spans="2:9">
      <c r="B3807" s="39"/>
      <c r="C3807" s="40"/>
      <c r="D3807" s="39"/>
      <c r="E3807" s="39"/>
      <c r="F3807" s="39"/>
      <c r="G3807" s="39"/>
      <c r="H3807" s="39"/>
      <c r="I3807" s="38"/>
    </row>
    <row r="3808" spans="2:9">
      <c r="B3808" s="39"/>
      <c r="C3808" s="40"/>
      <c r="D3808" s="39"/>
      <c r="E3808" s="39"/>
      <c r="F3808" s="39"/>
      <c r="G3808" s="39"/>
      <c r="H3808" s="39"/>
      <c r="I3808" s="38"/>
    </row>
    <row r="3809" spans="2:9">
      <c r="B3809" s="39"/>
      <c r="C3809" s="40"/>
      <c r="D3809" s="39"/>
      <c r="E3809" s="39"/>
      <c r="F3809" s="39"/>
      <c r="G3809" s="39"/>
      <c r="H3809" s="39"/>
      <c r="I3809" s="38"/>
    </row>
    <row r="3810" spans="2:9">
      <c r="B3810" s="39"/>
      <c r="C3810" s="40"/>
      <c r="D3810" s="39"/>
      <c r="E3810" s="39"/>
      <c r="F3810" s="39"/>
      <c r="G3810" s="39"/>
      <c r="H3810" s="39"/>
      <c r="I3810" s="38"/>
    </row>
    <row r="3811" spans="2:9">
      <c r="B3811" s="39"/>
      <c r="C3811" s="40"/>
      <c r="D3811" s="39"/>
      <c r="E3811" s="39"/>
      <c r="F3811" s="39"/>
      <c r="G3811" s="39"/>
      <c r="H3811" s="39"/>
      <c r="I3811" s="38"/>
    </row>
    <row r="3812" spans="2:9">
      <c r="B3812" s="39"/>
      <c r="C3812" s="40"/>
      <c r="D3812" s="39"/>
      <c r="E3812" s="39"/>
      <c r="F3812" s="39"/>
      <c r="G3812" s="39"/>
      <c r="H3812" s="39"/>
      <c r="I3812" s="38"/>
    </row>
    <row r="3813" spans="2:9">
      <c r="B3813" s="39"/>
      <c r="C3813" s="40"/>
      <c r="D3813" s="39"/>
      <c r="E3813" s="39"/>
      <c r="F3813" s="39"/>
      <c r="G3813" s="39"/>
      <c r="H3813" s="39"/>
      <c r="I3813" s="38"/>
    </row>
    <row r="3814" spans="2:9">
      <c r="B3814" s="39"/>
      <c r="C3814" s="40"/>
      <c r="D3814" s="39"/>
      <c r="E3814" s="39"/>
      <c r="F3814" s="39"/>
      <c r="G3814" s="39"/>
      <c r="H3814" s="39"/>
      <c r="I3814" s="38"/>
    </row>
    <row r="3815" spans="2:9">
      <c r="B3815" s="39"/>
      <c r="C3815" s="40"/>
      <c r="D3815" s="39"/>
      <c r="E3815" s="39"/>
      <c r="F3815" s="39"/>
      <c r="G3815" s="39"/>
      <c r="H3815" s="39"/>
      <c r="I3815" s="38"/>
    </row>
    <row r="3816" spans="2:9">
      <c r="B3816" s="39"/>
      <c r="C3816" s="40"/>
      <c r="D3816" s="39"/>
      <c r="E3816" s="39"/>
      <c r="F3816" s="39"/>
      <c r="G3816" s="39"/>
      <c r="H3816" s="39"/>
      <c r="I3816" s="38"/>
    </row>
    <row r="3817" spans="2:9">
      <c r="B3817" s="39"/>
      <c r="C3817" s="40"/>
      <c r="D3817" s="39"/>
      <c r="E3817" s="39"/>
      <c r="F3817" s="39"/>
      <c r="G3817" s="39"/>
      <c r="H3817" s="39"/>
      <c r="I3817" s="38"/>
    </row>
    <row r="3818" spans="2:9">
      <c r="B3818" s="39"/>
      <c r="C3818" s="40"/>
      <c r="D3818" s="39"/>
      <c r="E3818" s="39"/>
      <c r="F3818" s="39"/>
      <c r="G3818" s="39"/>
      <c r="H3818" s="39"/>
      <c r="I3818" s="38"/>
    </row>
    <row r="3819" spans="2:9">
      <c r="B3819" s="39"/>
      <c r="C3819" s="40"/>
      <c r="D3819" s="39"/>
      <c r="E3819" s="39"/>
      <c r="F3819" s="39"/>
      <c r="G3819" s="39"/>
      <c r="H3819" s="39"/>
      <c r="I3819" s="38"/>
    </row>
    <row r="3820" spans="2:9">
      <c r="B3820" s="39"/>
      <c r="C3820" s="40"/>
      <c r="D3820" s="39"/>
      <c r="E3820" s="39"/>
      <c r="F3820" s="39"/>
      <c r="G3820" s="39"/>
      <c r="H3820" s="39"/>
      <c r="I3820" s="38"/>
    </row>
    <row r="3821" spans="2:9">
      <c r="B3821" s="39"/>
      <c r="C3821" s="40"/>
      <c r="D3821" s="39"/>
      <c r="E3821" s="39"/>
      <c r="F3821" s="39"/>
      <c r="G3821" s="39"/>
      <c r="H3821" s="39"/>
      <c r="I3821" s="38"/>
    </row>
    <row r="3822" spans="2:9">
      <c r="B3822" s="39"/>
      <c r="C3822" s="40"/>
      <c r="D3822" s="39"/>
      <c r="E3822" s="39"/>
      <c r="F3822" s="39"/>
      <c r="G3822" s="39"/>
      <c r="H3822" s="39"/>
      <c r="I3822" s="38"/>
    </row>
    <row r="3823" spans="2:9">
      <c r="B3823" s="39"/>
      <c r="C3823" s="40"/>
      <c r="D3823" s="39"/>
      <c r="E3823" s="39"/>
      <c r="F3823" s="39"/>
      <c r="G3823" s="39"/>
      <c r="H3823" s="39"/>
      <c r="I3823" s="38"/>
    </row>
    <row r="3824" spans="2:9">
      <c r="B3824" s="39"/>
      <c r="C3824" s="40"/>
      <c r="D3824" s="39"/>
      <c r="E3824" s="39"/>
      <c r="F3824" s="39"/>
      <c r="G3824" s="39"/>
      <c r="H3824" s="39"/>
      <c r="I3824" s="38"/>
    </row>
    <row r="3825" spans="2:9">
      <c r="B3825" s="39"/>
      <c r="C3825" s="40"/>
      <c r="D3825" s="39"/>
      <c r="E3825" s="39"/>
      <c r="F3825" s="39"/>
      <c r="G3825" s="39"/>
      <c r="H3825" s="39"/>
      <c r="I3825" s="38"/>
    </row>
    <row r="3826" spans="2:9">
      <c r="B3826" s="39"/>
      <c r="C3826" s="40"/>
      <c r="D3826" s="39"/>
      <c r="E3826" s="39"/>
      <c r="F3826" s="39"/>
      <c r="G3826" s="39"/>
      <c r="H3826" s="39"/>
      <c r="I3826" s="38"/>
    </row>
    <row r="3827" spans="2:9">
      <c r="B3827" s="39"/>
      <c r="C3827" s="40"/>
      <c r="D3827" s="39"/>
      <c r="E3827" s="39"/>
      <c r="F3827" s="39"/>
      <c r="G3827" s="39"/>
      <c r="H3827" s="39"/>
      <c r="I3827" s="38"/>
    </row>
    <row r="3828" spans="2:9">
      <c r="B3828" s="39"/>
      <c r="C3828" s="40"/>
      <c r="D3828" s="39"/>
      <c r="E3828" s="39"/>
      <c r="F3828" s="39"/>
      <c r="G3828" s="39"/>
      <c r="H3828" s="39"/>
      <c r="I3828" s="38"/>
    </row>
    <row r="3829" spans="2:9">
      <c r="B3829" s="39"/>
      <c r="C3829" s="40"/>
      <c r="D3829" s="39"/>
      <c r="E3829" s="39"/>
      <c r="F3829" s="39"/>
      <c r="G3829" s="39"/>
      <c r="H3829" s="39"/>
      <c r="I3829" s="38"/>
    </row>
    <row r="3830" spans="2:9">
      <c r="B3830" s="39"/>
      <c r="C3830" s="40"/>
      <c r="D3830" s="39"/>
      <c r="E3830" s="39"/>
      <c r="F3830" s="39"/>
      <c r="G3830" s="39"/>
      <c r="H3830" s="39"/>
      <c r="I3830" s="38"/>
    </row>
    <row r="3831" spans="2:9">
      <c r="B3831" s="39"/>
      <c r="C3831" s="40"/>
      <c r="D3831" s="39"/>
      <c r="E3831" s="39"/>
      <c r="F3831" s="39"/>
      <c r="G3831" s="39"/>
      <c r="H3831" s="39"/>
      <c r="I3831" s="38"/>
    </row>
    <row r="3832" spans="2:9">
      <c r="B3832" s="39"/>
      <c r="C3832" s="40"/>
      <c r="D3832" s="39"/>
      <c r="E3832" s="39"/>
      <c r="F3832" s="39"/>
      <c r="G3832" s="39"/>
      <c r="H3832" s="39"/>
      <c r="I3832" s="38"/>
    </row>
    <row r="3833" spans="2:9">
      <c r="B3833" s="39"/>
      <c r="C3833" s="40"/>
      <c r="D3833" s="39"/>
      <c r="E3833" s="39"/>
      <c r="F3833" s="39"/>
      <c r="G3833" s="39"/>
      <c r="H3833" s="39"/>
      <c r="I3833" s="38"/>
    </row>
    <row r="3834" spans="2:9">
      <c r="B3834" s="39"/>
      <c r="C3834" s="40"/>
      <c r="D3834" s="39"/>
      <c r="E3834" s="39"/>
      <c r="F3834" s="39"/>
      <c r="G3834" s="39"/>
      <c r="H3834" s="39"/>
      <c r="I3834" s="38"/>
    </row>
    <row r="3835" spans="2:9">
      <c r="B3835" s="39"/>
      <c r="C3835" s="40"/>
      <c r="D3835" s="39"/>
      <c r="E3835" s="39"/>
      <c r="F3835" s="39"/>
      <c r="G3835" s="39"/>
      <c r="H3835" s="39"/>
      <c r="I3835" s="38"/>
    </row>
    <row r="3836" spans="2:9">
      <c r="B3836" s="39"/>
      <c r="C3836" s="40"/>
      <c r="D3836" s="39"/>
      <c r="E3836" s="39"/>
      <c r="F3836" s="39"/>
      <c r="G3836" s="39"/>
      <c r="H3836" s="39"/>
      <c r="I3836" s="38"/>
    </row>
    <row r="3837" spans="2:9">
      <c r="B3837" s="39"/>
      <c r="C3837" s="40"/>
      <c r="D3837" s="39"/>
      <c r="E3837" s="39"/>
      <c r="F3837" s="39"/>
      <c r="G3837" s="39"/>
      <c r="H3837" s="39"/>
      <c r="I3837" s="38"/>
    </row>
    <row r="3838" spans="2:9">
      <c r="B3838" s="39"/>
      <c r="C3838" s="40"/>
      <c r="D3838" s="39"/>
      <c r="E3838" s="39"/>
      <c r="F3838" s="39"/>
      <c r="G3838" s="39"/>
      <c r="H3838" s="39"/>
      <c r="I3838" s="38"/>
    </row>
    <row r="3839" spans="2:9">
      <c r="B3839" s="39"/>
      <c r="C3839" s="40"/>
      <c r="D3839" s="39"/>
      <c r="E3839" s="39"/>
      <c r="F3839" s="39"/>
      <c r="G3839" s="39"/>
      <c r="H3839" s="39"/>
      <c r="I3839" s="38"/>
    </row>
    <row r="3840" spans="2:9">
      <c r="B3840" s="39"/>
      <c r="C3840" s="40"/>
      <c r="D3840" s="39"/>
      <c r="E3840" s="39"/>
      <c r="F3840" s="39"/>
      <c r="G3840" s="39"/>
      <c r="H3840" s="39"/>
      <c r="I3840" s="38"/>
    </row>
    <row r="3841" spans="2:9">
      <c r="B3841" s="39"/>
      <c r="C3841" s="40"/>
      <c r="D3841" s="39"/>
      <c r="E3841" s="39"/>
      <c r="F3841" s="39"/>
      <c r="G3841" s="39"/>
      <c r="H3841" s="39"/>
      <c r="I3841" s="38"/>
    </row>
    <row r="3842" spans="2:9">
      <c r="B3842" s="39"/>
      <c r="C3842" s="40"/>
      <c r="D3842" s="39"/>
      <c r="E3842" s="39"/>
      <c r="F3842" s="39"/>
      <c r="G3842" s="39"/>
      <c r="H3842" s="39"/>
      <c r="I3842" s="38"/>
    </row>
    <row r="3843" spans="2:9">
      <c r="B3843" s="39"/>
      <c r="C3843" s="40"/>
      <c r="D3843" s="39"/>
      <c r="E3843" s="39"/>
      <c r="F3843" s="39"/>
      <c r="G3843" s="39"/>
      <c r="H3843" s="39"/>
      <c r="I3843" s="38"/>
    </row>
    <row r="3844" spans="2:9">
      <c r="B3844" s="39"/>
      <c r="C3844" s="40"/>
      <c r="D3844" s="39"/>
      <c r="E3844" s="39"/>
      <c r="F3844" s="39"/>
      <c r="G3844" s="39"/>
      <c r="H3844" s="39"/>
      <c r="I3844" s="38"/>
    </row>
    <row r="3845" spans="2:9">
      <c r="B3845" s="39"/>
      <c r="C3845" s="40"/>
      <c r="D3845" s="39"/>
      <c r="E3845" s="39"/>
      <c r="F3845" s="39"/>
      <c r="G3845" s="39"/>
      <c r="H3845" s="39"/>
      <c r="I3845" s="38"/>
    </row>
    <row r="3846" spans="2:9">
      <c r="B3846" s="39"/>
      <c r="C3846" s="40"/>
      <c r="D3846" s="39"/>
      <c r="E3846" s="39"/>
      <c r="F3846" s="39"/>
      <c r="G3846" s="39"/>
      <c r="H3846" s="39"/>
      <c r="I3846" s="38"/>
    </row>
    <row r="3847" spans="2:9">
      <c r="B3847" s="39"/>
      <c r="C3847" s="40"/>
      <c r="D3847" s="39"/>
      <c r="E3847" s="39"/>
      <c r="F3847" s="39"/>
      <c r="G3847" s="39"/>
      <c r="H3847" s="39"/>
      <c r="I3847" s="38"/>
    </row>
    <row r="3848" spans="2:9">
      <c r="B3848" s="39"/>
      <c r="C3848" s="40"/>
      <c r="D3848" s="39"/>
      <c r="E3848" s="39"/>
      <c r="F3848" s="39"/>
      <c r="G3848" s="39"/>
      <c r="H3848" s="39"/>
      <c r="I3848" s="38"/>
    </row>
    <row r="3849" spans="2:9">
      <c r="B3849" s="39"/>
      <c r="C3849" s="40"/>
      <c r="D3849" s="39"/>
      <c r="E3849" s="39"/>
      <c r="F3849" s="39"/>
      <c r="G3849" s="39"/>
      <c r="H3849" s="39"/>
      <c r="I3849" s="38"/>
    </row>
    <row r="3850" spans="2:9">
      <c r="B3850" s="39"/>
      <c r="C3850" s="40"/>
      <c r="D3850" s="39"/>
      <c r="E3850" s="39"/>
      <c r="F3850" s="39"/>
      <c r="G3850" s="39"/>
      <c r="H3850" s="39"/>
      <c r="I3850" s="38"/>
    </row>
    <row r="3851" spans="2:9">
      <c r="B3851" s="39"/>
      <c r="C3851" s="40"/>
      <c r="D3851" s="39"/>
      <c r="E3851" s="39"/>
      <c r="F3851" s="39"/>
      <c r="G3851" s="39"/>
      <c r="H3851" s="39"/>
      <c r="I3851" s="38"/>
    </row>
    <row r="3852" spans="2:9">
      <c r="B3852" s="39"/>
      <c r="C3852" s="40"/>
      <c r="D3852" s="39"/>
      <c r="E3852" s="39"/>
      <c r="F3852" s="39"/>
      <c r="G3852" s="39"/>
      <c r="H3852" s="39"/>
      <c r="I3852" s="38"/>
    </row>
    <row r="3853" spans="2:9">
      <c r="B3853" s="39"/>
      <c r="C3853" s="40"/>
      <c r="D3853" s="39"/>
      <c r="E3853" s="39"/>
      <c r="F3853" s="39"/>
      <c r="G3853" s="39"/>
      <c r="H3853" s="39"/>
      <c r="I3853" s="38"/>
    </row>
    <row r="3854" spans="2:9">
      <c r="B3854" s="39"/>
      <c r="C3854" s="40"/>
      <c r="D3854" s="39"/>
      <c r="E3854" s="39"/>
      <c r="F3854" s="39"/>
      <c r="G3854" s="39"/>
      <c r="H3854" s="39"/>
      <c r="I3854" s="38"/>
    </row>
    <row r="3855" spans="2:9">
      <c r="B3855" s="39"/>
      <c r="C3855" s="40"/>
      <c r="D3855" s="39"/>
      <c r="E3855" s="39"/>
      <c r="F3855" s="39"/>
      <c r="G3855" s="39"/>
      <c r="H3855" s="39"/>
      <c r="I3855" s="38"/>
    </row>
    <row r="3856" spans="2:9">
      <c r="B3856" s="39"/>
      <c r="C3856" s="40"/>
      <c r="D3856" s="39"/>
      <c r="E3856" s="39"/>
      <c r="F3856" s="39"/>
      <c r="G3856" s="39"/>
      <c r="H3856" s="39"/>
      <c r="I3856" s="38"/>
    </row>
    <row r="3857" spans="2:9">
      <c r="B3857" s="39"/>
      <c r="C3857" s="40"/>
      <c r="D3857" s="39"/>
      <c r="E3857" s="39"/>
      <c r="F3857" s="39"/>
      <c r="G3857" s="39"/>
      <c r="H3857" s="39"/>
      <c r="I3857" s="38"/>
    </row>
    <row r="3858" spans="2:9">
      <c r="B3858" s="39"/>
      <c r="C3858" s="40"/>
      <c r="D3858" s="39"/>
      <c r="E3858" s="39"/>
      <c r="F3858" s="39"/>
      <c r="G3858" s="39"/>
      <c r="H3858" s="39"/>
      <c r="I3858" s="38"/>
    </row>
    <row r="3859" spans="2:9">
      <c r="B3859" s="39"/>
      <c r="C3859" s="40"/>
      <c r="D3859" s="39"/>
      <c r="E3859" s="39"/>
      <c r="F3859" s="39"/>
      <c r="G3859" s="39"/>
      <c r="H3859" s="39"/>
      <c r="I3859" s="38"/>
    </row>
    <row r="3860" spans="2:9">
      <c r="B3860" s="39"/>
      <c r="C3860" s="40"/>
      <c r="D3860" s="39"/>
      <c r="E3860" s="39"/>
      <c r="F3860" s="39"/>
      <c r="G3860" s="39"/>
      <c r="H3860" s="39"/>
      <c r="I3860" s="38"/>
    </row>
    <row r="3861" spans="2:9">
      <c r="B3861" s="39"/>
      <c r="C3861" s="40"/>
      <c r="D3861" s="39"/>
      <c r="E3861" s="39"/>
      <c r="F3861" s="39"/>
      <c r="G3861" s="39"/>
      <c r="H3861" s="39"/>
      <c r="I3861" s="38"/>
    </row>
    <row r="3862" spans="2:9">
      <c r="B3862" s="39"/>
      <c r="C3862" s="40"/>
      <c r="D3862" s="39"/>
      <c r="E3862" s="39"/>
      <c r="F3862" s="39"/>
      <c r="G3862" s="39"/>
      <c r="H3862" s="39"/>
      <c r="I3862" s="38"/>
    </row>
    <row r="3863" spans="2:9">
      <c r="B3863" s="39"/>
      <c r="C3863" s="40"/>
      <c r="D3863" s="39"/>
      <c r="E3863" s="39"/>
      <c r="F3863" s="39"/>
      <c r="G3863" s="39"/>
      <c r="H3863" s="39"/>
      <c r="I3863" s="38"/>
    </row>
    <row r="3864" spans="2:9">
      <c r="B3864" s="39"/>
      <c r="C3864" s="40"/>
      <c r="D3864" s="39"/>
      <c r="E3864" s="39"/>
      <c r="F3864" s="39"/>
      <c r="G3864" s="39"/>
      <c r="H3864" s="39"/>
      <c r="I3864" s="38"/>
    </row>
    <row r="3865" spans="2:9">
      <c r="B3865" s="39"/>
      <c r="C3865" s="40"/>
      <c r="D3865" s="39"/>
      <c r="E3865" s="39"/>
      <c r="F3865" s="39"/>
      <c r="G3865" s="39"/>
      <c r="H3865" s="39"/>
      <c r="I3865" s="38"/>
    </row>
    <row r="3866" spans="2:9">
      <c r="B3866" s="39"/>
      <c r="C3866" s="40"/>
      <c r="D3866" s="39"/>
      <c r="E3866" s="39"/>
      <c r="F3866" s="39"/>
      <c r="G3866" s="39"/>
      <c r="H3866" s="39"/>
      <c r="I3866" s="38"/>
    </row>
    <row r="3867" spans="2:9">
      <c r="B3867" s="39"/>
      <c r="C3867" s="40"/>
      <c r="D3867" s="39"/>
      <c r="E3867" s="39"/>
      <c r="F3867" s="39"/>
      <c r="G3867" s="39"/>
      <c r="H3867" s="39"/>
      <c r="I3867" s="38"/>
    </row>
    <row r="3868" spans="2:9">
      <c r="B3868" s="39"/>
      <c r="C3868" s="40"/>
      <c r="D3868" s="39"/>
      <c r="E3868" s="39"/>
      <c r="F3868" s="39"/>
      <c r="G3868" s="39"/>
      <c r="H3868" s="39"/>
      <c r="I3868" s="38"/>
    </row>
    <row r="3869" spans="2:9">
      <c r="B3869" s="39"/>
      <c r="C3869" s="40"/>
      <c r="D3869" s="39"/>
      <c r="E3869" s="39"/>
      <c r="F3869" s="39"/>
      <c r="G3869" s="39"/>
      <c r="H3869" s="39"/>
      <c r="I3869" s="38"/>
    </row>
    <row r="3870" spans="2:9">
      <c r="B3870" s="39"/>
      <c r="C3870" s="40"/>
      <c r="D3870" s="39"/>
      <c r="E3870" s="39"/>
      <c r="F3870" s="39"/>
      <c r="G3870" s="39"/>
      <c r="H3870" s="39"/>
      <c r="I3870" s="38"/>
    </row>
    <row r="3871" spans="2:9">
      <c r="B3871" s="39"/>
      <c r="C3871" s="40"/>
      <c r="D3871" s="39"/>
      <c r="E3871" s="39"/>
      <c r="F3871" s="39"/>
      <c r="G3871" s="39"/>
      <c r="H3871" s="39"/>
      <c r="I3871" s="38"/>
    </row>
    <row r="3872" spans="2:9">
      <c r="B3872" s="39"/>
      <c r="C3872" s="40"/>
      <c r="D3872" s="39"/>
      <c r="E3872" s="39"/>
      <c r="F3872" s="39"/>
      <c r="G3872" s="39"/>
      <c r="H3872" s="39"/>
      <c r="I3872" s="38"/>
    </row>
    <row r="3873" spans="2:9">
      <c r="B3873" s="39"/>
      <c r="C3873" s="40"/>
      <c r="D3873" s="39"/>
      <c r="E3873" s="39"/>
      <c r="F3873" s="39"/>
      <c r="G3873" s="39"/>
      <c r="H3873" s="39"/>
      <c r="I3873" s="38"/>
    </row>
    <row r="3874" spans="2:9">
      <c r="B3874" s="39"/>
      <c r="C3874" s="40"/>
      <c r="D3874" s="39"/>
      <c r="E3874" s="39"/>
      <c r="F3874" s="39"/>
      <c r="G3874" s="39"/>
      <c r="H3874" s="39"/>
      <c r="I3874" s="38"/>
    </row>
    <row r="3875" spans="2:9">
      <c r="B3875" s="39"/>
      <c r="C3875" s="40"/>
      <c r="D3875" s="39"/>
      <c r="E3875" s="39"/>
      <c r="F3875" s="39"/>
      <c r="G3875" s="39"/>
      <c r="H3875" s="39"/>
      <c r="I3875" s="38"/>
    </row>
    <row r="3876" spans="2:9">
      <c r="B3876" s="39"/>
      <c r="C3876" s="40"/>
      <c r="D3876" s="39"/>
      <c r="E3876" s="39"/>
      <c r="F3876" s="39"/>
      <c r="G3876" s="39"/>
      <c r="H3876" s="39"/>
      <c r="I3876" s="38"/>
    </row>
    <row r="3877" spans="2:9">
      <c r="B3877" s="39"/>
      <c r="C3877" s="40"/>
      <c r="D3877" s="39"/>
      <c r="E3877" s="39"/>
      <c r="F3877" s="39"/>
      <c r="G3877" s="39"/>
      <c r="H3877" s="39"/>
      <c r="I3877" s="38"/>
    </row>
    <row r="3878" spans="2:9">
      <c r="B3878" s="39"/>
      <c r="C3878" s="40"/>
      <c r="D3878" s="39"/>
      <c r="E3878" s="39"/>
      <c r="F3878" s="39"/>
      <c r="G3878" s="39"/>
      <c r="H3878" s="39"/>
      <c r="I3878" s="38"/>
    </row>
    <row r="3879" spans="2:9">
      <c r="B3879" s="39"/>
      <c r="C3879" s="40"/>
      <c r="D3879" s="39"/>
      <c r="E3879" s="39"/>
      <c r="F3879" s="39"/>
      <c r="G3879" s="39"/>
      <c r="H3879" s="39"/>
      <c r="I3879" s="38"/>
    </row>
    <row r="3880" spans="2:9">
      <c r="B3880" s="39"/>
      <c r="C3880" s="40"/>
      <c r="D3880" s="39"/>
      <c r="E3880" s="39"/>
      <c r="F3880" s="39"/>
      <c r="G3880" s="39"/>
      <c r="H3880" s="39"/>
      <c r="I3880" s="38"/>
    </row>
    <row r="3881" spans="2:9">
      <c r="B3881" s="39"/>
      <c r="C3881" s="40"/>
      <c r="D3881" s="39"/>
      <c r="E3881" s="39"/>
      <c r="F3881" s="39"/>
      <c r="G3881" s="39"/>
      <c r="H3881" s="39"/>
      <c r="I3881" s="38"/>
    </row>
    <row r="3882" spans="2:9">
      <c r="B3882" s="39"/>
      <c r="C3882" s="40"/>
      <c r="D3882" s="39"/>
      <c r="E3882" s="39"/>
      <c r="F3882" s="39"/>
      <c r="G3882" s="39"/>
      <c r="H3882" s="39"/>
      <c r="I3882" s="38"/>
    </row>
    <row r="3883" spans="2:9">
      <c r="B3883" s="39"/>
      <c r="C3883" s="40"/>
      <c r="D3883" s="39"/>
      <c r="E3883" s="39"/>
      <c r="F3883" s="39"/>
      <c r="G3883" s="39"/>
      <c r="H3883" s="39"/>
      <c r="I3883" s="38"/>
    </row>
    <row r="3884" spans="2:9">
      <c r="B3884" s="39"/>
      <c r="C3884" s="40"/>
      <c r="D3884" s="39"/>
      <c r="E3884" s="39"/>
      <c r="F3884" s="39"/>
      <c r="G3884" s="39"/>
      <c r="H3884" s="39"/>
      <c r="I3884" s="38"/>
    </row>
    <row r="3885" spans="2:9">
      <c r="B3885" s="39"/>
      <c r="C3885" s="40"/>
      <c r="D3885" s="39"/>
      <c r="E3885" s="39"/>
      <c r="F3885" s="39"/>
      <c r="G3885" s="39"/>
      <c r="H3885" s="39"/>
      <c r="I3885" s="38"/>
    </row>
    <row r="3886" spans="2:9">
      <c r="B3886" s="39"/>
      <c r="C3886" s="40"/>
      <c r="D3886" s="39"/>
      <c r="E3886" s="39"/>
      <c r="F3886" s="39"/>
      <c r="G3886" s="39"/>
      <c r="H3886" s="39"/>
      <c r="I3886" s="38"/>
    </row>
    <row r="3887" spans="2:9">
      <c r="B3887" s="39"/>
      <c r="C3887" s="40"/>
      <c r="D3887" s="39"/>
      <c r="E3887" s="39"/>
      <c r="F3887" s="39"/>
      <c r="G3887" s="39"/>
      <c r="H3887" s="39"/>
      <c r="I3887" s="38"/>
    </row>
    <row r="3888" spans="2:9">
      <c r="B3888" s="39"/>
      <c r="C3888" s="40"/>
      <c r="D3888" s="39"/>
      <c r="E3888" s="39"/>
      <c r="F3888" s="39"/>
      <c r="G3888" s="39"/>
      <c r="H3888" s="39"/>
      <c r="I3888" s="38"/>
    </row>
    <row r="3889" spans="2:9">
      <c r="B3889" s="39"/>
      <c r="C3889" s="40"/>
      <c r="D3889" s="39"/>
      <c r="E3889" s="39"/>
      <c r="F3889" s="39"/>
      <c r="G3889" s="39"/>
      <c r="H3889" s="39"/>
      <c r="I3889" s="38"/>
    </row>
    <row r="3890" spans="2:9">
      <c r="B3890" s="39"/>
      <c r="C3890" s="40"/>
      <c r="D3890" s="39"/>
      <c r="E3890" s="39"/>
      <c r="F3890" s="39"/>
      <c r="G3890" s="39"/>
      <c r="H3890" s="39"/>
      <c r="I3890" s="38"/>
    </row>
    <row r="3891" spans="2:9">
      <c r="B3891" s="39"/>
      <c r="C3891" s="40"/>
      <c r="D3891" s="39"/>
      <c r="E3891" s="39"/>
      <c r="F3891" s="39"/>
      <c r="G3891" s="39"/>
      <c r="H3891" s="39"/>
      <c r="I3891" s="38"/>
    </row>
    <row r="3892" spans="2:9">
      <c r="B3892" s="39"/>
      <c r="C3892" s="40"/>
      <c r="D3892" s="39"/>
      <c r="E3892" s="39"/>
      <c r="F3892" s="39"/>
      <c r="G3892" s="39"/>
      <c r="H3892" s="39"/>
      <c r="I3892" s="38"/>
    </row>
    <row r="3893" spans="2:9">
      <c r="B3893" s="39"/>
      <c r="C3893" s="40"/>
      <c r="D3893" s="39"/>
      <c r="E3893" s="39"/>
      <c r="F3893" s="39"/>
      <c r="G3893" s="39"/>
      <c r="H3893" s="39"/>
      <c r="I3893" s="38"/>
    </row>
    <row r="3894" spans="2:9">
      <c r="B3894" s="39"/>
      <c r="C3894" s="40"/>
      <c r="D3894" s="39"/>
      <c r="E3894" s="39"/>
      <c r="F3894" s="39"/>
      <c r="G3894" s="39"/>
      <c r="H3894" s="39"/>
      <c r="I3894" s="38"/>
    </row>
    <row r="3895" spans="2:9">
      <c r="B3895" s="39"/>
      <c r="C3895" s="40"/>
      <c r="D3895" s="39"/>
      <c r="E3895" s="39"/>
      <c r="F3895" s="39"/>
      <c r="G3895" s="39"/>
      <c r="H3895" s="39"/>
      <c r="I3895" s="38"/>
    </row>
    <row r="3896" spans="2:9">
      <c r="B3896" s="39"/>
      <c r="C3896" s="40"/>
      <c r="D3896" s="39"/>
      <c r="E3896" s="39"/>
      <c r="F3896" s="39"/>
      <c r="G3896" s="39"/>
      <c r="H3896" s="39"/>
      <c r="I3896" s="38"/>
    </row>
    <row r="3897" spans="2:9">
      <c r="B3897" s="39"/>
      <c r="C3897" s="40"/>
      <c r="D3897" s="39"/>
      <c r="E3897" s="39"/>
      <c r="F3897" s="39"/>
      <c r="G3897" s="39"/>
      <c r="H3897" s="39"/>
      <c r="I3897" s="38"/>
    </row>
    <row r="3898" spans="2:9">
      <c r="B3898" s="39"/>
      <c r="C3898" s="40"/>
      <c r="D3898" s="39"/>
      <c r="E3898" s="39"/>
      <c r="F3898" s="39"/>
      <c r="G3898" s="39"/>
      <c r="H3898" s="39"/>
      <c r="I3898" s="38"/>
    </row>
    <row r="3899" spans="2:9">
      <c r="B3899" s="39"/>
      <c r="C3899" s="40"/>
      <c r="D3899" s="39"/>
      <c r="E3899" s="39"/>
      <c r="F3899" s="39"/>
      <c r="G3899" s="39"/>
      <c r="H3899" s="39"/>
      <c r="I3899" s="38"/>
    </row>
    <row r="3900" spans="2:9">
      <c r="B3900" s="39"/>
      <c r="C3900" s="40"/>
      <c r="D3900" s="39"/>
      <c r="E3900" s="39"/>
      <c r="F3900" s="39"/>
      <c r="G3900" s="39"/>
      <c r="H3900" s="39"/>
      <c r="I3900" s="38"/>
    </row>
    <row r="3901" spans="2:9">
      <c r="B3901" s="39"/>
      <c r="C3901" s="40"/>
      <c r="D3901" s="39"/>
      <c r="E3901" s="39"/>
      <c r="F3901" s="39"/>
      <c r="G3901" s="39"/>
      <c r="H3901" s="39"/>
      <c r="I3901" s="38"/>
    </row>
    <row r="3902" spans="2:9">
      <c r="B3902" s="39"/>
      <c r="C3902" s="40"/>
      <c r="D3902" s="39"/>
      <c r="E3902" s="39"/>
      <c r="F3902" s="39"/>
      <c r="G3902" s="39"/>
      <c r="H3902" s="39"/>
      <c r="I3902" s="38"/>
    </row>
    <row r="3903" spans="2:9">
      <c r="B3903" s="39"/>
      <c r="C3903" s="40"/>
      <c r="D3903" s="39"/>
      <c r="E3903" s="39"/>
      <c r="F3903" s="39"/>
      <c r="G3903" s="39"/>
      <c r="H3903" s="39"/>
      <c r="I3903" s="38"/>
    </row>
    <row r="3904" spans="2:9">
      <c r="B3904" s="39"/>
      <c r="C3904" s="40"/>
      <c r="D3904" s="39"/>
      <c r="E3904" s="39"/>
      <c r="F3904" s="39"/>
      <c r="G3904" s="39"/>
      <c r="H3904" s="39"/>
      <c r="I3904" s="38"/>
    </row>
    <row r="3905" spans="2:9">
      <c r="B3905" s="39"/>
      <c r="C3905" s="40"/>
      <c r="D3905" s="39"/>
      <c r="E3905" s="39"/>
      <c r="F3905" s="39"/>
      <c r="G3905" s="39"/>
      <c r="H3905" s="39"/>
      <c r="I3905" s="38"/>
    </row>
    <row r="3906" spans="2:9">
      <c r="B3906" s="39"/>
      <c r="C3906" s="40"/>
      <c r="D3906" s="39"/>
      <c r="E3906" s="39"/>
      <c r="F3906" s="39"/>
      <c r="G3906" s="39"/>
      <c r="H3906" s="39"/>
      <c r="I3906" s="38"/>
    </row>
    <row r="3907" spans="2:9">
      <c r="B3907" s="39"/>
      <c r="C3907" s="40"/>
      <c r="D3907" s="39"/>
      <c r="E3907" s="39"/>
      <c r="F3907" s="39"/>
      <c r="G3907" s="39"/>
      <c r="H3907" s="39"/>
      <c r="I3907" s="38"/>
    </row>
    <row r="3908" spans="2:9">
      <c r="B3908" s="39"/>
      <c r="C3908" s="40"/>
      <c r="D3908" s="39"/>
      <c r="E3908" s="39"/>
      <c r="F3908" s="39"/>
      <c r="G3908" s="39"/>
      <c r="H3908" s="39"/>
      <c r="I3908" s="38"/>
    </row>
    <row r="3909" spans="2:9">
      <c r="B3909" s="39"/>
      <c r="C3909" s="40"/>
      <c r="D3909" s="39"/>
      <c r="E3909" s="39"/>
      <c r="F3909" s="39"/>
      <c r="G3909" s="39"/>
      <c r="H3909" s="39"/>
      <c r="I3909" s="38"/>
    </row>
    <row r="3910" spans="2:9">
      <c r="B3910" s="39"/>
      <c r="C3910" s="40"/>
      <c r="D3910" s="39"/>
      <c r="E3910" s="39"/>
      <c r="F3910" s="39"/>
      <c r="G3910" s="39"/>
      <c r="H3910" s="39"/>
      <c r="I3910" s="38"/>
    </row>
    <row r="3911" spans="2:9">
      <c r="B3911" s="39"/>
      <c r="C3911" s="40"/>
      <c r="D3911" s="39"/>
      <c r="E3911" s="39"/>
      <c r="F3911" s="39"/>
      <c r="G3911" s="39"/>
      <c r="H3911" s="39"/>
      <c r="I3911" s="38"/>
    </row>
    <row r="3912" spans="2:9">
      <c r="B3912" s="39"/>
      <c r="C3912" s="40"/>
      <c r="D3912" s="39"/>
      <c r="E3912" s="39"/>
      <c r="F3912" s="39"/>
      <c r="G3912" s="39"/>
      <c r="H3912" s="39"/>
      <c r="I3912" s="38"/>
    </row>
    <row r="3913" spans="2:9">
      <c r="B3913" s="39"/>
      <c r="C3913" s="40"/>
      <c r="D3913" s="39"/>
      <c r="E3913" s="39"/>
      <c r="F3913" s="39"/>
      <c r="G3913" s="39"/>
      <c r="H3913" s="39"/>
      <c r="I3913" s="38"/>
    </row>
    <row r="3914" spans="2:9">
      <c r="B3914" s="39"/>
      <c r="C3914" s="40"/>
      <c r="D3914" s="39"/>
      <c r="E3914" s="39"/>
      <c r="F3914" s="39"/>
      <c r="G3914" s="39"/>
      <c r="H3914" s="39"/>
      <c r="I3914" s="38"/>
    </row>
    <row r="3915" spans="2:9">
      <c r="B3915" s="39"/>
      <c r="C3915" s="40"/>
      <c r="D3915" s="39"/>
      <c r="E3915" s="39"/>
      <c r="F3915" s="39"/>
      <c r="G3915" s="39"/>
      <c r="H3915" s="39"/>
      <c r="I3915" s="38"/>
    </row>
    <row r="3916" spans="2:9">
      <c r="B3916" s="39"/>
      <c r="C3916" s="40"/>
      <c r="D3916" s="39"/>
      <c r="E3916" s="39"/>
      <c r="F3916" s="39"/>
      <c r="G3916" s="39"/>
      <c r="H3916" s="39"/>
      <c r="I3916" s="38"/>
    </row>
    <row r="3917" spans="2:9">
      <c r="B3917" s="39"/>
      <c r="C3917" s="40"/>
      <c r="D3917" s="39"/>
      <c r="E3917" s="39"/>
      <c r="F3917" s="39"/>
      <c r="G3917" s="39"/>
      <c r="H3917" s="39"/>
      <c r="I3917" s="38"/>
    </row>
    <row r="3918" spans="2:9">
      <c r="B3918" s="39"/>
      <c r="C3918" s="40"/>
      <c r="D3918" s="39"/>
      <c r="E3918" s="39"/>
      <c r="F3918" s="39"/>
      <c r="G3918" s="39"/>
      <c r="H3918" s="39"/>
      <c r="I3918" s="38"/>
    </row>
    <row r="3919" spans="2:9">
      <c r="B3919" s="39"/>
      <c r="C3919" s="40"/>
      <c r="D3919" s="39"/>
      <c r="E3919" s="39"/>
      <c r="F3919" s="39"/>
      <c r="G3919" s="39"/>
      <c r="H3919" s="39"/>
      <c r="I3919" s="38"/>
    </row>
    <row r="3920" spans="2:9">
      <c r="B3920" s="39"/>
      <c r="C3920" s="40"/>
      <c r="D3920" s="39"/>
      <c r="E3920" s="39"/>
      <c r="F3920" s="39"/>
      <c r="G3920" s="39"/>
      <c r="H3920" s="39"/>
      <c r="I3920" s="38"/>
    </row>
    <row r="3921" spans="2:9">
      <c r="B3921" s="39"/>
      <c r="C3921" s="40"/>
      <c r="D3921" s="39"/>
      <c r="E3921" s="39"/>
      <c r="F3921" s="39"/>
      <c r="G3921" s="39"/>
      <c r="H3921" s="39"/>
      <c r="I3921" s="38"/>
    </row>
    <row r="3922" spans="2:9">
      <c r="B3922" s="39"/>
      <c r="C3922" s="40"/>
      <c r="D3922" s="39"/>
      <c r="E3922" s="39"/>
      <c r="F3922" s="39"/>
      <c r="G3922" s="39"/>
      <c r="H3922" s="39"/>
      <c r="I3922" s="38"/>
    </row>
    <row r="3923" spans="2:9">
      <c r="B3923" s="39"/>
      <c r="C3923" s="40"/>
      <c r="D3923" s="39"/>
      <c r="E3923" s="39"/>
      <c r="F3923" s="39"/>
      <c r="G3923" s="39"/>
      <c r="H3923" s="39"/>
      <c r="I3923" s="38"/>
    </row>
    <row r="3924" spans="2:9">
      <c r="B3924" s="39"/>
      <c r="C3924" s="40"/>
      <c r="D3924" s="39"/>
      <c r="E3924" s="39"/>
      <c r="F3924" s="39"/>
      <c r="G3924" s="39"/>
      <c r="H3924" s="39"/>
      <c r="I3924" s="38"/>
    </row>
    <row r="3925" spans="2:9">
      <c r="B3925" s="39"/>
      <c r="C3925" s="40"/>
      <c r="D3925" s="39"/>
      <c r="E3925" s="39"/>
      <c r="F3925" s="39"/>
      <c r="G3925" s="39"/>
      <c r="H3925" s="39"/>
      <c r="I3925" s="38"/>
    </row>
    <row r="3926" spans="2:9">
      <c r="B3926" s="39"/>
      <c r="C3926" s="40"/>
      <c r="D3926" s="39"/>
      <c r="E3926" s="39"/>
      <c r="F3926" s="39"/>
      <c r="G3926" s="39"/>
      <c r="H3926" s="39"/>
      <c r="I3926" s="38"/>
    </row>
    <row r="3927" spans="2:9">
      <c r="B3927" s="39"/>
      <c r="C3927" s="40"/>
      <c r="D3927" s="39"/>
      <c r="E3927" s="39"/>
      <c r="F3927" s="39"/>
      <c r="G3927" s="39"/>
      <c r="H3927" s="39"/>
      <c r="I3927" s="38"/>
    </row>
    <row r="3928" spans="2:9">
      <c r="B3928" s="39"/>
      <c r="C3928" s="40"/>
      <c r="D3928" s="39"/>
      <c r="E3928" s="39"/>
      <c r="F3928" s="39"/>
      <c r="G3928" s="39"/>
      <c r="H3928" s="39"/>
      <c r="I3928" s="38"/>
    </row>
    <row r="3929" spans="2:9">
      <c r="B3929" s="39"/>
      <c r="C3929" s="40"/>
      <c r="D3929" s="39"/>
      <c r="E3929" s="39"/>
      <c r="F3929" s="39"/>
      <c r="G3929" s="39"/>
      <c r="H3929" s="39"/>
      <c r="I3929" s="38"/>
    </row>
    <row r="3930" spans="2:9">
      <c r="B3930" s="39"/>
      <c r="C3930" s="40"/>
      <c r="D3930" s="39"/>
      <c r="E3930" s="39"/>
      <c r="F3930" s="39"/>
      <c r="G3930" s="39"/>
      <c r="H3930" s="39"/>
      <c r="I3930" s="38"/>
    </row>
    <row r="3931" spans="2:9">
      <c r="B3931" s="39"/>
      <c r="C3931" s="40"/>
      <c r="D3931" s="39"/>
      <c r="E3931" s="39"/>
      <c r="F3931" s="39"/>
      <c r="G3931" s="39"/>
      <c r="H3931" s="39"/>
      <c r="I3931" s="38"/>
    </row>
    <row r="3932" spans="2:9">
      <c r="B3932" s="39"/>
      <c r="C3932" s="40"/>
      <c r="D3932" s="39"/>
      <c r="E3932" s="39"/>
      <c r="F3932" s="39"/>
      <c r="G3932" s="39"/>
      <c r="H3932" s="39"/>
      <c r="I3932" s="38"/>
    </row>
    <row r="3933" spans="2:9">
      <c r="B3933" s="39"/>
      <c r="C3933" s="40"/>
      <c r="D3933" s="39"/>
      <c r="E3933" s="39"/>
      <c r="F3933" s="39"/>
      <c r="G3933" s="39"/>
      <c r="H3933" s="39"/>
      <c r="I3933" s="38"/>
    </row>
    <row r="3934" spans="2:9">
      <c r="B3934" s="39"/>
      <c r="C3934" s="40"/>
      <c r="D3934" s="39"/>
      <c r="E3934" s="39"/>
      <c r="F3934" s="39"/>
      <c r="G3934" s="39"/>
      <c r="H3934" s="39"/>
      <c r="I3934" s="38"/>
    </row>
    <row r="3935" spans="2:9">
      <c r="B3935" s="39"/>
      <c r="C3935" s="40"/>
      <c r="D3935" s="39"/>
      <c r="E3935" s="39"/>
      <c r="F3935" s="39"/>
      <c r="G3935" s="39"/>
      <c r="H3935" s="39"/>
      <c r="I3935" s="38"/>
    </row>
    <row r="3936" spans="2:9">
      <c r="B3936" s="39"/>
      <c r="C3936" s="40"/>
      <c r="D3936" s="39"/>
      <c r="E3936" s="39"/>
      <c r="F3936" s="39"/>
      <c r="G3936" s="39"/>
      <c r="H3936" s="39"/>
      <c r="I3936" s="38"/>
    </row>
    <row r="3937" spans="2:9">
      <c r="B3937" s="39"/>
      <c r="C3937" s="40"/>
      <c r="D3937" s="39"/>
      <c r="E3937" s="39"/>
      <c r="F3937" s="39"/>
      <c r="G3937" s="39"/>
      <c r="H3937" s="39"/>
      <c r="I3937" s="38"/>
    </row>
    <row r="3938" spans="2:9">
      <c r="B3938" s="39"/>
      <c r="C3938" s="40"/>
      <c r="D3938" s="39"/>
      <c r="E3938" s="39"/>
      <c r="F3938" s="39"/>
      <c r="G3938" s="39"/>
      <c r="H3938" s="39"/>
      <c r="I3938" s="38"/>
    </row>
    <row r="3939" spans="2:9">
      <c r="B3939" s="39"/>
      <c r="C3939" s="40"/>
      <c r="D3939" s="39"/>
      <c r="E3939" s="39"/>
      <c r="F3939" s="39"/>
      <c r="G3939" s="39"/>
      <c r="H3939" s="39"/>
      <c r="I3939" s="38"/>
    </row>
    <row r="3940" spans="2:9">
      <c r="B3940" s="39"/>
      <c r="C3940" s="40"/>
      <c r="D3940" s="39"/>
      <c r="E3940" s="39"/>
      <c r="F3940" s="39"/>
      <c r="G3940" s="39"/>
      <c r="H3940" s="39"/>
      <c r="I3940" s="38"/>
    </row>
    <row r="3941" spans="2:9">
      <c r="B3941" s="39"/>
      <c r="C3941" s="40"/>
      <c r="D3941" s="39"/>
      <c r="E3941" s="39"/>
      <c r="F3941" s="39"/>
      <c r="G3941" s="39"/>
      <c r="H3941" s="39"/>
      <c r="I3941" s="38"/>
    </row>
    <row r="3942" spans="2:9">
      <c r="B3942" s="39"/>
      <c r="C3942" s="40"/>
      <c r="D3942" s="39"/>
      <c r="E3942" s="39"/>
      <c r="F3942" s="39"/>
      <c r="G3942" s="39"/>
      <c r="H3942" s="39"/>
      <c r="I3942" s="38"/>
    </row>
    <row r="3943" spans="2:9">
      <c r="B3943" s="39"/>
      <c r="C3943" s="40"/>
      <c r="D3943" s="39"/>
      <c r="E3943" s="39"/>
      <c r="F3943" s="39"/>
      <c r="G3943" s="39"/>
      <c r="H3943" s="39"/>
      <c r="I3943" s="38"/>
    </row>
    <row r="3944" spans="2:9">
      <c r="B3944" s="39"/>
      <c r="C3944" s="40"/>
      <c r="D3944" s="39"/>
      <c r="E3944" s="39"/>
      <c r="F3944" s="39"/>
      <c r="G3944" s="39"/>
      <c r="H3944" s="39"/>
      <c r="I3944" s="38"/>
    </row>
    <row r="3945" spans="2:9">
      <c r="B3945" s="39"/>
      <c r="C3945" s="40"/>
      <c r="D3945" s="39"/>
      <c r="E3945" s="39"/>
      <c r="F3945" s="39"/>
      <c r="G3945" s="39"/>
      <c r="H3945" s="39"/>
      <c r="I3945" s="38"/>
    </row>
    <row r="3946" spans="2:9">
      <c r="B3946" s="39"/>
      <c r="C3946" s="40"/>
      <c r="D3946" s="39"/>
      <c r="E3946" s="39"/>
      <c r="F3946" s="39"/>
      <c r="G3946" s="39"/>
      <c r="H3946" s="39"/>
      <c r="I3946" s="38"/>
    </row>
    <row r="3947" spans="2:9">
      <c r="B3947" s="39"/>
      <c r="C3947" s="40"/>
      <c r="D3947" s="39"/>
      <c r="E3947" s="39"/>
      <c r="F3947" s="39"/>
      <c r="G3947" s="39"/>
      <c r="H3947" s="39"/>
      <c r="I3947" s="38"/>
    </row>
    <row r="3948" spans="2:9">
      <c r="B3948" s="39"/>
      <c r="C3948" s="40"/>
      <c r="D3948" s="39"/>
      <c r="E3948" s="39"/>
      <c r="F3948" s="39"/>
      <c r="G3948" s="39"/>
      <c r="H3948" s="39"/>
      <c r="I3948" s="38"/>
    </row>
    <row r="3949" spans="2:9">
      <c r="B3949" s="39"/>
      <c r="C3949" s="40"/>
      <c r="D3949" s="39"/>
      <c r="E3949" s="39"/>
      <c r="F3949" s="39"/>
      <c r="G3949" s="39"/>
      <c r="H3949" s="39"/>
      <c r="I3949" s="38"/>
    </row>
    <row r="3950" spans="2:9">
      <c r="B3950" s="39"/>
      <c r="C3950" s="40"/>
      <c r="D3950" s="39"/>
      <c r="E3950" s="39"/>
      <c r="F3950" s="39"/>
      <c r="G3950" s="39"/>
      <c r="H3950" s="39"/>
      <c r="I3950" s="38"/>
    </row>
    <row r="3951" spans="2:9">
      <c r="B3951" s="39"/>
      <c r="C3951" s="40"/>
      <c r="D3951" s="39"/>
      <c r="E3951" s="39"/>
      <c r="F3951" s="39"/>
      <c r="G3951" s="39"/>
      <c r="H3951" s="39"/>
      <c r="I3951" s="38"/>
    </row>
    <row r="3952" spans="2:9">
      <c r="B3952" s="39"/>
      <c r="C3952" s="40"/>
      <c r="D3952" s="39"/>
      <c r="E3952" s="39"/>
      <c r="F3952" s="39"/>
      <c r="G3952" s="39"/>
      <c r="H3952" s="39"/>
      <c r="I3952" s="38"/>
    </row>
    <row r="3953" spans="2:9">
      <c r="B3953" s="39"/>
      <c r="C3953" s="40"/>
      <c r="D3953" s="39"/>
      <c r="E3953" s="39"/>
      <c r="F3953" s="39"/>
      <c r="G3953" s="39"/>
      <c r="H3953" s="39"/>
      <c r="I3953" s="38"/>
    </row>
    <row r="3954" spans="2:9">
      <c r="B3954" s="39"/>
      <c r="C3954" s="40"/>
      <c r="D3954" s="39"/>
      <c r="E3954" s="39"/>
      <c r="F3954" s="39"/>
      <c r="G3954" s="39"/>
      <c r="H3954" s="39"/>
      <c r="I3954" s="38"/>
    </row>
    <row r="3955" spans="2:9">
      <c r="B3955" s="39"/>
      <c r="C3955" s="40"/>
      <c r="D3955" s="39"/>
      <c r="E3955" s="39"/>
      <c r="F3955" s="39"/>
      <c r="G3955" s="39"/>
      <c r="H3955" s="39"/>
      <c r="I3955" s="38"/>
    </row>
    <row r="3956" spans="2:9">
      <c r="B3956" s="39"/>
      <c r="C3956" s="40"/>
      <c r="D3956" s="39"/>
      <c r="E3956" s="39"/>
      <c r="F3956" s="39"/>
      <c r="G3956" s="39"/>
      <c r="H3956" s="39"/>
      <c r="I3956" s="38"/>
    </row>
    <row r="3957" spans="2:9">
      <c r="B3957" s="39"/>
      <c r="C3957" s="40"/>
      <c r="D3957" s="39"/>
      <c r="E3957" s="39"/>
      <c r="F3957" s="39"/>
      <c r="G3957" s="39"/>
      <c r="H3957" s="39"/>
      <c r="I3957" s="38"/>
    </row>
    <row r="3958" spans="2:9">
      <c r="B3958" s="39"/>
      <c r="C3958" s="40"/>
      <c r="D3958" s="39"/>
      <c r="E3958" s="39"/>
      <c r="F3958" s="39"/>
      <c r="G3958" s="39"/>
      <c r="H3958" s="39"/>
      <c r="I3958" s="38"/>
    </row>
    <row r="3959" spans="2:9">
      <c r="B3959" s="39"/>
      <c r="C3959" s="40"/>
      <c r="D3959" s="39"/>
      <c r="E3959" s="39"/>
      <c r="F3959" s="39"/>
      <c r="G3959" s="39"/>
      <c r="H3959" s="39"/>
      <c r="I3959" s="38"/>
    </row>
    <row r="3960" spans="2:9">
      <c r="B3960" s="39"/>
      <c r="C3960" s="40"/>
      <c r="D3960" s="39"/>
      <c r="E3960" s="39"/>
      <c r="F3960" s="39"/>
      <c r="G3960" s="39"/>
      <c r="H3960" s="39"/>
      <c r="I3960" s="38"/>
    </row>
    <row r="3961" spans="2:9">
      <c r="B3961" s="39"/>
      <c r="C3961" s="40"/>
      <c r="D3961" s="39"/>
      <c r="E3961" s="39"/>
      <c r="F3961" s="39"/>
      <c r="G3961" s="39"/>
      <c r="H3961" s="39"/>
      <c r="I3961" s="38"/>
    </row>
    <row r="3962" spans="2:9">
      <c r="B3962" s="39"/>
      <c r="C3962" s="40"/>
      <c r="D3962" s="39"/>
      <c r="E3962" s="39"/>
      <c r="F3962" s="39"/>
      <c r="G3962" s="39"/>
      <c r="H3962" s="39"/>
      <c r="I3962" s="38"/>
    </row>
    <row r="3963" spans="2:9">
      <c r="B3963" s="39"/>
      <c r="C3963" s="40"/>
      <c r="D3963" s="39"/>
      <c r="E3963" s="39"/>
      <c r="F3963" s="39"/>
      <c r="G3963" s="39"/>
      <c r="H3963" s="39"/>
      <c r="I3963" s="38"/>
    </row>
    <row r="3964" spans="2:9">
      <c r="B3964" s="39"/>
      <c r="C3964" s="40"/>
      <c r="D3964" s="39"/>
      <c r="E3964" s="39"/>
      <c r="F3964" s="39"/>
      <c r="G3964" s="39"/>
      <c r="H3964" s="39"/>
      <c r="I3964" s="38"/>
    </row>
    <row r="3965" spans="2:9">
      <c r="B3965" s="39"/>
      <c r="C3965" s="40"/>
      <c r="D3965" s="39"/>
      <c r="E3965" s="39"/>
      <c r="F3965" s="39"/>
      <c r="G3965" s="39"/>
      <c r="H3965" s="39"/>
      <c r="I3965" s="38"/>
    </row>
    <row r="3966" spans="2:9">
      <c r="B3966" s="39"/>
      <c r="C3966" s="40"/>
      <c r="D3966" s="39"/>
      <c r="E3966" s="39"/>
      <c r="F3966" s="39"/>
      <c r="G3966" s="39"/>
      <c r="H3966" s="39"/>
      <c r="I3966" s="38"/>
    </row>
    <row r="3967" spans="2:9">
      <c r="B3967" s="39"/>
      <c r="C3967" s="40"/>
      <c r="D3967" s="39"/>
      <c r="E3967" s="39"/>
      <c r="F3967" s="39"/>
      <c r="G3967" s="39"/>
      <c r="H3967" s="39"/>
      <c r="I3967" s="38"/>
    </row>
    <row r="3968" spans="2:9">
      <c r="B3968" s="39"/>
      <c r="C3968" s="40"/>
      <c r="D3968" s="39"/>
      <c r="E3968" s="39"/>
      <c r="F3968" s="39"/>
      <c r="G3968" s="39"/>
      <c r="H3968" s="39"/>
      <c r="I3968" s="38"/>
    </row>
    <row r="3969" spans="2:9">
      <c r="B3969" s="39"/>
      <c r="C3969" s="40"/>
      <c r="D3969" s="39"/>
      <c r="E3969" s="39"/>
      <c r="F3969" s="39"/>
      <c r="G3969" s="39"/>
      <c r="H3969" s="39"/>
      <c r="I3969" s="38"/>
    </row>
    <row r="3970" spans="2:9">
      <c r="B3970" s="39"/>
      <c r="C3970" s="40"/>
      <c r="D3970" s="39"/>
      <c r="E3970" s="39"/>
      <c r="F3970" s="39"/>
      <c r="G3970" s="39"/>
      <c r="H3970" s="39"/>
      <c r="I3970" s="38"/>
    </row>
    <row r="3971" spans="2:9">
      <c r="B3971" s="39"/>
      <c r="C3971" s="40"/>
      <c r="D3971" s="39"/>
      <c r="E3971" s="39"/>
      <c r="F3971" s="39"/>
      <c r="G3971" s="39"/>
      <c r="H3971" s="39"/>
      <c r="I3971" s="38"/>
    </row>
    <row r="3972" spans="2:9">
      <c r="B3972" s="39"/>
      <c r="C3972" s="40"/>
      <c r="D3972" s="39"/>
      <c r="E3972" s="39"/>
      <c r="F3972" s="39"/>
      <c r="G3972" s="39"/>
      <c r="H3972" s="39"/>
      <c r="I3972" s="38"/>
    </row>
    <row r="3973" spans="2:9">
      <c r="B3973" s="39"/>
      <c r="C3973" s="40"/>
      <c r="D3973" s="39"/>
      <c r="E3973" s="39"/>
      <c r="F3973" s="39"/>
      <c r="G3973" s="39"/>
      <c r="H3973" s="39"/>
      <c r="I3973" s="38"/>
    </row>
    <row r="3974" spans="2:9">
      <c r="B3974" s="39"/>
      <c r="C3974" s="40"/>
      <c r="D3974" s="39"/>
      <c r="E3974" s="39"/>
      <c r="F3974" s="39"/>
      <c r="G3974" s="39"/>
      <c r="H3974" s="39"/>
      <c r="I3974" s="38"/>
    </row>
    <row r="3975" spans="2:9">
      <c r="B3975" s="39"/>
      <c r="C3975" s="40"/>
      <c r="D3975" s="39"/>
      <c r="E3975" s="39"/>
      <c r="F3975" s="39"/>
      <c r="G3975" s="39"/>
      <c r="H3975" s="39"/>
      <c r="I3975" s="38"/>
    </row>
    <row r="3976" spans="2:9">
      <c r="B3976" s="39"/>
      <c r="C3976" s="40"/>
      <c r="D3976" s="39"/>
      <c r="E3976" s="39"/>
      <c r="F3976" s="39"/>
      <c r="G3976" s="39"/>
      <c r="H3976" s="39"/>
      <c r="I3976" s="38"/>
    </row>
    <row r="3977" spans="2:9">
      <c r="B3977" s="39"/>
      <c r="C3977" s="40"/>
      <c r="D3977" s="39"/>
      <c r="E3977" s="39"/>
      <c r="F3977" s="39"/>
      <c r="G3977" s="39"/>
      <c r="H3977" s="39"/>
      <c r="I3977" s="38"/>
    </row>
    <row r="3978" spans="2:9">
      <c r="B3978" s="39"/>
      <c r="C3978" s="40"/>
      <c r="D3978" s="39"/>
      <c r="E3978" s="39"/>
      <c r="F3978" s="39"/>
      <c r="G3978" s="39"/>
      <c r="H3978" s="39"/>
      <c r="I3978" s="38"/>
    </row>
    <row r="3979" spans="2:9">
      <c r="B3979" s="39"/>
      <c r="C3979" s="40"/>
      <c r="D3979" s="39"/>
      <c r="E3979" s="39"/>
      <c r="F3979" s="39"/>
      <c r="G3979" s="39"/>
      <c r="H3979" s="39"/>
      <c r="I3979" s="38"/>
    </row>
    <row r="3980" spans="2:9">
      <c r="B3980" s="39"/>
      <c r="C3980" s="40"/>
      <c r="D3980" s="39"/>
      <c r="E3980" s="39"/>
      <c r="F3980" s="39"/>
      <c r="G3980" s="39"/>
      <c r="H3980" s="39"/>
      <c r="I3980" s="38"/>
    </row>
    <row r="3981" spans="2:9">
      <c r="B3981" s="39"/>
      <c r="C3981" s="40"/>
      <c r="D3981" s="39"/>
      <c r="E3981" s="39"/>
      <c r="F3981" s="39"/>
      <c r="G3981" s="39"/>
      <c r="H3981" s="39"/>
      <c r="I3981" s="38"/>
    </row>
    <row r="3982" spans="2:9">
      <c r="B3982" s="39"/>
      <c r="C3982" s="40"/>
      <c r="D3982" s="39"/>
      <c r="E3982" s="39"/>
      <c r="F3982" s="39"/>
      <c r="G3982" s="39"/>
      <c r="H3982" s="39"/>
      <c r="I3982" s="38"/>
    </row>
    <row r="3983" spans="2:9">
      <c r="B3983" s="39"/>
      <c r="C3983" s="40"/>
      <c r="D3983" s="39"/>
      <c r="E3983" s="39"/>
      <c r="F3983" s="39"/>
      <c r="G3983" s="39"/>
      <c r="H3983" s="39"/>
      <c r="I3983" s="38"/>
    </row>
    <row r="3984" spans="2:9">
      <c r="B3984" s="39"/>
      <c r="C3984" s="40"/>
      <c r="D3984" s="39"/>
      <c r="E3984" s="39"/>
      <c r="F3984" s="39"/>
      <c r="G3984" s="39"/>
      <c r="H3984" s="39"/>
      <c r="I3984" s="38"/>
    </row>
    <row r="3985" spans="2:9">
      <c r="B3985" s="39"/>
      <c r="C3985" s="40"/>
      <c r="D3985" s="39"/>
      <c r="E3985" s="39"/>
      <c r="F3985" s="39"/>
      <c r="G3985" s="39"/>
      <c r="H3985" s="39"/>
      <c r="I3985" s="38"/>
    </row>
    <row r="3986" spans="2:9">
      <c r="B3986" s="39"/>
      <c r="C3986" s="40"/>
      <c r="D3986" s="39"/>
      <c r="E3986" s="39"/>
      <c r="F3986" s="39"/>
      <c r="G3986" s="39"/>
      <c r="H3986" s="39"/>
      <c r="I3986" s="38"/>
    </row>
    <row r="3987" spans="2:9">
      <c r="B3987" s="39"/>
      <c r="C3987" s="40"/>
      <c r="D3987" s="39"/>
      <c r="E3987" s="39"/>
      <c r="F3987" s="39"/>
      <c r="G3987" s="39"/>
      <c r="H3987" s="39"/>
      <c r="I3987" s="38"/>
    </row>
    <row r="3988" spans="2:9">
      <c r="B3988" s="39"/>
      <c r="C3988" s="40"/>
      <c r="D3988" s="39"/>
      <c r="E3988" s="39"/>
      <c r="F3988" s="39"/>
      <c r="G3988" s="39"/>
      <c r="H3988" s="39"/>
      <c r="I3988" s="38"/>
    </row>
    <row r="3989" spans="2:9">
      <c r="B3989" s="39"/>
      <c r="C3989" s="40"/>
      <c r="D3989" s="39"/>
      <c r="E3989" s="39"/>
      <c r="F3989" s="39"/>
      <c r="G3989" s="39"/>
      <c r="H3989" s="39"/>
      <c r="I3989" s="38"/>
    </row>
    <row r="3990" spans="2:9">
      <c r="B3990" s="39"/>
      <c r="C3990" s="40"/>
      <c r="D3990" s="39"/>
      <c r="E3990" s="39"/>
      <c r="F3990" s="39"/>
      <c r="G3990" s="39"/>
      <c r="H3990" s="39"/>
      <c r="I3990" s="38"/>
    </row>
    <row r="3991" spans="2:9">
      <c r="B3991" s="39"/>
      <c r="C3991" s="40"/>
      <c r="D3991" s="39"/>
      <c r="E3991" s="39"/>
      <c r="F3991" s="39"/>
      <c r="G3991" s="39"/>
      <c r="H3991" s="39"/>
      <c r="I3991" s="38"/>
    </row>
    <row r="3992" spans="2:9">
      <c r="B3992" s="39"/>
      <c r="C3992" s="40"/>
      <c r="D3992" s="39"/>
      <c r="E3992" s="39"/>
      <c r="F3992" s="39"/>
      <c r="G3992" s="39"/>
      <c r="H3992" s="39"/>
      <c r="I3992" s="38"/>
    </row>
    <row r="3993" spans="2:9">
      <c r="B3993" s="39"/>
      <c r="C3993" s="40"/>
      <c r="D3993" s="39"/>
      <c r="E3993" s="39"/>
      <c r="F3993" s="39"/>
      <c r="G3993" s="39"/>
      <c r="H3993" s="39"/>
      <c r="I3993" s="38"/>
    </row>
    <row r="3994" spans="2:9">
      <c r="B3994" s="39"/>
      <c r="C3994" s="40"/>
      <c r="D3994" s="39"/>
      <c r="E3994" s="39"/>
      <c r="F3994" s="39"/>
      <c r="G3994" s="39"/>
      <c r="H3994" s="39"/>
      <c r="I3994" s="38"/>
    </row>
    <row r="3995" spans="2:9">
      <c r="B3995" s="39"/>
      <c r="C3995" s="40"/>
      <c r="D3995" s="39"/>
      <c r="E3995" s="39"/>
      <c r="F3995" s="39"/>
      <c r="G3995" s="39"/>
      <c r="H3995" s="39"/>
      <c r="I3995" s="38"/>
    </row>
    <row r="3996" spans="2:9">
      <c r="B3996" s="39"/>
      <c r="C3996" s="40"/>
      <c r="D3996" s="39"/>
      <c r="E3996" s="39"/>
      <c r="F3996" s="39"/>
      <c r="G3996" s="39"/>
      <c r="H3996" s="39"/>
      <c r="I3996" s="38"/>
    </row>
    <row r="3997" spans="2:9">
      <c r="B3997" s="39"/>
      <c r="C3997" s="40"/>
      <c r="D3997" s="39"/>
      <c r="E3997" s="39"/>
      <c r="F3997" s="39"/>
      <c r="G3997" s="39"/>
      <c r="H3997" s="39"/>
      <c r="I3997" s="38"/>
    </row>
    <row r="3998" spans="2:9">
      <c r="B3998" s="39"/>
      <c r="C3998" s="40"/>
      <c r="D3998" s="39"/>
      <c r="E3998" s="39"/>
      <c r="F3998" s="39"/>
      <c r="G3998" s="39"/>
      <c r="H3998" s="39"/>
      <c r="I3998" s="38"/>
    </row>
    <row r="3999" spans="2:9">
      <c r="B3999" s="39"/>
      <c r="C3999" s="40"/>
      <c r="D3999" s="39"/>
      <c r="E3999" s="39"/>
      <c r="F3999" s="39"/>
      <c r="G3999" s="39"/>
      <c r="H3999" s="39"/>
      <c r="I3999" s="38"/>
    </row>
    <row r="4000" spans="2:9">
      <c r="B4000" s="39"/>
      <c r="C4000" s="40"/>
      <c r="D4000" s="39"/>
      <c r="E4000" s="39"/>
      <c r="F4000" s="39"/>
      <c r="G4000" s="39"/>
      <c r="H4000" s="39"/>
      <c r="I4000" s="38"/>
    </row>
    <row r="4001" spans="2:9">
      <c r="B4001" s="39"/>
      <c r="C4001" s="40"/>
      <c r="D4001" s="39"/>
      <c r="E4001" s="39"/>
      <c r="F4001" s="39"/>
      <c r="G4001" s="39"/>
      <c r="H4001" s="39"/>
      <c r="I4001" s="38"/>
    </row>
    <row r="4002" spans="2:9">
      <c r="B4002" s="39"/>
      <c r="C4002" s="40"/>
      <c r="D4002" s="39"/>
      <c r="E4002" s="39"/>
      <c r="F4002" s="39"/>
      <c r="G4002" s="39"/>
      <c r="H4002" s="39"/>
      <c r="I4002" s="38"/>
    </row>
    <row r="4003" spans="2:9">
      <c r="B4003" s="39"/>
      <c r="C4003" s="40"/>
      <c r="D4003" s="39"/>
      <c r="E4003" s="39"/>
      <c r="F4003" s="39"/>
      <c r="G4003" s="39"/>
      <c r="H4003" s="39"/>
      <c r="I4003" s="38"/>
    </row>
    <row r="4004" spans="2:9">
      <c r="B4004" s="39"/>
      <c r="C4004" s="40"/>
      <c r="D4004" s="39"/>
      <c r="E4004" s="39"/>
      <c r="F4004" s="39"/>
      <c r="G4004" s="39"/>
      <c r="H4004" s="39"/>
      <c r="I4004" s="38"/>
    </row>
    <row r="4005" spans="2:9">
      <c r="B4005" s="39"/>
      <c r="C4005" s="40"/>
      <c r="D4005" s="39"/>
      <c r="E4005" s="39"/>
      <c r="F4005" s="39"/>
      <c r="G4005" s="39"/>
      <c r="H4005" s="39"/>
      <c r="I4005" s="38"/>
    </row>
    <row r="4006" spans="2:9">
      <c r="B4006" s="39"/>
      <c r="C4006" s="40"/>
      <c r="D4006" s="39"/>
      <c r="E4006" s="39"/>
      <c r="F4006" s="39"/>
      <c r="G4006" s="39"/>
      <c r="H4006" s="39"/>
      <c r="I4006" s="38"/>
    </row>
    <row r="4007" spans="2:9">
      <c r="B4007" s="39"/>
      <c r="C4007" s="40"/>
      <c r="D4007" s="39"/>
      <c r="E4007" s="39"/>
      <c r="F4007" s="39"/>
      <c r="G4007" s="39"/>
      <c r="H4007" s="39"/>
      <c r="I4007" s="38"/>
    </row>
    <row r="4008" spans="2:9">
      <c r="B4008" s="39"/>
      <c r="C4008" s="40"/>
      <c r="D4008" s="39"/>
      <c r="E4008" s="39"/>
      <c r="F4008" s="39"/>
      <c r="G4008" s="39"/>
      <c r="H4008" s="39"/>
      <c r="I4008" s="38"/>
    </row>
    <row r="4009" spans="2:9">
      <c r="B4009" s="39"/>
      <c r="C4009" s="40"/>
      <c r="D4009" s="39"/>
      <c r="E4009" s="39"/>
      <c r="F4009" s="39"/>
      <c r="G4009" s="39"/>
      <c r="H4009" s="39"/>
      <c r="I4009" s="38"/>
    </row>
    <row r="4010" spans="2:9">
      <c r="B4010" s="39"/>
      <c r="C4010" s="40"/>
      <c r="D4010" s="39"/>
      <c r="E4010" s="39"/>
      <c r="F4010" s="39"/>
      <c r="G4010" s="39"/>
      <c r="H4010" s="39"/>
      <c r="I4010" s="38"/>
    </row>
    <row r="4011" spans="2:9">
      <c r="B4011" s="39"/>
      <c r="C4011" s="40"/>
      <c r="D4011" s="39"/>
      <c r="E4011" s="39"/>
      <c r="F4011" s="39"/>
      <c r="G4011" s="39"/>
      <c r="H4011" s="39"/>
      <c r="I4011" s="38"/>
    </row>
    <row r="4012" spans="2:9">
      <c r="B4012" s="39"/>
      <c r="C4012" s="40"/>
      <c r="D4012" s="39"/>
      <c r="E4012" s="39"/>
      <c r="F4012" s="39"/>
      <c r="G4012" s="39"/>
      <c r="H4012" s="39"/>
      <c r="I4012" s="38"/>
    </row>
    <row r="4013" spans="2:9">
      <c r="B4013" s="39"/>
      <c r="C4013" s="40"/>
      <c r="D4013" s="39"/>
      <c r="E4013" s="39"/>
      <c r="F4013" s="39"/>
      <c r="G4013" s="39"/>
      <c r="H4013" s="39"/>
      <c r="I4013" s="38"/>
    </row>
    <row r="4014" spans="2:9">
      <c r="B4014" s="39"/>
      <c r="C4014" s="40"/>
      <c r="D4014" s="39"/>
      <c r="E4014" s="39"/>
      <c r="F4014" s="39"/>
      <c r="G4014" s="39"/>
      <c r="H4014" s="39"/>
      <c r="I4014" s="38"/>
    </row>
    <row r="4015" spans="2:9">
      <c r="B4015" s="39"/>
      <c r="C4015" s="40"/>
      <c r="D4015" s="39"/>
      <c r="E4015" s="39"/>
      <c r="F4015" s="39"/>
      <c r="G4015" s="39"/>
      <c r="H4015" s="39"/>
      <c r="I4015" s="38"/>
    </row>
    <row r="4016" spans="2:9">
      <c r="B4016" s="39"/>
      <c r="C4016" s="40"/>
      <c r="D4016" s="39"/>
      <c r="E4016" s="39"/>
      <c r="F4016" s="39"/>
      <c r="G4016" s="39"/>
      <c r="H4016" s="39"/>
      <c r="I4016" s="38"/>
    </row>
    <row r="4017" spans="2:9">
      <c r="B4017" s="39"/>
      <c r="C4017" s="40"/>
      <c r="D4017" s="39"/>
      <c r="E4017" s="39"/>
      <c r="F4017" s="39"/>
      <c r="G4017" s="39"/>
      <c r="H4017" s="39"/>
      <c r="I4017" s="38"/>
    </row>
    <row r="4018" spans="2:9">
      <c r="B4018" s="39"/>
      <c r="C4018" s="40"/>
      <c r="D4018" s="39"/>
      <c r="E4018" s="39"/>
      <c r="F4018" s="39"/>
      <c r="G4018" s="39"/>
      <c r="H4018" s="39"/>
      <c r="I4018" s="38"/>
    </row>
    <row r="4019" spans="2:9">
      <c r="B4019" s="39"/>
      <c r="C4019" s="40"/>
      <c r="D4019" s="39"/>
      <c r="E4019" s="39"/>
      <c r="F4019" s="39"/>
      <c r="G4019" s="39"/>
      <c r="H4019" s="39"/>
      <c r="I4019" s="38"/>
    </row>
    <row r="4020" spans="2:9">
      <c r="B4020" s="39"/>
      <c r="C4020" s="40"/>
      <c r="D4020" s="39"/>
      <c r="E4020" s="39"/>
      <c r="F4020" s="39"/>
      <c r="G4020" s="39"/>
      <c r="H4020" s="39"/>
      <c r="I4020" s="38"/>
    </row>
    <row r="4021" spans="2:9">
      <c r="B4021" s="39"/>
      <c r="C4021" s="40"/>
      <c r="D4021" s="39"/>
      <c r="E4021" s="39"/>
      <c r="F4021" s="39"/>
      <c r="G4021" s="39"/>
      <c r="H4021" s="39"/>
      <c r="I4021" s="38"/>
    </row>
    <row r="4022" spans="2:9">
      <c r="B4022" s="39"/>
      <c r="C4022" s="40"/>
      <c r="D4022" s="39"/>
      <c r="E4022" s="39"/>
      <c r="F4022" s="39"/>
      <c r="G4022" s="39"/>
      <c r="H4022" s="39"/>
      <c r="I4022" s="38"/>
    </row>
    <row r="4023" spans="2:9">
      <c r="B4023" s="39"/>
      <c r="C4023" s="40"/>
      <c r="D4023" s="39"/>
      <c r="E4023" s="39"/>
      <c r="F4023" s="39"/>
      <c r="G4023" s="39"/>
      <c r="H4023" s="39"/>
      <c r="I4023" s="38"/>
    </row>
    <row r="4024" spans="2:9">
      <c r="B4024" s="39"/>
      <c r="C4024" s="40"/>
      <c r="D4024" s="39"/>
      <c r="E4024" s="39"/>
      <c r="F4024" s="39"/>
      <c r="G4024" s="39"/>
      <c r="H4024" s="39"/>
      <c r="I4024" s="38"/>
    </row>
    <row r="4025" spans="2:9">
      <c r="B4025" s="39"/>
      <c r="C4025" s="40"/>
      <c r="D4025" s="39"/>
      <c r="E4025" s="39"/>
      <c r="F4025" s="39"/>
      <c r="G4025" s="39"/>
      <c r="H4025" s="39"/>
      <c r="I4025" s="38"/>
    </row>
    <row r="4026" spans="2:9">
      <c r="B4026" s="39"/>
      <c r="C4026" s="40"/>
      <c r="D4026" s="39"/>
      <c r="E4026" s="39"/>
      <c r="F4026" s="39"/>
      <c r="G4026" s="39"/>
      <c r="H4026" s="39"/>
      <c r="I4026" s="38"/>
    </row>
    <row r="4027" spans="2:9">
      <c r="B4027" s="39"/>
      <c r="C4027" s="40"/>
      <c r="D4027" s="39"/>
      <c r="E4027" s="39"/>
      <c r="F4027" s="39"/>
      <c r="G4027" s="39"/>
      <c r="H4027" s="39"/>
      <c r="I4027" s="38"/>
    </row>
    <row r="4028" spans="2:9">
      <c r="B4028" s="39"/>
      <c r="C4028" s="40"/>
      <c r="D4028" s="39"/>
      <c r="E4028" s="39"/>
      <c r="F4028" s="39"/>
      <c r="G4028" s="39"/>
      <c r="H4028" s="39"/>
      <c r="I4028" s="38"/>
    </row>
    <row r="4029" spans="2:9">
      <c r="B4029" s="39"/>
      <c r="C4029" s="40"/>
      <c r="D4029" s="39"/>
      <c r="E4029" s="39"/>
      <c r="F4029" s="39"/>
      <c r="G4029" s="39"/>
      <c r="H4029" s="39"/>
      <c r="I4029" s="38"/>
    </row>
    <row r="4030" spans="2:9">
      <c r="B4030" s="39"/>
      <c r="C4030" s="40"/>
      <c r="D4030" s="39"/>
      <c r="E4030" s="39"/>
      <c r="F4030" s="39"/>
      <c r="G4030" s="39"/>
      <c r="H4030" s="39"/>
      <c r="I4030" s="38"/>
    </row>
    <row r="4031" spans="2:9">
      <c r="B4031" s="39"/>
      <c r="C4031" s="40"/>
      <c r="D4031" s="39"/>
      <c r="E4031" s="39"/>
      <c r="F4031" s="39"/>
      <c r="G4031" s="39"/>
      <c r="H4031" s="39"/>
      <c r="I4031" s="38"/>
    </row>
    <row r="4032" spans="2:9">
      <c r="B4032" s="39"/>
      <c r="C4032" s="40"/>
      <c r="D4032" s="39"/>
      <c r="E4032" s="39"/>
      <c r="F4032" s="39"/>
      <c r="G4032" s="39"/>
      <c r="H4032" s="39"/>
      <c r="I4032" s="38"/>
    </row>
    <row r="4033" spans="2:9">
      <c r="B4033" s="39"/>
      <c r="C4033" s="40"/>
      <c r="D4033" s="39"/>
      <c r="E4033" s="39"/>
      <c r="F4033" s="39"/>
      <c r="G4033" s="39"/>
      <c r="H4033" s="39"/>
      <c r="I4033" s="38"/>
    </row>
    <row r="4034" spans="2:9">
      <c r="B4034" s="39"/>
      <c r="C4034" s="40"/>
      <c r="D4034" s="39"/>
      <c r="E4034" s="39"/>
      <c r="F4034" s="39"/>
      <c r="G4034" s="39"/>
      <c r="H4034" s="39"/>
      <c r="I4034" s="38"/>
    </row>
    <row r="4035" spans="2:9">
      <c r="B4035" s="39"/>
      <c r="C4035" s="40"/>
      <c r="D4035" s="39"/>
      <c r="E4035" s="39"/>
      <c r="F4035" s="39"/>
      <c r="G4035" s="39"/>
      <c r="H4035" s="39"/>
      <c r="I4035" s="38"/>
    </row>
    <row r="4036" spans="2:9">
      <c r="B4036" s="39"/>
      <c r="C4036" s="40"/>
      <c r="D4036" s="39"/>
      <c r="E4036" s="39"/>
      <c r="F4036" s="39"/>
      <c r="G4036" s="39"/>
      <c r="H4036" s="39"/>
      <c r="I4036" s="38"/>
    </row>
    <row r="4037" spans="2:9">
      <c r="B4037" s="39"/>
      <c r="C4037" s="40"/>
      <c r="D4037" s="39"/>
      <c r="E4037" s="39"/>
      <c r="F4037" s="39"/>
      <c r="G4037" s="39"/>
      <c r="H4037" s="39"/>
      <c r="I4037" s="38"/>
    </row>
    <row r="4038" spans="2:9">
      <c r="B4038" s="39"/>
      <c r="C4038" s="40"/>
      <c r="D4038" s="39"/>
      <c r="E4038" s="39"/>
      <c r="F4038" s="39"/>
      <c r="G4038" s="39"/>
      <c r="H4038" s="39"/>
      <c r="I4038" s="38"/>
    </row>
    <row r="4039" spans="2:9">
      <c r="B4039" s="39"/>
      <c r="C4039" s="40"/>
      <c r="D4039" s="39"/>
      <c r="E4039" s="39"/>
      <c r="F4039" s="39"/>
      <c r="G4039" s="39"/>
      <c r="H4039" s="39"/>
      <c r="I4039" s="38"/>
    </row>
    <row r="4040" spans="2:9">
      <c r="B4040" s="39"/>
      <c r="C4040" s="40"/>
      <c r="D4040" s="39"/>
      <c r="E4040" s="39"/>
      <c r="F4040" s="39"/>
      <c r="G4040" s="39"/>
      <c r="H4040" s="39"/>
      <c r="I4040" s="38"/>
    </row>
    <row r="4041" spans="2:9">
      <c r="B4041" s="39"/>
      <c r="C4041" s="40"/>
      <c r="D4041" s="39"/>
      <c r="E4041" s="39"/>
      <c r="F4041" s="39"/>
      <c r="G4041" s="39"/>
      <c r="H4041" s="39"/>
      <c r="I4041" s="38"/>
    </row>
    <row r="4042" spans="2:9">
      <c r="B4042" s="39"/>
      <c r="C4042" s="40"/>
      <c r="D4042" s="39"/>
      <c r="E4042" s="39"/>
      <c r="F4042" s="39"/>
      <c r="G4042" s="39"/>
      <c r="H4042" s="39"/>
      <c r="I4042" s="38"/>
    </row>
    <row r="4043" spans="2:9">
      <c r="B4043" s="39"/>
      <c r="C4043" s="40"/>
      <c r="D4043" s="39"/>
      <c r="E4043" s="39"/>
      <c r="F4043" s="39"/>
      <c r="G4043" s="39"/>
      <c r="H4043" s="39"/>
      <c r="I4043" s="38"/>
    </row>
    <row r="4044" spans="2:9">
      <c r="B4044" s="39"/>
      <c r="C4044" s="40"/>
      <c r="D4044" s="39"/>
      <c r="E4044" s="39"/>
      <c r="F4044" s="39"/>
      <c r="G4044" s="39"/>
      <c r="H4044" s="39"/>
      <c r="I4044" s="38"/>
    </row>
    <row r="4045" spans="2:9">
      <c r="B4045" s="39"/>
      <c r="C4045" s="40"/>
      <c r="D4045" s="39"/>
      <c r="E4045" s="39"/>
      <c r="F4045" s="39"/>
      <c r="G4045" s="39"/>
      <c r="H4045" s="39"/>
      <c r="I4045" s="38"/>
    </row>
    <row r="4046" spans="2:9">
      <c r="B4046" s="39"/>
      <c r="C4046" s="40"/>
      <c r="D4046" s="39"/>
      <c r="E4046" s="39"/>
      <c r="F4046" s="39"/>
      <c r="G4046" s="39"/>
      <c r="H4046" s="39"/>
      <c r="I4046" s="38"/>
    </row>
    <row r="4047" spans="2:9">
      <c r="B4047" s="39"/>
      <c r="C4047" s="40"/>
      <c r="D4047" s="39"/>
      <c r="E4047" s="39"/>
      <c r="F4047" s="39"/>
      <c r="G4047" s="39"/>
      <c r="H4047" s="39"/>
      <c r="I4047" s="38"/>
    </row>
    <row r="4048" spans="2:9">
      <c r="B4048" s="39"/>
      <c r="C4048" s="40"/>
      <c r="D4048" s="39"/>
      <c r="E4048" s="39"/>
      <c r="F4048" s="39"/>
      <c r="G4048" s="39"/>
      <c r="H4048" s="39"/>
      <c r="I4048" s="38"/>
    </row>
    <row r="4049" spans="2:9">
      <c r="B4049" s="39"/>
      <c r="C4049" s="40"/>
      <c r="D4049" s="39"/>
      <c r="E4049" s="39"/>
      <c r="F4049" s="39"/>
      <c r="G4049" s="39"/>
      <c r="H4049" s="39"/>
      <c r="I4049" s="38"/>
    </row>
    <row r="4050" spans="2:9">
      <c r="B4050" s="39"/>
      <c r="C4050" s="40"/>
      <c r="D4050" s="39"/>
      <c r="E4050" s="39"/>
      <c r="F4050" s="39"/>
      <c r="G4050" s="39"/>
      <c r="H4050" s="39"/>
      <c r="I4050" s="38"/>
    </row>
    <row r="4051" spans="2:9">
      <c r="B4051" s="39"/>
      <c r="C4051" s="40"/>
      <c r="D4051" s="39"/>
      <c r="E4051" s="39"/>
      <c r="F4051" s="39"/>
      <c r="G4051" s="39"/>
      <c r="H4051" s="39"/>
      <c r="I4051" s="38"/>
    </row>
    <row r="4052" spans="2:9">
      <c r="B4052" s="39"/>
      <c r="C4052" s="40"/>
      <c r="D4052" s="39"/>
      <c r="E4052" s="39"/>
      <c r="F4052" s="39"/>
      <c r="G4052" s="39"/>
      <c r="H4052" s="39"/>
      <c r="I4052" s="38"/>
    </row>
    <row r="4053" spans="2:9">
      <c r="B4053" s="39"/>
      <c r="C4053" s="40"/>
      <c r="D4053" s="39"/>
      <c r="E4053" s="39"/>
      <c r="F4053" s="39"/>
      <c r="G4053" s="39"/>
      <c r="H4053" s="39"/>
      <c r="I4053" s="38"/>
    </row>
    <row r="4054" spans="2:9">
      <c r="B4054" s="39"/>
      <c r="C4054" s="40"/>
      <c r="D4054" s="39"/>
      <c r="E4054" s="39"/>
      <c r="F4054" s="39"/>
      <c r="G4054" s="39"/>
      <c r="H4054" s="39"/>
      <c r="I4054" s="38"/>
    </row>
    <row r="4055" spans="2:9">
      <c r="B4055" s="39"/>
      <c r="C4055" s="40"/>
      <c r="D4055" s="39"/>
      <c r="E4055" s="39"/>
      <c r="F4055" s="39"/>
      <c r="G4055" s="39"/>
      <c r="H4055" s="39"/>
      <c r="I4055" s="38"/>
    </row>
    <row r="4056" spans="2:9">
      <c r="B4056" s="39"/>
      <c r="C4056" s="40"/>
      <c r="D4056" s="39"/>
      <c r="E4056" s="39"/>
      <c r="F4056" s="39"/>
      <c r="G4056" s="39"/>
      <c r="H4056" s="39"/>
      <c r="I4056" s="38"/>
    </row>
    <row r="4057" spans="2:9">
      <c r="B4057" s="39"/>
      <c r="C4057" s="40"/>
      <c r="D4057" s="39"/>
      <c r="E4057" s="39"/>
      <c r="F4057" s="39"/>
      <c r="G4057" s="39"/>
      <c r="H4057" s="39"/>
      <c r="I4057" s="38"/>
    </row>
    <row r="4058" spans="2:9">
      <c r="B4058" s="39"/>
      <c r="C4058" s="40"/>
      <c r="D4058" s="39"/>
      <c r="E4058" s="39"/>
      <c r="F4058" s="39"/>
      <c r="G4058" s="39"/>
      <c r="H4058" s="39"/>
      <c r="I4058" s="38"/>
    </row>
    <row r="4059" spans="2:9">
      <c r="B4059" s="39"/>
      <c r="C4059" s="40"/>
      <c r="D4059" s="39"/>
      <c r="E4059" s="39"/>
      <c r="F4059" s="39"/>
      <c r="G4059" s="39"/>
      <c r="H4059" s="39"/>
      <c r="I4059" s="38"/>
    </row>
    <row r="4060" spans="2:9">
      <c r="B4060" s="39"/>
      <c r="C4060" s="40"/>
      <c r="D4060" s="39"/>
      <c r="E4060" s="39"/>
      <c r="F4060" s="39"/>
      <c r="G4060" s="39"/>
      <c r="H4060" s="39"/>
      <c r="I4060" s="38"/>
    </row>
    <row r="4061" spans="2:9">
      <c r="B4061" s="39"/>
      <c r="C4061" s="40"/>
      <c r="D4061" s="39"/>
      <c r="E4061" s="39"/>
      <c r="F4061" s="39"/>
      <c r="G4061" s="39"/>
      <c r="H4061" s="39"/>
      <c r="I4061" s="38"/>
    </row>
    <row r="4062" spans="2:9">
      <c r="B4062" s="39"/>
      <c r="C4062" s="40"/>
      <c r="D4062" s="39"/>
      <c r="E4062" s="39"/>
      <c r="F4062" s="39"/>
      <c r="G4062" s="39"/>
      <c r="H4062" s="39"/>
      <c r="I4062" s="38"/>
    </row>
    <row r="4063" spans="2:9">
      <c r="B4063" s="39"/>
      <c r="C4063" s="40"/>
      <c r="D4063" s="39"/>
      <c r="E4063" s="39"/>
      <c r="F4063" s="39"/>
      <c r="G4063" s="39"/>
      <c r="H4063" s="39"/>
      <c r="I4063" s="38"/>
    </row>
    <row r="4064" spans="2:9">
      <c r="B4064" s="39"/>
      <c r="C4064" s="40"/>
      <c r="D4064" s="39"/>
      <c r="E4064" s="39"/>
      <c r="F4064" s="39"/>
      <c r="G4064" s="39"/>
      <c r="H4064" s="39"/>
      <c r="I4064" s="38"/>
    </row>
    <row r="4065" spans="2:9">
      <c r="B4065" s="39"/>
      <c r="C4065" s="40"/>
      <c r="D4065" s="39"/>
      <c r="E4065" s="39"/>
      <c r="F4065" s="39"/>
      <c r="G4065" s="39"/>
      <c r="H4065" s="39"/>
      <c r="I4065" s="38"/>
    </row>
    <row r="4066" spans="2:9">
      <c r="B4066" s="39"/>
      <c r="C4066" s="40"/>
      <c r="D4066" s="39"/>
      <c r="E4066" s="39"/>
      <c r="F4066" s="39"/>
      <c r="G4066" s="39"/>
      <c r="H4066" s="39"/>
      <c r="I4066" s="38"/>
    </row>
    <row r="4067" spans="2:9">
      <c r="B4067" s="39"/>
      <c r="C4067" s="40"/>
      <c r="D4067" s="39"/>
      <c r="E4067" s="39"/>
      <c r="F4067" s="39"/>
      <c r="G4067" s="39"/>
      <c r="H4067" s="39"/>
      <c r="I4067" s="38"/>
    </row>
    <row r="4068" spans="2:9">
      <c r="B4068" s="39"/>
      <c r="C4068" s="40"/>
      <c r="D4068" s="39"/>
      <c r="E4068" s="39"/>
      <c r="F4068" s="39"/>
      <c r="G4068" s="39"/>
      <c r="H4068" s="39"/>
      <c r="I4068" s="38"/>
    </row>
    <row r="4069" spans="2:9">
      <c r="B4069" s="39"/>
      <c r="C4069" s="40"/>
      <c r="D4069" s="39"/>
      <c r="E4069" s="39"/>
      <c r="F4069" s="39"/>
      <c r="G4069" s="39"/>
      <c r="H4069" s="39"/>
      <c r="I4069" s="38"/>
    </row>
    <row r="4070" spans="2:9">
      <c r="B4070" s="39"/>
      <c r="C4070" s="40"/>
      <c r="D4070" s="39"/>
      <c r="E4070" s="39"/>
      <c r="F4070" s="39"/>
      <c r="G4070" s="39"/>
      <c r="H4070" s="39"/>
      <c r="I4070" s="38"/>
    </row>
    <row r="4071" spans="2:9">
      <c r="B4071" s="39"/>
      <c r="C4071" s="40"/>
      <c r="D4071" s="39"/>
      <c r="E4071" s="39"/>
      <c r="F4071" s="39"/>
      <c r="G4071" s="39"/>
      <c r="H4071" s="39"/>
      <c r="I4071" s="38"/>
    </row>
    <row r="4072" spans="2:9">
      <c r="B4072" s="39"/>
      <c r="C4072" s="40"/>
      <c r="D4072" s="39"/>
      <c r="E4072" s="39"/>
      <c r="F4072" s="39"/>
      <c r="G4072" s="39"/>
      <c r="H4072" s="39"/>
      <c r="I4072" s="38"/>
    </row>
    <row r="4073" spans="2:9">
      <c r="B4073" s="39"/>
      <c r="C4073" s="40"/>
      <c r="D4073" s="39"/>
      <c r="E4073" s="39"/>
      <c r="F4073" s="39"/>
      <c r="G4073" s="39"/>
      <c r="H4073" s="39"/>
      <c r="I4073" s="38"/>
    </row>
    <row r="4074" spans="2:9">
      <c r="B4074" s="39"/>
      <c r="C4074" s="40"/>
      <c r="D4074" s="39"/>
      <c r="E4074" s="39"/>
      <c r="F4074" s="39"/>
      <c r="G4074" s="39"/>
      <c r="H4074" s="39"/>
      <c r="I4074" s="38"/>
    </row>
    <row r="4075" spans="2:9">
      <c r="B4075" s="39"/>
      <c r="C4075" s="40"/>
      <c r="D4075" s="39"/>
      <c r="E4075" s="39"/>
      <c r="F4075" s="39"/>
      <c r="G4075" s="39"/>
      <c r="H4075" s="39"/>
      <c r="I4075" s="38"/>
    </row>
    <row r="4076" spans="2:9">
      <c r="B4076" s="39"/>
      <c r="C4076" s="40"/>
      <c r="D4076" s="39"/>
      <c r="E4076" s="39"/>
      <c r="F4076" s="39"/>
      <c r="G4076" s="39"/>
      <c r="H4076" s="39"/>
      <c r="I4076" s="38"/>
    </row>
    <row r="4077" spans="2:9">
      <c r="B4077" s="39"/>
      <c r="C4077" s="40"/>
      <c r="D4077" s="39"/>
      <c r="E4077" s="39"/>
      <c r="F4077" s="39"/>
      <c r="G4077" s="39"/>
      <c r="H4077" s="39"/>
      <c r="I4077" s="38"/>
    </row>
    <row r="4078" spans="2:9">
      <c r="B4078" s="39"/>
      <c r="C4078" s="40"/>
      <c r="D4078" s="39"/>
      <c r="E4078" s="39"/>
      <c r="F4078" s="39"/>
      <c r="G4078" s="39"/>
      <c r="H4078" s="39"/>
      <c r="I4078" s="38"/>
    </row>
    <row r="4079" spans="2:9">
      <c r="B4079" s="39"/>
      <c r="C4079" s="40"/>
      <c r="D4079" s="39"/>
      <c r="E4079" s="39"/>
      <c r="F4079" s="39"/>
      <c r="G4079" s="39"/>
      <c r="H4079" s="39"/>
      <c r="I4079" s="38"/>
    </row>
    <row r="4080" spans="2:9">
      <c r="B4080" s="39"/>
      <c r="C4080" s="40"/>
      <c r="D4080" s="39"/>
      <c r="E4080" s="39"/>
      <c r="F4080" s="39"/>
      <c r="G4080" s="39"/>
      <c r="H4080" s="39"/>
      <c r="I4080" s="38"/>
    </row>
    <row r="4081" spans="2:9">
      <c r="B4081" s="39"/>
      <c r="C4081" s="40"/>
      <c r="D4081" s="39"/>
      <c r="E4081" s="39"/>
      <c r="F4081" s="39"/>
      <c r="G4081" s="39"/>
      <c r="H4081" s="39"/>
      <c r="I4081" s="38"/>
    </row>
    <row r="4082" spans="2:9">
      <c r="B4082" s="39"/>
      <c r="C4082" s="40"/>
      <c r="D4082" s="39"/>
      <c r="E4082" s="39"/>
      <c r="F4082" s="39"/>
      <c r="G4082" s="39"/>
      <c r="H4082" s="39"/>
      <c r="I4082" s="38"/>
    </row>
    <row r="4083" spans="2:9">
      <c r="B4083" s="39"/>
      <c r="C4083" s="40"/>
      <c r="D4083" s="39"/>
      <c r="E4083" s="39"/>
      <c r="F4083" s="39"/>
      <c r="G4083" s="39"/>
      <c r="H4083" s="39"/>
      <c r="I4083" s="38"/>
    </row>
    <row r="4084" spans="2:9">
      <c r="B4084" s="39"/>
      <c r="C4084" s="40"/>
      <c r="D4084" s="39"/>
      <c r="E4084" s="39"/>
      <c r="F4084" s="39"/>
      <c r="G4084" s="39"/>
      <c r="H4084" s="39"/>
      <c r="I4084" s="38"/>
    </row>
    <row r="4085" spans="2:9">
      <c r="B4085" s="39"/>
      <c r="C4085" s="40"/>
      <c r="D4085" s="39"/>
      <c r="E4085" s="39"/>
      <c r="F4085" s="39"/>
      <c r="G4085" s="39"/>
      <c r="H4085" s="39"/>
      <c r="I4085" s="38"/>
    </row>
    <row r="4086" spans="2:9">
      <c r="B4086" s="39"/>
      <c r="C4086" s="40"/>
      <c r="D4086" s="39"/>
      <c r="E4086" s="39"/>
      <c r="F4086" s="39"/>
      <c r="G4086" s="39"/>
      <c r="H4086" s="39"/>
      <c r="I4086" s="38"/>
    </row>
    <row r="4087" spans="2:9">
      <c r="B4087" s="39"/>
      <c r="C4087" s="40"/>
      <c r="D4087" s="39"/>
      <c r="E4087" s="39"/>
      <c r="F4087" s="39"/>
      <c r="G4087" s="39"/>
      <c r="H4087" s="39"/>
      <c r="I4087" s="38"/>
    </row>
    <row r="4088" spans="2:9">
      <c r="B4088" s="39"/>
      <c r="C4088" s="40"/>
      <c r="D4088" s="39"/>
      <c r="E4088" s="39"/>
      <c r="F4088" s="39"/>
      <c r="G4088" s="39"/>
      <c r="H4088" s="39"/>
      <c r="I4088" s="38"/>
    </row>
    <row r="4089" spans="2:9">
      <c r="B4089" s="39"/>
      <c r="C4089" s="40"/>
      <c r="D4089" s="39"/>
      <c r="E4089" s="39"/>
      <c r="F4089" s="39"/>
      <c r="G4089" s="39"/>
      <c r="H4089" s="39"/>
      <c r="I4089" s="38"/>
    </row>
    <row r="4090" spans="2:9">
      <c r="B4090" s="39"/>
      <c r="C4090" s="40"/>
      <c r="D4090" s="39"/>
      <c r="E4090" s="39"/>
      <c r="F4090" s="39"/>
      <c r="G4090" s="39"/>
      <c r="H4090" s="39"/>
      <c r="I4090" s="38"/>
    </row>
    <row r="4091" spans="2:9">
      <c r="B4091" s="39"/>
      <c r="C4091" s="40"/>
      <c r="D4091" s="39"/>
      <c r="E4091" s="39"/>
      <c r="F4091" s="39"/>
      <c r="G4091" s="39"/>
      <c r="H4091" s="39"/>
      <c r="I4091" s="38"/>
    </row>
    <row r="4092" spans="2:9">
      <c r="B4092" s="39"/>
      <c r="C4092" s="40"/>
      <c r="D4092" s="39"/>
      <c r="E4092" s="39"/>
      <c r="F4092" s="39"/>
      <c r="G4092" s="39"/>
      <c r="H4092" s="39"/>
      <c r="I4092" s="38"/>
    </row>
    <row r="4093" spans="2:9">
      <c r="B4093" s="39"/>
      <c r="C4093" s="40"/>
      <c r="D4093" s="39"/>
      <c r="E4093" s="39"/>
      <c r="F4093" s="39"/>
      <c r="G4093" s="39"/>
      <c r="H4093" s="39"/>
      <c r="I4093" s="38"/>
    </row>
    <row r="4094" spans="2:9">
      <c r="B4094" s="39"/>
      <c r="C4094" s="40"/>
      <c r="D4094" s="39"/>
      <c r="E4094" s="39"/>
      <c r="F4094" s="39"/>
      <c r="G4094" s="39"/>
      <c r="H4094" s="39"/>
      <c r="I4094" s="38"/>
    </row>
    <row r="4095" spans="2:9">
      <c r="B4095" s="39"/>
      <c r="C4095" s="40"/>
      <c r="D4095" s="39"/>
      <c r="E4095" s="39"/>
      <c r="F4095" s="39"/>
      <c r="G4095" s="39"/>
      <c r="H4095" s="39"/>
      <c r="I4095" s="38"/>
    </row>
    <row r="4096" spans="2:9">
      <c r="B4096" s="39"/>
      <c r="C4096" s="40"/>
      <c r="D4096" s="39"/>
      <c r="E4096" s="39"/>
      <c r="F4096" s="39"/>
      <c r="G4096" s="39"/>
      <c r="H4096" s="39"/>
      <c r="I4096" s="38"/>
    </row>
    <row r="4097" spans="2:9">
      <c r="B4097" s="39"/>
      <c r="C4097" s="40"/>
      <c r="D4097" s="39"/>
      <c r="E4097" s="39"/>
      <c r="F4097" s="39"/>
      <c r="G4097" s="39"/>
      <c r="H4097" s="39"/>
      <c r="I4097" s="38"/>
    </row>
    <row r="4098" spans="2:9">
      <c r="B4098" s="39"/>
      <c r="C4098" s="40"/>
      <c r="D4098" s="39"/>
      <c r="E4098" s="39"/>
      <c r="F4098" s="39"/>
      <c r="G4098" s="39"/>
      <c r="H4098" s="39"/>
      <c r="I4098" s="38"/>
    </row>
    <row r="4099" spans="2:9">
      <c r="B4099" s="39"/>
      <c r="C4099" s="40"/>
      <c r="D4099" s="39"/>
      <c r="E4099" s="39"/>
      <c r="F4099" s="39"/>
      <c r="G4099" s="39"/>
      <c r="H4099" s="39"/>
      <c r="I4099" s="38"/>
    </row>
    <row r="4100" spans="2:9">
      <c r="B4100" s="39"/>
      <c r="C4100" s="40"/>
      <c r="D4100" s="39"/>
      <c r="E4100" s="39"/>
      <c r="F4100" s="39"/>
      <c r="G4100" s="39"/>
      <c r="H4100" s="39"/>
      <c r="I4100" s="38"/>
    </row>
    <row r="4101" spans="2:9">
      <c r="B4101" s="39"/>
      <c r="C4101" s="40"/>
      <c r="D4101" s="39"/>
      <c r="E4101" s="39"/>
      <c r="F4101" s="39"/>
      <c r="G4101" s="39"/>
      <c r="H4101" s="39"/>
      <c r="I4101" s="38"/>
    </row>
    <row r="4102" spans="2:9">
      <c r="B4102" s="39"/>
      <c r="C4102" s="40"/>
      <c r="D4102" s="39"/>
      <c r="E4102" s="39"/>
      <c r="F4102" s="39"/>
      <c r="G4102" s="39"/>
      <c r="H4102" s="39"/>
      <c r="I4102" s="38"/>
    </row>
    <row r="4103" spans="2:9">
      <c r="B4103" s="39"/>
      <c r="C4103" s="40"/>
      <c r="D4103" s="39"/>
      <c r="E4103" s="39"/>
      <c r="F4103" s="39"/>
      <c r="G4103" s="39"/>
      <c r="H4103" s="39"/>
      <c r="I4103" s="38"/>
    </row>
    <row r="4104" spans="2:9">
      <c r="B4104" s="39"/>
      <c r="C4104" s="40"/>
      <c r="D4104" s="39"/>
      <c r="E4104" s="39"/>
      <c r="F4104" s="39"/>
      <c r="G4104" s="39"/>
      <c r="H4104" s="39"/>
      <c r="I4104" s="38"/>
    </row>
    <row r="4105" spans="2:9">
      <c r="B4105" s="39"/>
      <c r="C4105" s="40"/>
      <c r="D4105" s="39"/>
      <c r="E4105" s="39"/>
      <c r="F4105" s="39"/>
      <c r="G4105" s="39"/>
      <c r="H4105" s="39"/>
      <c r="I4105" s="38"/>
    </row>
    <row r="4106" spans="2:9">
      <c r="B4106" s="39"/>
      <c r="C4106" s="40"/>
      <c r="D4106" s="39"/>
      <c r="E4106" s="39"/>
      <c r="F4106" s="39"/>
      <c r="G4106" s="39"/>
      <c r="H4106" s="39"/>
      <c r="I4106" s="38"/>
    </row>
    <row r="4107" spans="2:9">
      <c r="B4107" s="39"/>
      <c r="C4107" s="40"/>
      <c r="D4107" s="39"/>
      <c r="E4107" s="39"/>
      <c r="F4107" s="39"/>
      <c r="G4107" s="39"/>
      <c r="H4107" s="39"/>
      <c r="I4107" s="38"/>
    </row>
    <row r="4108" spans="2:9">
      <c r="B4108" s="39"/>
      <c r="C4108" s="40"/>
      <c r="D4108" s="39"/>
      <c r="E4108" s="39"/>
      <c r="F4108" s="39"/>
      <c r="G4108" s="39"/>
      <c r="H4108" s="39"/>
      <c r="I4108" s="38"/>
    </row>
    <row r="4109" spans="2:9">
      <c r="B4109" s="39"/>
      <c r="C4109" s="40"/>
      <c r="D4109" s="39"/>
      <c r="E4109" s="39"/>
      <c r="F4109" s="39"/>
      <c r="G4109" s="39"/>
      <c r="H4109" s="39"/>
      <c r="I4109" s="38"/>
    </row>
    <row r="4110" spans="2:9">
      <c r="B4110" s="39"/>
      <c r="C4110" s="40"/>
      <c r="D4110" s="39"/>
      <c r="E4110" s="39"/>
      <c r="F4110" s="39"/>
      <c r="G4110" s="39"/>
      <c r="H4110" s="39"/>
      <c r="I4110" s="38"/>
    </row>
    <row r="4111" spans="2:9">
      <c r="B4111" s="39"/>
      <c r="C4111" s="40"/>
      <c r="D4111" s="39"/>
      <c r="E4111" s="39"/>
      <c r="F4111" s="39"/>
      <c r="G4111" s="39"/>
      <c r="H4111" s="39"/>
      <c r="I4111" s="38"/>
    </row>
    <row r="4112" spans="2:9">
      <c r="B4112" s="39"/>
      <c r="C4112" s="40"/>
      <c r="D4112" s="39"/>
      <c r="E4112" s="39"/>
      <c r="F4112" s="39"/>
      <c r="G4112" s="39"/>
      <c r="H4112" s="39"/>
      <c r="I4112" s="38"/>
    </row>
    <row r="4113" spans="2:9">
      <c r="B4113" s="39"/>
      <c r="C4113" s="40"/>
      <c r="D4113" s="39"/>
      <c r="E4113" s="39"/>
      <c r="F4113" s="39"/>
      <c r="G4113" s="39"/>
      <c r="H4113" s="39"/>
      <c r="I4113" s="38"/>
    </row>
    <row r="4114" spans="2:9">
      <c r="B4114" s="39"/>
      <c r="C4114" s="40"/>
      <c r="D4114" s="39"/>
      <c r="E4114" s="39"/>
      <c r="F4114" s="39"/>
      <c r="G4114" s="39"/>
      <c r="H4114" s="39"/>
      <c r="I4114" s="38"/>
    </row>
    <row r="4115" spans="2:9">
      <c r="B4115" s="39"/>
      <c r="C4115" s="40"/>
      <c r="D4115" s="39"/>
      <c r="E4115" s="39"/>
      <c r="F4115" s="39"/>
      <c r="G4115" s="39"/>
      <c r="H4115" s="39"/>
      <c r="I4115" s="38"/>
    </row>
    <row r="4116" spans="2:9">
      <c r="B4116" s="39"/>
      <c r="C4116" s="40"/>
      <c r="D4116" s="39"/>
      <c r="E4116" s="39"/>
      <c r="F4116" s="39"/>
      <c r="G4116" s="39"/>
      <c r="H4116" s="39"/>
      <c r="I4116" s="38"/>
    </row>
    <row r="4117" spans="2:9">
      <c r="B4117" s="39"/>
      <c r="C4117" s="40"/>
      <c r="D4117" s="39"/>
      <c r="E4117" s="39"/>
      <c r="F4117" s="39"/>
      <c r="G4117" s="39"/>
      <c r="H4117" s="39"/>
      <c r="I4117" s="38"/>
    </row>
    <row r="4118" spans="2:9">
      <c r="B4118" s="39"/>
      <c r="C4118" s="40"/>
      <c r="D4118" s="39"/>
      <c r="E4118" s="39"/>
      <c r="F4118" s="39"/>
      <c r="G4118" s="39"/>
      <c r="H4118" s="39"/>
      <c r="I4118" s="38"/>
    </row>
    <row r="4119" spans="2:9">
      <c r="B4119" s="39"/>
      <c r="C4119" s="40"/>
      <c r="D4119" s="39"/>
      <c r="E4119" s="39"/>
      <c r="F4119" s="39"/>
      <c r="G4119" s="39"/>
      <c r="H4119" s="39"/>
      <c r="I4119" s="38"/>
    </row>
    <row r="4120" spans="2:9">
      <c r="B4120" s="39"/>
      <c r="C4120" s="40"/>
      <c r="D4120" s="39"/>
      <c r="E4120" s="39"/>
      <c r="F4120" s="39"/>
      <c r="G4120" s="39"/>
      <c r="H4120" s="39"/>
      <c r="I4120" s="38"/>
    </row>
    <row r="4121" spans="2:9">
      <c r="B4121" s="39"/>
      <c r="C4121" s="40"/>
      <c r="D4121" s="39"/>
      <c r="E4121" s="39"/>
      <c r="F4121" s="39"/>
      <c r="G4121" s="39"/>
      <c r="H4121" s="39"/>
      <c r="I4121" s="38"/>
    </row>
    <row r="4122" spans="2:9">
      <c r="B4122" s="39"/>
      <c r="C4122" s="40"/>
      <c r="D4122" s="39"/>
      <c r="E4122" s="39"/>
      <c r="F4122" s="39"/>
      <c r="G4122" s="39"/>
      <c r="H4122" s="39"/>
      <c r="I4122" s="38"/>
    </row>
    <row r="4123" spans="2:9">
      <c r="B4123" s="39"/>
      <c r="C4123" s="40"/>
      <c r="D4123" s="39"/>
      <c r="E4123" s="39"/>
      <c r="F4123" s="39"/>
      <c r="G4123" s="39"/>
      <c r="H4123" s="39"/>
      <c r="I4123" s="38"/>
    </row>
    <row r="4124" spans="2:9">
      <c r="B4124" s="39"/>
      <c r="C4124" s="40"/>
      <c r="D4124" s="39"/>
      <c r="E4124" s="39"/>
      <c r="F4124" s="39"/>
      <c r="G4124" s="39"/>
      <c r="H4124" s="39"/>
      <c r="I4124" s="38"/>
    </row>
    <row r="4125" spans="2:9">
      <c r="B4125" s="39"/>
      <c r="C4125" s="40"/>
      <c r="D4125" s="39"/>
      <c r="E4125" s="39"/>
      <c r="F4125" s="39"/>
      <c r="G4125" s="39"/>
      <c r="H4125" s="39"/>
      <c r="I4125" s="38"/>
    </row>
    <row r="4126" spans="2:9">
      <c r="B4126" s="39"/>
      <c r="C4126" s="40"/>
      <c r="D4126" s="39"/>
      <c r="E4126" s="39"/>
      <c r="F4126" s="39"/>
      <c r="G4126" s="39"/>
      <c r="H4126" s="39"/>
      <c r="I4126" s="38"/>
    </row>
    <row r="4127" spans="2:9">
      <c r="B4127" s="39"/>
      <c r="C4127" s="40"/>
      <c r="D4127" s="39"/>
      <c r="E4127" s="39"/>
      <c r="F4127" s="39"/>
      <c r="G4127" s="39"/>
      <c r="H4127" s="39"/>
      <c r="I4127" s="38"/>
    </row>
    <row r="4128" spans="2:9">
      <c r="B4128" s="39"/>
      <c r="C4128" s="40"/>
      <c r="D4128" s="39"/>
      <c r="E4128" s="39"/>
      <c r="F4128" s="39"/>
      <c r="G4128" s="39"/>
      <c r="H4128" s="39"/>
      <c r="I4128" s="38"/>
    </row>
    <row r="4129" spans="2:9">
      <c r="B4129" s="39"/>
      <c r="C4129" s="40"/>
      <c r="D4129" s="39"/>
      <c r="E4129" s="39"/>
      <c r="F4129" s="39"/>
      <c r="G4129" s="39"/>
      <c r="H4129" s="39"/>
      <c r="I4129" s="38"/>
    </row>
    <row r="4130" spans="2:9">
      <c r="B4130" s="39"/>
      <c r="C4130" s="40"/>
      <c r="D4130" s="39"/>
      <c r="E4130" s="39"/>
      <c r="F4130" s="39"/>
      <c r="G4130" s="39"/>
      <c r="H4130" s="39"/>
      <c r="I4130" s="38"/>
    </row>
    <row r="4131" spans="2:9">
      <c r="B4131" s="39"/>
      <c r="C4131" s="40"/>
      <c r="D4131" s="39"/>
      <c r="E4131" s="39"/>
      <c r="F4131" s="39"/>
      <c r="G4131" s="39"/>
      <c r="H4131" s="39"/>
      <c r="I4131" s="38"/>
    </row>
    <row r="4132" spans="2:9">
      <c r="B4132" s="39"/>
      <c r="C4132" s="40"/>
      <c r="D4132" s="39"/>
      <c r="E4132" s="39"/>
      <c r="F4132" s="39"/>
      <c r="G4132" s="39"/>
      <c r="H4132" s="39"/>
      <c r="I4132" s="38"/>
    </row>
    <row r="4133" spans="2:9">
      <c r="B4133" s="39"/>
      <c r="C4133" s="40"/>
      <c r="D4133" s="39"/>
      <c r="E4133" s="39"/>
      <c r="F4133" s="39"/>
      <c r="G4133" s="39"/>
      <c r="H4133" s="39"/>
      <c r="I4133" s="38"/>
    </row>
    <row r="4134" spans="2:9">
      <c r="B4134" s="39"/>
      <c r="C4134" s="40"/>
      <c r="D4134" s="39"/>
      <c r="E4134" s="39"/>
      <c r="F4134" s="39"/>
      <c r="G4134" s="39"/>
      <c r="H4134" s="39"/>
      <c r="I4134" s="38"/>
    </row>
    <row r="4135" spans="2:9">
      <c r="B4135" s="39"/>
      <c r="C4135" s="40"/>
      <c r="D4135" s="39"/>
      <c r="E4135" s="39"/>
      <c r="F4135" s="39"/>
      <c r="G4135" s="39"/>
      <c r="H4135" s="39"/>
      <c r="I4135" s="38"/>
    </row>
    <row r="4136" spans="2:9">
      <c r="B4136" s="39"/>
      <c r="C4136" s="40"/>
      <c r="D4136" s="39"/>
      <c r="E4136" s="39"/>
      <c r="F4136" s="39"/>
      <c r="G4136" s="39"/>
      <c r="H4136" s="39"/>
      <c r="I4136" s="38"/>
    </row>
    <row r="4137" spans="2:9">
      <c r="B4137" s="39"/>
      <c r="C4137" s="40"/>
      <c r="D4137" s="39"/>
      <c r="E4137" s="39"/>
      <c r="F4137" s="39"/>
      <c r="G4137" s="39"/>
      <c r="H4137" s="39"/>
      <c r="I4137" s="38"/>
    </row>
    <row r="4138" spans="2:9">
      <c r="B4138" s="39"/>
      <c r="C4138" s="40"/>
      <c r="D4138" s="39"/>
      <c r="E4138" s="39"/>
      <c r="F4138" s="39"/>
      <c r="G4138" s="39"/>
      <c r="H4138" s="39"/>
      <c r="I4138" s="38"/>
    </row>
    <row r="4139" spans="2:9">
      <c r="B4139" s="39"/>
      <c r="C4139" s="40"/>
      <c r="D4139" s="39"/>
      <c r="E4139" s="39"/>
      <c r="F4139" s="39"/>
      <c r="G4139" s="39"/>
      <c r="H4139" s="39"/>
      <c r="I4139" s="38"/>
    </row>
    <row r="4140" spans="2:9">
      <c r="B4140" s="39"/>
      <c r="C4140" s="40"/>
      <c r="D4140" s="39"/>
      <c r="E4140" s="39"/>
      <c r="F4140" s="39"/>
      <c r="G4140" s="39"/>
      <c r="H4140" s="39"/>
      <c r="I4140" s="38"/>
    </row>
    <row r="4141" spans="2:9">
      <c r="B4141" s="39"/>
      <c r="C4141" s="40"/>
      <c r="D4141" s="39"/>
      <c r="E4141" s="39"/>
      <c r="F4141" s="39"/>
      <c r="G4141" s="39"/>
      <c r="H4141" s="39"/>
      <c r="I4141" s="38"/>
    </row>
    <row r="4142" spans="2:9">
      <c r="B4142" s="39"/>
      <c r="C4142" s="40"/>
      <c r="D4142" s="39"/>
      <c r="E4142" s="39"/>
      <c r="F4142" s="39"/>
      <c r="G4142" s="39"/>
      <c r="H4142" s="39"/>
      <c r="I4142" s="38"/>
    </row>
    <row r="4143" spans="2:9">
      <c r="B4143" s="39"/>
      <c r="C4143" s="40"/>
      <c r="D4143" s="39"/>
      <c r="E4143" s="39"/>
      <c r="F4143" s="39"/>
      <c r="G4143" s="39"/>
      <c r="H4143" s="39"/>
      <c r="I4143" s="38"/>
    </row>
    <row r="4144" spans="2:9">
      <c r="B4144" s="39"/>
      <c r="C4144" s="40"/>
      <c r="D4144" s="39"/>
      <c r="E4144" s="39"/>
      <c r="F4144" s="39"/>
      <c r="G4144" s="39"/>
      <c r="H4144" s="39"/>
      <c r="I4144" s="38"/>
    </row>
    <row r="4145" spans="2:9">
      <c r="B4145" s="39"/>
      <c r="C4145" s="40"/>
      <c r="D4145" s="39"/>
      <c r="E4145" s="39"/>
      <c r="F4145" s="39"/>
      <c r="G4145" s="39"/>
      <c r="H4145" s="39"/>
      <c r="I4145" s="38"/>
    </row>
    <row r="4146" spans="2:9">
      <c r="B4146" s="39"/>
      <c r="C4146" s="40"/>
      <c r="D4146" s="39"/>
      <c r="E4146" s="39"/>
      <c r="F4146" s="39"/>
      <c r="G4146" s="39"/>
      <c r="H4146" s="39"/>
      <c r="I4146" s="38"/>
    </row>
    <row r="4147" spans="2:9">
      <c r="B4147" s="39"/>
      <c r="C4147" s="40"/>
      <c r="D4147" s="39"/>
      <c r="E4147" s="39"/>
      <c r="F4147" s="39"/>
      <c r="G4147" s="39"/>
      <c r="H4147" s="39"/>
      <c r="I4147" s="38"/>
    </row>
    <row r="4148" spans="2:9">
      <c r="B4148" s="39"/>
      <c r="C4148" s="40"/>
      <c r="D4148" s="39"/>
      <c r="E4148" s="39"/>
      <c r="F4148" s="39"/>
      <c r="G4148" s="39"/>
      <c r="H4148" s="39"/>
      <c r="I4148" s="38"/>
    </row>
    <row r="4149" spans="2:9">
      <c r="B4149" s="39"/>
      <c r="C4149" s="40"/>
      <c r="D4149" s="39"/>
      <c r="E4149" s="39"/>
      <c r="F4149" s="39"/>
      <c r="G4149" s="39"/>
      <c r="H4149" s="39"/>
      <c r="I4149" s="38"/>
    </row>
    <row r="4150" spans="2:9">
      <c r="B4150" s="39"/>
      <c r="C4150" s="40"/>
      <c r="D4150" s="39"/>
      <c r="E4150" s="39"/>
      <c r="F4150" s="39"/>
      <c r="G4150" s="39"/>
      <c r="H4150" s="39"/>
      <c r="I4150" s="38"/>
    </row>
    <row r="4151" spans="2:9">
      <c r="B4151" s="39"/>
      <c r="C4151" s="40"/>
      <c r="D4151" s="39"/>
      <c r="E4151" s="39"/>
      <c r="F4151" s="39"/>
      <c r="G4151" s="39"/>
      <c r="H4151" s="39"/>
      <c r="I4151" s="38"/>
    </row>
    <row r="4152" spans="2:9">
      <c r="B4152" s="39"/>
      <c r="C4152" s="40"/>
      <c r="D4152" s="39"/>
      <c r="E4152" s="39"/>
      <c r="F4152" s="39"/>
      <c r="G4152" s="39"/>
      <c r="H4152" s="39"/>
      <c r="I4152" s="38"/>
    </row>
    <row r="4153" spans="2:9">
      <c r="B4153" s="39"/>
      <c r="C4153" s="40"/>
      <c r="D4153" s="39"/>
      <c r="E4153" s="39"/>
      <c r="F4153" s="39"/>
      <c r="G4153" s="39"/>
      <c r="H4153" s="39"/>
      <c r="I4153" s="38"/>
    </row>
    <row r="4154" spans="2:9">
      <c r="B4154" s="39"/>
      <c r="C4154" s="40"/>
      <c r="D4154" s="39"/>
      <c r="E4154" s="39"/>
      <c r="F4154" s="39"/>
      <c r="G4154" s="39"/>
      <c r="H4154" s="39"/>
      <c r="I4154" s="38"/>
    </row>
    <row r="4155" spans="2:9">
      <c r="B4155" s="39"/>
      <c r="C4155" s="40"/>
      <c r="D4155" s="39"/>
      <c r="E4155" s="39"/>
      <c r="F4155" s="39"/>
      <c r="G4155" s="39"/>
      <c r="H4155" s="39"/>
      <c r="I4155" s="38"/>
    </row>
    <row r="4156" spans="2:9">
      <c r="B4156" s="39"/>
      <c r="C4156" s="40"/>
      <c r="D4156" s="39"/>
      <c r="E4156" s="39"/>
      <c r="F4156" s="39"/>
      <c r="G4156" s="39"/>
      <c r="H4156" s="39"/>
      <c r="I4156" s="38"/>
    </row>
    <row r="4157" spans="2:9">
      <c r="B4157" s="39"/>
      <c r="C4157" s="40"/>
      <c r="D4157" s="39"/>
      <c r="E4157" s="39"/>
      <c r="F4157" s="39"/>
      <c r="G4157" s="39"/>
      <c r="H4157" s="39"/>
      <c r="I4157" s="38"/>
    </row>
    <row r="4158" spans="2:9">
      <c r="B4158" s="39"/>
      <c r="C4158" s="40"/>
      <c r="D4158" s="39"/>
      <c r="E4158" s="39"/>
      <c r="F4158" s="39"/>
      <c r="G4158" s="39"/>
      <c r="H4158" s="39"/>
      <c r="I4158" s="38"/>
    </row>
    <row r="4159" spans="2:9">
      <c r="B4159" s="39"/>
      <c r="C4159" s="40"/>
      <c r="D4159" s="39"/>
      <c r="E4159" s="39"/>
      <c r="F4159" s="39"/>
      <c r="G4159" s="39"/>
      <c r="H4159" s="39"/>
      <c r="I4159" s="38"/>
    </row>
    <row r="4160" spans="2:9">
      <c r="B4160" s="39"/>
      <c r="C4160" s="40"/>
      <c r="D4160" s="39"/>
      <c r="E4160" s="39"/>
      <c r="F4160" s="39"/>
      <c r="G4160" s="39"/>
      <c r="H4160" s="39"/>
      <c r="I4160" s="38"/>
    </row>
    <row r="4161" spans="2:9">
      <c r="B4161" s="39"/>
      <c r="C4161" s="40"/>
      <c r="D4161" s="39"/>
      <c r="E4161" s="39"/>
      <c r="F4161" s="39"/>
      <c r="G4161" s="39"/>
      <c r="H4161" s="39"/>
      <c r="I4161" s="38"/>
    </row>
    <row r="4162" spans="2:9">
      <c r="B4162" s="39"/>
      <c r="C4162" s="40"/>
      <c r="D4162" s="39"/>
      <c r="E4162" s="39"/>
      <c r="F4162" s="39"/>
      <c r="G4162" s="39"/>
      <c r="H4162" s="39"/>
      <c r="I4162" s="38"/>
    </row>
    <row r="4163" spans="2:9">
      <c r="B4163" s="39"/>
      <c r="C4163" s="40"/>
      <c r="D4163" s="39"/>
      <c r="E4163" s="39"/>
      <c r="F4163" s="39"/>
      <c r="G4163" s="39"/>
      <c r="H4163" s="39"/>
      <c r="I4163" s="38"/>
    </row>
    <row r="4164" spans="2:9">
      <c r="B4164" s="39"/>
      <c r="C4164" s="40"/>
      <c r="D4164" s="39"/>
      <c r="E4164" s="39"/>
      <c r="F4164" s="39"/>
      <c r="G4164" s="39"/>
      <c r="H4164" s="39"/>
      <c r="I4164" s="38"/>
    </row>
    <row r="4165" spans="2:9">
      <c r="B4165" s="39"/>
      <c r="C4165" s="40"/>
      <c r="D4165" s="39"/>
      <c r="E4165" s="39"/>
      <c r="F4165" s="39"/>
      <c r="G4165" s="39"/>
      <c r="H4165" s="39"/>
      <c r="I4165" s="38"/>
    </row>
    <row r="4166" spans="2:9">
      <c r="B4166" s="39"/>
      <c r="C4166" s="40"/>
      <c r="D4166" s="39"/>
      <c r="E4166" s="39"/>
      <c r="F4166" s="39"/>
      <c r="G4166" s="39"/>
      <c r="H4166" s="39"/>
      <c r="I4166" s="38"/>
    </row>
    <row r="4167" spans="2:9">
      <c r="B4167" s="39"/>
      <c r="C4167" s="40"/>
      <c r="D4167" s="39"/>
      <c r="E4167" s="39"/>
      <c r="F4167" s="39"/>
      <c r="G4167" s="39"/>
      <c r="H4167" s="39"/>
      <c r="I4167" s="38"/>
    </row>
    <row r="4168" spans="2:9">
      <c r="B4168" s="39"/>
      <c r="C4168" s="40"/>
      <c r="D4168" s="39"/>
      <c r="E4168" s="39"/>
      <c r="F4168" s="39"/>
      <c r="G4168" s="39"/>
      <c r="H4168" s="39"/>
      <c r="I4168" s="38"/>
    </row>
    <row r="4169" spans="2:9">
      <c r="B4169" s="39"/>
      <c r="C4169" s="40"/>
      <c r="D4169" s="39"/>
      <c r="E4169" s="39"/>
      <c r="F4169" s="39"/>
      <c r="G4169" s="39"/>
      <c r="H4169" s="39"/>
      <c r="I4169" s="38"/>
    </row>
    <row r="4170" spans="2:9">
      <c r="B4170" s="39"/>
      <c r="C4170" s="40"/>
      <c r="D4170" s="39"/>
      <c r="E4170" s="39"/>
      <c r="F4170" s="39"/>
      <c r="G4170" s="39"/>
      <c r="H4170" s="39"/>
      <c r="I4170" s="38"/>
    </row>
    <row r="4171" spans="2:9">
      <c r="B4171" s="39"/>
      <c r="C4171" s="40"/>
      <c r="D4171" s="39"/>
      <c r="E4171" s="39"/>
      <c r="F4171" s="39"/>
      <c r="G4171" s="39"/>
      <c r="H4171" s="39"/>
      <c r="I4171" s="38"/>
    </row>
    <row r="4172" spans="2:9">
      <c r="B4172" s="39"/>
      <c r="C4172" s="40"/>
      <c r="D4172" s="39"/>
      <c r="E4172" s="39"/>
      <c r="F4172" s="39"/>
      <c r="G4172" s="39"/>
      <c r="H4172" s="39"/>
      <c r="I4172" s="38"/>
    </row>
    <row r="4173" spans="2:9">
      <c r="B4173" s="39"/>
      <c r="C4173" s="40"/>
      <c r="D4173" s="39"/>
      <c r="E4173" s="39"/>
      <c r="F4173" s="39"/>
      <c r="G4173" s="39"/>
      <c r="H4173" s="39"/>
      <c r="I4173" s="38"/>
    </row>
    <row r="4174" spans="2:9">
      <c r="B4174" s="39"/>
      <c r="C4174" s="40"/>
      <c r="D4174" s="39"/>
      <c r="E4174" s="39"/>
      <c r="F4174" s="39"/>
      <c r="G4174" s="39"/>
      <c r="H4174" s="39"/>
      <c r="I4174" s="38"/>
    </row>
    <row r="4175" spans="2:9">
      <c r="B4175" s="39"/>
      <c r="C4175" s="40"/>
      <c r="D4175" s="39"/>
      <c r="E4175" s="39"/>
      <c r="F4175" s="39"/>
      <c r="G4175" s="39"/>
      <c r="H4175" s="39"/>
      <c r="I4175" s="38"/>
    </row>
    <row r="4176" spans="2:9">
      <c r="B4176" s="39"/>
      <c r="C4176" s="40"/>
      <c r="D4176" s="39"/>
      <c r="E4176" s="39"/>
      <c r="F4176" s="39"/>
      <c r="G4176" s="39"/>
      <c r="H4176" s="39"/>
      <c r="I4176" s="38"/>
    </row>
    <row r="4177" spans="2:9">
      <c r="B4177" s="39"/>
      <c r="C4177" s="40"/>
      <c r="D4177" s="39"/>
      <c r="E4177" s="39"/>
      <c r="F4177" s="39"/>
      <c r="G4177" s="39"/>
      <c r="H4177" s="39"/>
      <c r="I4177" s="38"/>
    </row>
    <row r="4178" spans="2:9">
      <c r="B4178" s="39"/>
      <c r="C4178" s="40"/>
      <c r="D4178" s="39"/>
      <c r="E4178" s="39"/>
      <c r="F4178" s="39"/>
      <c r="G4178" s="39"/>
      <c r="H4178" s="39"/>
      <c r="I4178" s="38"/>
    </row>
    <row r="4179" spans="2:9">
      <c r="B4179" s="39"/>
      <c r="C4179" s="40"/>
      <c r="D4179" s="39"/>
      <c r="E4179" s="39"/>
      <c r="F4179" s="39"/>
      <c r="G4179" s="39"/>
      <c r="H4179" s="39"/>
      <c r="I4179" s="38"/>
    </row>
    <row r="4180" spans="2:9">
      <c r="B4180" s="39"/>
      <c r="C4180" s="40"/>
      <c r="D4180" s="39"/>
      <c r="E4180" s="39"/>
      <c r="F4180" s="39"/>
      <c r="G4180" s="39"/>
      <c r="H4180" s="39"/>
      <c r="I4180" s="38"/>
    </row>
    <row r="4181" spans="2:9">
      <c r="B4181" s="39"/>
      <c r="C4181" s="40"/>
      <c r="D4181" s="39"/>
      <c r="E4181" s="39"/>
      <c r="F4181" s="39"/>
      <c r="G4181" s="39"/>
      <c r="H4181" s="39"/>
      <c r="I4181" s="38"/>
    </row>
    <row r="4182" spans="2:9">
      <c r="B4182" s="39"/>
      <c r="C4182" s="40"/>
      <c r="D4182" s="39"/>
      <c r="E4182" s="39"/>
      <c r="F4182" s="39"/>
      <c r="G4182" s="39"/>
      <c r="H4182" s="39"/>
      <c r="I4182" s="38"/>
    </row>
    <row r="4183" spans="2:9">
      <c r="B4183" s="39"/>
      <c r="C4183" s="40"/>
      <c r="D4183" s="39"/>
      <c r="E4183" s="39"/>
      <c r="F4183" s="39"/>
      <c r="G4183" s="39"/>
      <c r="H4183" s="39"/>
      <c r="I4183" s="38"/>
    </row>
    <row r="4184" spans="2:9">
      <c r="B4184" s="39"/>
      <c r="C4184" s="40"/>
      <c r="D4184" s="39"/>
      <c r="E4184" s="39"/>
      <c r="F4184" s="39"/>
      <c r="G4184" s="39"/>
      <c r="H4184" s="39"/>
      <c r="I4184" s="38"/>
    </row>
    <row r="4185" spans="2:9">
      <c r="B4185" s="39"/>
      <c r="C4185" s="40"/>
      <c r="D4185" s="39"/>
      <c r="E4185" s="39"/>
      <c r="F4185" s="39"/>
      <c r="G4185" s="39"/>
      <c r="H4185" s="39"/>
      <c r="I4185" s="38"/>
    </row>
    <row r="4186" spans="2:9">
      <c r="B4186" s="39"/>
      <c r="C4186" s="40"/>
      <c r="D4186" s="39"/>
      <c r="E4186" s="39"/>
      <c r="F4186" s="39"/>
      <c r="G4186" s="39"/>
      <c r="H4186" s="39"/>
      <c r="I4186" s="38"/>
    </row>
    <row r="4187" spans="2:9">
      <c r="B4187" s="39"/>
      <c r="C4187" s="40"/>
      <c r="D4187" s="39"/>
      <c r="E4187" s="39"/>
      <c r="F4187" s="39"/>
      <c r="G4187" s="39"/>
      <c r="H4187" s="39"/>
      <c r="I4187" s="38"/>
    </row>
    <row r="4188" spans="2:9">
      <c r="B4188" s="39"/>
      <c r="C4188" s="40"/>
      <c r="D4188" s="39"/>
      <c r="E4188" s="39"/>
      <c r="F4188" s="39"/>
      <c r="G4188" s="39"/>
      <c r="H4188" s="39"/>
      <c r="I4188" s="38"/>
    </row>
    <row r="4189" spans="2:9">
      <c r="B4189" s="39"/>
      <c r="C4189" s="40"/>
      <c r="D4189" s="39"/>
      <c r="E4189" s="39"/>
      <c r="F4189" s="39"/>
      <c r="G4189" s="39"/>
      <c r="H4189" s="39"/>
      <c r="I4189" s="38"/>
    </row>
    <row r="4190" spans="2:9">
      <c r="B4190" s="39"/>
      <c r="C4190" s="40"/>
      <c r="D4190" s="39"/>
      <c r="E4190" s="39"/>
      <c r="F4190" s="39"/>
      <c r="G4190" s="39"/>
      <c r="H4190" s="39"/>
      <c r="I4190" s="38"/>
    </row>
    <row r="4191" spans="2:9">
      <c r="B4191" s="39"/>
      <c r="C4191" s="40"/>
      <c r="D4191" s="39"/>
      <c r="E4191" s="39"/>
      <c r="F4191" s="39"/>
      <c r="G4191" s="39"/>
      <c r="H4191" s="39"/>
      <c r="I4191" s="38"/>
    </row>
    <row r="4192" spans="2:9">
      <c r="B4192" s="39"/>
      <c r="C4192" s="40"/>
      <c r="D4192" s="39"/>
      <c r="E4192" s="39"/>
      <c r="F4192" s="39"/>
      <c r="G4192" s="39"/>
      <c r="H4192" s="39"/>
      <c r="I4192" s="38"/>
    </row>
    <row r="4193" spans="2:9">
      <c r="B4193" s="39"/>
      <c r="C4193" s="40"/>
      <c r="D4193" s="39"/>
      <c r="E4193" s="39"/>
      <c r="F4193" s="39"/>
      <c r="G4193" s="39"/>
      <c r="H4193" s="39"/>
      <c r="I4193" s="38"/>
    </row>
    <row r="4194" spans="2:9">
      <c r="B4194" s="39"/>
      <c r="C4194" s="40"/>
      <c r="D4194" s="39"/>
      <c r="E4194" s="39"/>
      <c r="F4194" s="39"/>
      <c r="G4194" s="39"/>
      <c r="H4194" s="39"/>
      <c r="I4194" s="38"/>
    </row>
    <row r="4195" spans="2:9">
      <c r="B4195" s="39"/>
      <c r="C4195" s="40"/>
      <c r="D4195" s="39"/>
      <c r="E4195" s="39"/>
      <c r="F4195" s="39"/>
      <c r="G4195" s="39"/>
      <c r="H4195" s="39"/>
      <c r="I4195" s="38"/>
    </row>
    <row r="4196" spans="2:9">
      <c r="B4196" s="39"/>
      <c r="C4196" s="40"/>
      <c r="D4196" s="39"/>
      <c r="E4196" s="39"/>
      <c r="F4196" s="39"/>
      <c r="G4196" s="39"/>
      <c r="H4196" s="39"/>
      <c r="I4196" s="38"/>
    </row>
    <row r="4197" spans="2:9">
      <c r="B4197" s="39"/>
      <c r="C4197" s="40"/>
      <c r="D4197" s="39"/>
      <c r="E4197" s="39"/>
      <c r="F4197" s="39"/>
      <c r="G4197" s="39"/>
      <c r="H4197" s="39"/>
      <c r="I4197" s="38"/>
    </row>
    <row r="4198" spans="2:9">
      <c r="B4198" s="39"/>
      <c r="C4198" s="40"/>
      <c r="D4198" s="39"/>
      <c r="E4198" s="39"/>
      <c r="F4198" s="39"/>
      <c r="G4198" s="39"/>
      <c r="H4198" s="39"/>
      <c r="I4198" s="38"/>
    </row>
    <row r="4199" spans="2:9">
      <c r="B4199" s="39"/>
      <c r="C4199" s="40"/>
      <c r="D4199" s="39"/>
      <c r="E4199" s="39"/>
      <c r="F4199" s="39"/>
      <c r="G4199" s="39"/>
      <c r="H4199" s="39"/>
      <c r="I4199" s="38"/>
    </row>
    <row r="4200" spans="2:9">
      <c r="B4200" s="39"/>
      <c r="C4200" s="40"/>
      <c r="D4200" s="39"/>
      <c r="E4200" s="39"/>
      <c r="F4200" s="39"/>
      <c r="G4200" s="39"/>
      <c r="H4200" s="39"/>
      <c r="I4200" s="38"/>
    </row>
    <row r="4201" spans="2:9">
      <c r="B4201" s="39"/>
      <c r="C4201" s="40"/>
      <c r="D4201" s="39"/>
      <c r="E4201" s="39"/>
      <c r="F4201" s="39"/>
      <c r="G4201" s="39"/>
      <c r="H4201" s="39"/>
      <c r="I4201" s="38"/>
    </row>
    <row r="4202" spans="2:9">
      <c r="B4202" s="39"/>
      <c r="C4202" s="40"/>
      <c r="D4202" s="39"/>
      <c r="E4202" s="39"/>
      <c r="F4202" s="39"/>
      <c r="G4202" s="39"/>
      <c r="H4202" s="39"/>
      <c r="I4202" s="38"/>
    </row>
    <row r="4203" spans="2:9">
      <c r="B4203" s="39"/>
      <c r="C4203" s="40"/>
      <c r="D4203" s="39"/>
      <c r="E4203" s="39"/>
      <c r="F4203" s="39"/>
      <c r="G4203" s="39"/>
      <c r="H4203" s="39"/>
      <c r="I4203" s="38"/>
    </row>
    <row r="4204" spans="2:9">
      <c r="B4204" s="39"/>
      <c r="C4204" s="40"/>
      <c r="D4204" s="39"/>
      <c r="E4204" s="39"/>
      <c r="F4204" s="39"/>
      <c r="G4204" s="39"/>
      <c r="H4204" s="39"/>
      <c r="I4204" s="38"/>
    </row>
    <row r="4205" spans="2:9">
      <c r="B4205" s="39"/>
      <c r="C4205" s="40"/>
      <c r="D4205" s="39"/>
      <c r="E4205" s="39"/>
      <c r="F4205" s="39"/>
      <c r="G4205" s="39"/>
      <c r="H4205" s="39"/>
      <c r="I4205" s="38"/>
    </row>
    <row r="4206" spans="2:9">
      <c r="B4206" s="39"/>
      <c r="C4206" s="40"/>
      <c r="D4206" s="39"/>
      <c r="E4206" s="39"/>
      <c r="F4206" s="39"/>
      <c r="G4206" s="39"/>
      <c r="H4206" s="39"/>
      <c r="I4206" s="38"/>
    </row>
    <row r="4207" spans="2:9">
      <c r="B4207" s="39"/>
      <c r="C4207" s="40"/>
      <c r="D4207" s="39"/>
      <c r="E4207" s="39"/>
      <c r="F4207" s="39"/>
      <c r="G4207" s="39"/>
      <c r="H4207" s="39"/>
      <c r="I4207" s="38"/>
    </row>
    <row r="4208" spans="2:9">
      <c r="B4208" s="39"/>
      <c r="C4208" s="40"/>
      <c r="D4208" s="39"/>
      <c r="E4208" s="39"/>
      <c r="F4208" s="39"/>
      <c r="G4208" s="39"/>
      <c r="H4208" s="39"/>
      <c r="I4208" s="38"/>
    </row>
    <row r="4209" spans="2:9">
      <c r="B4209" s="39"/>
      <c r="C4209" s="40"/>
      <c r="D4209" s="39"/>
      <c r="E4209" s="39"/>
      <c r="F4209" s="39"/>
      <c r="G4209" s="39"/>
      <c r="H4209" s="39"/>
      <c r="I4209" s="38"/>
    </row>
    <row r="4210" spans="2:9">
      <c r="B4210" s="39"/>
      <c r="C4210" s="40"/>
      <c r="D4210" s="39"/>
      <c r="E4210" s="39"/>
      <c r="F4210" s="39"/>
      <c r="G4210" s="39"/>
      <c r="H4210" s="39"/>
      <c r="I4210" s="38"/>
    </row>
    <row r="4211" spans="2:9">
      <c r="B4211" s="39"/>
      <c r="C4211" s="40"/>
      <c r="D4211" s="39"/>
      <c r="E4211" s="39"/>
      <c r="F4211" s="39"/>
      <c r="G4211" s="39"/>
      <c r="H4211" s="39"/>
      <c r="I4211" s="38"/>
    </row>
    <row r="4212" spans="2:9">
      <c r="B4212" s="39"/>
      <c r="C4212" s="40"/>
      <c r="D4212" s="39"/>
      <c r="E4212" s="39"/>
      <c r="F4212" s="39"/>
      <c r="G4212" s="39"/>
      <c r="H4212" s="39"/>
      <c r="I4212" s="38"/>
    </row>
    <row r="4213" spans="2:9">
      <c r="B4213" s="39"/>
      <c r="C4213" s="40"/>
      <c r="D4213" s="39"/>
      <c r="E4213" s="39"/>
      <c r="F4213" s="39"/>
      <c r="G4213" s="39"/>
      <c r="H4213" s="39"/>
      <c r="I4213" s="38"/>
    </row>
    <row r="4214" spans="2:9">
      <c r="B4214" s="39"/>
      <c r="C4214" s="40"/>
      <c r="D4214" s="39"/>
      <c r="E4214" s="39"/>
      <c r="F4214" s="39"/>
      <c r="G4214" s="39"/>
      <c r="H4214" s="39"/>
      <c r="I4214" s="38"/>
    </row>
    <row r="4215" spans="2:9">
      <c r="B4215" s="39"/>
      <c r="C4215" s="40"/>
      <c r="D4215" s="39"/>
      <c r="E4215" s="39"/>
      <c r="F4215" s="39"/>
      <c r="G4215" s="39"/>
      <c r="H4215" s="39"/>
      <c r="I4215" s="38"/>
    </row>
    <row r="4216" spans="2:9">
      <c r="B4216" s="39"/>
      <c r="C4216" s="40"/>
      <c r="D4216" s="39"/>
      <c r="E4216" s="39"/>
      <c r="F4216" s="39"/>
      <c r="G4216" s="39"/>
      <c r="H4216" s="39"/>
      <c r="I4216" s="38"/>
    </row>
    <row r="4217" spans="2:9">
      <c r="B4217" s="39"/>
      <c r="C4217" s="40"/>
      <c r="D4217" s="39"/>
      <c r="E4217" s="39"/>
      <c r="F4217" s="39"/>
      <c r="G4217" s="39"/>
      <c r="H4217" s="39"/>
      <c r="I4217" s="38"/>
    </row>
    <row r="4218" spans="2:9">
      <c r="B4218" s="39"/>
      <c r="C4218" s="40"/>
      <c r="D4218" s="39"/>
      <c r="E4218" s="39"/>
      <c r="F4218" s="39"/>
      <c r="G4218" s="39"/>
      <c r="H4218" s="39"/>
      <c r="I4218" s="38"/>
    </row>
    <row r="4219" spans="2:9">
      <c r="B4219" s="39"/>
      <c r="C4219" s="40"/>
      <c r="D4219" s="39"/>
      <c r="E4219" s="39"/>
      <c r="F4219" s="39"/>
      <c r="G4219" s="39"/>
      <c r="H4219" s="39"/>
      <c r="I4219" s="38"/>
    </row>
    <row r="4220" spans="2:9">
      <c r="B4220" s="39"/>
      <c r="C4220" s="40"/>
      <c r="D4220" s="39"/>
      <c r="E4220" s="39"/>
      <c r="F4220" s="39"/>
      <c r="G4220" s="39"/>
      <c r="H4220" s="39"/>
      <c r="I4220" s="38"/>
    </row>
    <row r="4221" spans="2:9">
      <c r="B4221" s="39"/>
      <c r="C4221" s="40"/>
      <c r="D4221" s="39"/>
      <c r="E4221" s="39"/>
      <c r="F4221" s="39"/>
      <c r="G4221" s="39"/>
      <c r="H4221" s="39"/>
      <c r="I4221" s="38"/>
    </row>
    <row r="4222" spans="2:9">
      <c r="B4222" s="39"/>
      <c r="C4222" s="40"/>
      <c r="D4222" s="39"/>
      <c r="E4222" s="39"/>
      <c r="F4222" s="39"/>
      <c r="G4222" s="39"/>
      <c r="H4222" s="39"/>
      <c r="I4222" s="38"/>
    </row>
    <row r="4223" spans="2:9">
      <c r="B4223" s="39"/>
      <c r="C4223" s="40"/>
      <c r="D4223" s="39"/>
      <c r="E4223" s="39"/>
      <c r="F4223" s="39"/>
      <c r="G4223" s="39"/>
      <c r="H4223" s="39"/>
      <c r="I4223" s="38"/>
    </row>
    <row r="4224" spans="2:9">
      <c r="B4224" s="39"/>
      <c r="C4224" s="40"/>
      <c r="D4224" s="39"/>
      <c r="E4224" s="39"/>
      <c r="F4224" s="39"/>
      <c r="G4224" s="39"/>
      <c r="H4224" s="39"/>
      <c r="I4224" s="38"/>
    </row>
    <row r="4225" spans="2:9">
      <c r="B4225" s="39"/>
      <c r="C4225" s="40"/>
      <c r="D4225" s="39"/>
      <c r="E4225" s="39"/>
      <c r="F4225" s="39"/>
      <c r="G4225" s="39"/>
      <c r="H4225" s="39"/>
      <c r="I4225" s="38"/>
    </row>
    <row r="4226" spans="2:9">
      <c r="B4226" s="39"/>
      <c r="C4226" s="40"/>
      <c r="D4226" s="39"/>
      <c r="E4226" s="39"/>
      <c r="F4226" s="39"/>
      <c r="G4226" s="39"/>
      <c r="H4226" s="39"/>
      <c r="I4226" s="38"/>
    </row>
    <row r="4227" spans="2:9">
      <c r="B4227" s="39"/>
      <c r="C4227" s="40"/>
      <c r="D4227" s="39"/>
      <c r="E4227" s="39"/>
      <c r="F4227" s="39"/>
      <c r="G4227" s="39"/>
      <c r="H4227" s="39"/>
      <c r="I4227" s="38"/>
    </row>
    <row r="4228" spans="2:9">
      <c r="B4228" s="39"/>
      <c r="C4228" s="40"/>
      <c r="D4228" s="39"/>
      <c r="E4228" s="39"/>
      <c r="F4228" s="39"/>
      <c r="G4228" s="39"/>
      <c r="H4228" s="39"/>
      <c r="I4228" s="38"/>
    </row>
    <row r="4229" spans="2:9">
      <c r="B4229" s="39"/>
      <c r="C4229" s="40"/>
      <c r="D4229" s="39"/>
      <c r="E4229" s="39"/>
      <c r="F4229" s="39"/>
      <c r="G4229" s="39"/>
      <c r="H4229" s="39"/>
      <c r="I4229" s="38"/>
    </row>
    <row r="4230" spans="2:9">
      <c r="B4230" s="39"/>
      <c r="C4230" s="40"/>
      <c r="D4230" s="39"/>
      <c r="E4230" s="39"/>
      <c r="F4230" s="39"/>
      <c r="G4230" s="39"/>
      <c r="H4230" s="39"/>
      <c r="I4230" s="38"/>
    </row>
    <row r="4231" spans="2:9">
      <c r="B4231" s="39"/>
      <c r="C4231" s="40"/>
      <c r="D4231" s="39"/>
      <c r="E4231" s="39"/>
      <c r="F4231" s="39"/>
      <c r="G4231" s="39"/>
      <c r="H4231" s="39"/>
      <c r="I4231" s="38"/>
    </row>
    <row r="4232" spans="2:9">
      <c r="B4232" s="39"/>
      <c r="C4232" s="40"/>
      <c r="D4232" s="39"/>
      <c r="E4232" s="39"/>
      <c r="F4232" s="39"/>
      <c r="G4232" s="39"/>
      <c r="H4232" s="39"/>
      <c r="I4232" s="38"/>
    </row>
    <row r="4233" spans="2:9">
      <c r="B4233" s="39"/>
      <c r="C4233" s="40"/>
      <c r="D4233" s="39"/>
      <c r="E4233" s="39"/>
      <c r="F4233" s="39"/>
      <c r="G4233" s="39"/>
      <c r="H4233" s="39"/>
      <c r="I4233" s="38"/>
    </row>
    <row r="4234" spans="2:9">
      <c r="B4234" s="39"/>
      <c r="C4234" s="40"/>
      <c r="D4234" s="39"/>
      <c r="E4234" s="39"/>
      <c r="F4234" s="39"/>
      <c r="G4234" s="39"/>
      <c r="H4234" s="39"/>
      <c r="I4234" s="38"/>
    </row>
    <row r="4235" spans="2:9">
      <c r="B4235" s="39"/>
      <c r="C4235" s="40"/>
      <c r="D4235" s="39"/>
      <c r="E4235" s="39"/>
      <c r="F4235" s="39"/>
      <c r="G4235" s="39"/>
      <c r="H4235" s="39"/>
      <c r="I4235" s="38"/>
    </row>
    <row r="4236" spans="2:9">
      <c r="B4236" s="39"/>
      <c r="C4236" s="40"/>
      <c r="D4236" s="39"/>
      <c r="E4236" s="39"/>
      <c r="F4236" s="39"/>
      <c r="G4236" s="39"/>
      <c r="H4236" s="39"/>
      <c r="I4236" s="38"/>
    </row>
    <row r="4237" spans="2:9">
      <c r="B4237" s="39"/>
      <c r="C4237" s="40"/>
      <c r="D4237" s="39"/>
      <c r="E4237" s="39"/>
      <c r="F4237" s="39"/>
      <c r="G4237" s="39"/>
      <c r="H4237" s="39"/>
      <c r="I4237" s="38"/>
    </row>
    <row r="4238" spans="2:9">
      <c r="B4238" s="39"/>
      <c r="C4238" s="40"/>
      <c r="D4238" s="39"/>
      <c r="E4238" s="39"/>
      <c r="F4238" s="39"/>
      <c r="G4238" s="39"/>
      <c r="H4238" s="39"/>
      <c r="I4238" s="38"/>
    </row>
    <row r="4239" spans="2:9">
      <c r="B4239" s="39"/>
      <c r="C4239" s="40"/>
      <c r="D4239" s="39"/>
      <c r="E4239" s="39"/>
      <c r="F4239" s="39"/>
      <c r="G4239" s="39"/>
      <c r="H4239" s="39"/>
      <c r="I4239" s="38"/>
    </row>
    <row r="4240" spans="2:9">
      <c r="B4240" s="39"/>
      <c r="C4240" s="40"/>
      <c r="D4240" s="39"/>
      <c r="E4240" s="39"/>
      <c r="F4240" s="39"/>
      <c r="G4240" s="39"/>
      <c r="H4240" s="39"/>
      <c r="I4240" s="38"/>
    </row>
    <row r="4241" spans="2:9">
      <c r="B4241" s="39"/>
      <c r="C4241" s="40"/>
      <c r="D4241" s="39"/>
      <c r="E4241" s="39"/>
      <c r="F4241" s="39"/>
      <c r="G4241" s="39"/>
      <c r="H4241" s="39"/>
      <c r="I4241" s="38"/>
    </row>
    <row r="4242" spans="2:9">
      <c r="B4242" s="39"/>
      <c r="C4242" s="40"/>
      <c r="D4242" s="39"/>
      <c r="E4242" s="39"/>
      <c r="F4242" s="39"/>
      <c r="G4242" s="39"/>
      <c r="H4242" s="39"/>
      <c r="I4242" s="38"/>
    </row>
    <row r="4243" spans="2:9">
      <c r="B4243" s="39"/>
      <c r="C4243" s="40"/>
      <c r="D4243" s="39"/>
      <c r="E4243" s="39"/>
      <c r="F4243" s="39"/>
      <c r="G4243" s="39"/>
      <c r="H4243" s="39"/>
      <c r="I4243" s="38"/>
    </row>
    <row r="4244" spans="2:9">
      <c r="B4244" s="39"/>
      <c r="C4244" s="40"/>
      <c r="D4244" s="39"/>
      <c r="E4244" s="39"/>
      <c r="F4244" s="39"/>
      <c r="G4244" s="39"/>
      <c r="H4244" s="39"/>
      <c r="I4244" s="38"/>
    </row>
    <row r="4245" spans="2:9">
      <c r="B4245" s="39"/>
      <c r="C4245" s="40"/>
      <c r="D4245" s="39"/>
      <c r="E4245" s="39"/>
      <c r="F4245" s="39"/>
      <c r="G4245" s="39"/>
      <c r="H4245" s="39"/>
      <c r="I4245" s="38"/>
    </row>
    <row r="4246" spans="2:9">
      <c r="B4246" s="39"/>
      <c r="C4246" s="40"/>
      <c r="D4246" s="39"/>
      <c r="E4246" s="39"/>
      <c r="F4246" s="39"/>
      <c r="G4246" s="39"/>
      <c r="H4246" s="39"/>
      <c r="I4246" s="38"/>
    </row>
    <row r="4247" spans="2:9">
      <c r="B4247" s="39"/>
      <c r="C4247" s="40"/>
      <c r="D4247" s="39"/>
      <c r="E4247" s="39"/>
      <c r="F4247" s="39"/>
      <c r="G4247" s="39"/>
      <c r="H4247" s="39"/>
      <c r="I4247" s="38"/>
    </row>
    <row r="4248" spans="2:9">
      <c r="B4248" s="39"/>
      <c r="C4248" s="40"/>
      <c r="D4248" s="39"/>
      <c r="E4248" s="39"/>
      <c r="F4248" s="39"/>
      <c r="G4248" s="39"/>
      <c r="H4248" s="39"/>
      <c r="I4248" s="38"/>
    </row>
    <row r="4249" spans="2:9">
      <c r="B4249" s="39"/>
      <c r="C4249" s="40"/>
      <c r="D4249" s="39"/>
      <c r="E4249" s="39"/>
      <c r="F4249" s="39"/>
      <c r="G4249" s="39"/>
      <c r="H4249" s="39"/>
      <c r="I4249" s="38"/>
    </row>
    <row r="4250" spans="2:9">
      <c r="B4250" s="39"/>
      <c r="C4250" s="40"/>
      <c r="D4250" s="39"/>
      <c r="E4250" s="39"/>
      <c r="F4250" s="39"/>
      <c r="G4250" s="39"/>
      <c r="H4250" s="39"/>
      <c r="I4250" s="38"/>
    </row>
    <row r="4251" spans="2:9">
      <c r="B4251" s="39"/>
      <c r="C4251" s="40"/>
      <c r="D4251" s="39"/>
      <c r="E4251" s="39"/>
      <c r="F4251" s="39"/>
      <c r="G4251" s="39"/>
      <c r="H4251" s="39"/>
      <c r="I4251" s="38"/>
    </row>
    <row r="4252" spans="2:9">
      <c r="B4252" s="39"/>
      <c r="C4252" s="40"/>
      <c r="D4252" s="39"/>
      <c r="E4252" s="39"/>
      <c r="F4252" s="39"/>
      <c r="G4252" s="39"/>
      <c r="H4252" s="39"/>
      <c r="I4252" s="38"/>
    </row>
    <row r="4253" spans="2:9">
      <c r="B4253" s="39"/>
      <c r="C4253" s="40"/>
      <c r="D4253" s="39"/>
      <c r="E4253" s="39"/>
      <c r="F4253" s="39"/>
      <c r="G4253" s="39"/>
      <c r="H4253" s="39"/>
      <c r="I4253" s="38"/>
    </row>
    <row r="4254" spans="2:9">
      <c r="B4254" s="39"/>
      <c r="C4254" s="40"/>
      <c r="D4254" s="39"/>
      <c r="E4254" s="39"/>
      <c r="F4254" s="39"/>
      <c r="G4254" s="39"/>
      <c r="H4254" s="39"/>
      <c r="I4254" s="38"/>
    </row>
    <row r="4255" spans="2:9">
      <c r="B4255" s="39"/>
      <c r="C4255" s="40"/>
      <c r="D4255" s="39"/>
      <c r="E4255" s="39"/>
      <c r="F4255" s="39"/>
      <c r="G4255" s="39"/>
      <c r="H4255" s="39"/>
      <c r="I4255" s="38"/>
    </row>
    <row r="4256" spans="2:9">
      <c r="B4256" s="39"/>
      <c r="C4256" s="40"/>
      <c r="D4256" s="39"/>
      <c r="E4256" s="39"/>
      <c r="F4256" s="39"/>
      <c r="G4256" s="39"/>
      <c r="H4256" s="39"/>
      <c r="I4256" s="38"/>
    </row>
    <row r="4257" spans="2:9">
      <c r="B4257" s="39"/>
      <c r="C4257" s="40"/>
      <c r="D4257" s="39"/>
      <c r="E4257" s="39"/>
      <c r="F4257" s="39"/>
      <c r="G4257" s="39"/>
      <c r="H4257" s="39"/>
      <c r="I4257" s="38"/>
    </row>
    <row r="4258" spans="2:9">
      <c r="B4258" s="39"/>
      <c r="C4258" s="40"/>
      <c r="D4258" s="39"/>
      <c r="E4258" s="39"/>
      <c r="F4258" s="39"/>
      <c r="G4258" s="39"/>
      <c r="H4258" s="39"/>
      <c r="I4258" s="38"/>
    </row>
    <row r="4259" spans="2:9">
      <c r="B4259" s="39"/>
      <c r="C4259" s="40"/>
      <c r="D4259" s="39"/>
      <c r="E4259" s="39"/>
      <c r="F4259" s="39"/>
      <c r="G4259" s="39"/>
      <c r="H4259" s="39"/>
      <c r="I4259" s="38"/>
    </row>
    <row r="4260" spans="2:9">
      <c r="B4260" s="39"/>
      <c r="C4260" s="40"/>
      <c r="D4260" s="39"/>
      <c r="E4260" s="39"/>
      <c r="F4260" s="39"/>
      <c r="G4260" s="39"/>
      <c r="H4260" s="39"/>
      <c r="I4260" s="38"/>
    </row>
    <row r="4261" spans="2:9">
      <c r="B4261" s="39"/>
      <c r="C4261" s="40"/>
      <c r="D4261" s="39"/>
      <c r="E4261" s="39"/>
      <c r="F4261" s="39"/>
      <c r="G4261" s="39"/>
      <c r="H4261" s="39"/>
      <c r="I4261" s="38"/>
    </row>
    <row r="4262" spans="2:9">
      <c r="B4262" s="39"/>
      <c r="C4262" s="40"/>
      <c r="D4262" s="39"/>
      <c r="E4262" s="39"/>
      <c r="F4262" s="39"/>
      <c r="G4262" s="39"/>
      <c r="H4262" s="39"/>
      <c r="I4262" s="38"/>
    </row>
    <row r="4263" spans="2:9">
      <c r="B4263" s="39"/>
      <c r="C4263" s="40"/>
      <c r="D4263" s="39"/>
      <c r="E4263" s="39"/>
      <c r="F4263" s="39"/>
      <c r="G4263" s="39"/>
      <c r="H4263" s="39"/>
      <c r="I4263" s="38"/>
    </row>
    <row r="4264" spans="2:9">
      <c r="B4264" s="39"/>
      <c r="C4264" s="40"/>
      <c r="D4264" s="39"/>
      <c r="E4264" s="39"/>
      <c r="F4264" s="39"/>
      <c r="G4264" s="39"/>
      <c r="H4264" s="39"/>
      <c r="I4264" s="38"/>
    </row>
    <row r="4265" spans="2:9">
      <c r="B4265" s="39"/>
      <c r="C4265" s="40"/>
      <c r="D4265" s="39"/>
      <c r="E4265" s="39"/>
      <c r="F4265" s="39"/>
      <c r="G4265" s="39"/>
      <c r="H4265" s="39"/>
      <c r="I4265" s="38"/>
    </row>
    <row r="4266" spans="2:9">
      <c r="B4266" s="39"/>
      <c r="C4266" s="40"/>
      <c r="D4266" s="39"/>
      <c r="E4266" s="39"/>
      <c r="F4266" s="39"/>
      <c r="G4266" s="39"/>
      <c r="H4266" s="39"/>
      <c r="I4266" s="38"/>
    </row>
    <row r="4267" spans="2:9">
      <c r="B4267" s="39"/>
      <c r="C4267" s="40"/>
      <c r="D4267" s="39"/>
      <c r="E4267" s="39"/>
      <c r="F4267" s="39"/>
      <c r="G4267" s="39"/>
      <c r="H4267" s="39"/>
      <c r="I4267" s="38"/>
    </row>
    <row r="4268" spans="2:9">
      <c r="B4268" s="39"/>
      <c r="C4268" s="40"/>
      <c r="D4268" s="39"/>
      <c r="E4268" s="39"/>
      <c r="F4268" s="39"/>
      <c r="G4268" s="39"/>
      <c r="H4268" s="39"/>
      <c r="I4268" s="38"/>
    </row>
    <row r="4269" spans="2:9">
      <c r="B4269" s="39"/>
      <c r="C4269" s="40"/>
      <c r="D4269" s="39"/>
      <c r="E4269" s="39"/>
      <c r="F4269" s="39"/>
      <c r="G4269" s="39"/>
      <c r="H4269" s="39"/>
      <c r="I4269" s="38"/>
    </row>
    <row r="4270" spans="2:9">
      <c r="B4270" s="39"/>
      <c r="C4270" s="40"/>
      <c r="D4270" s="39"/>
      <c r="E4270" s="39"/>
      <c r="F4270" s="39"/>
      <c r="G4270" s="39"/>
      <c r="H4270" s="39"/>
      <c r="I4270" s="38"/>
    </row>
    <row r="4271" spans="2:9">
      <c r="B4271" s="39"/>
      <c r="C4271" s="40"/>
      <c r="D4271" s="39"/>
      <c r="E4271" s="39"/>
      <c r="F4271" s="39"/>
      <c r="G4271" s="39"/>
      <c r="H4271" s="39"/>
      <c r="I4271" s="38"/>
    </row>
    <row r="4272" spans="2:9">
      <c r="B4272" s="39"/>
      <c r="C4272" s="40"/>
      <c r="D4272" s="39"/>
      <c r="E4272" s="39"/>
      <c r="F4272" s="39"/>
      <c r="G4272" s="39"/>
      <c r="H4272" s="39"/>
      <c r="I4272" s="38"/>
    </row>
    <row r="4273" spans="2:9">
      <c r="B4273" s="39"/>
      <c r="C4273" s="40"/>
      <c r="D4273" s="39"/>
      <c r="E4273" s="39"/>
      <c r="F4273" s="39"/>
      <c r="G4273" s="39"/>
      <c r="H4273" s="39"/>
      <c r="I4273" s="38"/>
    </row>
    <row r="4274" spans="2:9">
      <c r="B4274" s="39"/>
      <c r="C4274" s="40"/>
      <c r="D4274" s="39"/>
      <c r="E4274" s="39"/>
      <c r="F4274" s="39"/>
      <c r="G4274" s="39"/>
      <c r="H4274" s="39"/>
      <c r="I4274" s="38"/>
    </row>
    <row r="4275" spans="2:9">
      <c r="B4275" s="39"/>
      <c r="C4275" s="40"/>
      <c r="D4275" s="39"/>
      <c r="E4275" s="39"/>
      <c r="F4275" s="39"/>
      <c r="G4275" s="39"/>
      <c r="H4275" s="39"/>
      <c r="I4275" s="38"/>
    </row>
    <row r="4276" spans="2:9">
      <c r="B4276" s="39"/>
      <c r="C4276" s="40"/>
      <c r="D4276" s="39"/>
      <c r="E4276" s="39"/>
      <c r="F4276" s="39"/>
      <c r="G4276" s="39"/>
      <c r="H4276" s="39"/>
      <c r="I4276" s="38"/>
    </row>
    <row r="4277" spans="2:9">
      <c r="B4277" s="39"/>
      <c r="C4277" s="40"/>
      <c r="D4277" s="39"/>
      <c r="E4277" s="39"/>
      <c r="F4277" s="39"/>
      <c r="G4277" s="39"/>
      <c r="H4277" s="39"/>
      <c r="I4277" s="38"/>
    </row>
    <row r="4278" spans="2:9">
      <c r="B4278" s="39"/>
      <c r="C4278" s="40"/>
      <c r="D4278" s="39"/>
      <c r="E4278" s="39"/>
      <c r="F4278" s="39"/>
      <c r="G4278" s="39"/>
      <c r="H4278" s="39"/>
      <c r="I4278" s="38"/>
    </row>
    <row r="4279" spans="2:9">
      <c r="B4279" s="39"/>
      <c r="C4279" s="40"/>
      <c r="D4279" s="39"/>
      <c r="E4279" s="39"/>
      <c r="F4279" s="39"/>
      <c r="G4279" s="39"/>
      <c r="H4279" s="39"/>
      <c r="I4279" s="38"/>
    </row>
    <row r="4280" spans="2:9">
      <c r="B4280" s="39"/>
      <c r="C4280" s="40"/>
      <c r="D4280" s="39"/>
      <c r="E4280" s="39"/>
      <c r="F4280" s="39"/>
      <c r="G4280" s="39"/>
      <c r="H4280" s="39"/>
      <c r="I4280" s="38"/>
    </row>
    <row r="4281" spans="2:9">
      <c r="B4281" s="39"/>
      <c r="C4281" s="40"/>
      <c r="D4281" s="39"/>
      <c r="E4281" s="39"/>
      <c r="F4281" s="39"/>
      <c r="G4281" s="39"/>
      <c r="H4281" s="39"/>
      <c r="I4281" s="38"/>
    </row>
    <row r="4282" spans="2:9">
      <c r="B4282" s="39"/>
      <c r="C4282" s="40"/>
      <c r="D4282" s="39"/>
      <c r="E4282" s="39"/>
      <c r="F4282" s="39"/>
      <c r="G4282" s="39"/>
      <c r="H4282" s="39"/>
      <c r="I4282" s="38"/>
    </row>
    <row r="4283" spans="2:9">
      <c r="B4283" s="39"/>
      <c r="C4283" s="40"/>
      <c r="D4283" s="39"/>
      <c r="E4283" s="39"/>
      <c r="F4283" s="39"/>
      <c r="G4283" s="39"/>
      <c r="H4283" s="39"/>
      <c r="I4283" s="38"/>
    </row>
    <row r="4284" spans="2:9">
      <c r="B4284" s="39"/>
      <c r="C4284" s="40"/>
      <c r="D4284" s="39"/>
      <c r="E4284" s="39"/>
      <c r="F4284" s="39"/>
      <c r="G4284" s="39"/>
      <c r="H4284" s="39"/>
      <c r="I4284" s="38"/>
    </row>
    <row r="4285" spans="2:9">
      <c r="B4285" s="39"/>
      <c r="C4285" s="40"/>
      <c r="D4285" s="39"/>
      <c r="E4285" s="39"/>
      <c r="F4285" s="39"/>
      <c r="G4285" s="39"/>
      <c r="H4285" s="39"/>
      <c r="I4285" s="38"/>
    </row>
    <row r="4286" spans="2:9">
      <c r="B4286" s="39"/>
      <c r="C4286" s="40"/>
      <c r="D4286" s="39"/>
      <c r="E4286" s="39"/>
      <c r="F4286" s="39"/>
      <c r="G4286" s="39"/>
      <c r="H4286" s="39"/>
      <c r="I4286" s="38"/>
    </row>
    <row r="4287" spans="2:9">
      <c r="B4287" s="39"/>
      <c r="C4287" s="40"/>
      <c r="D4287" s="39"/>
      <c r="E4287" s="39"/>
      <c r="F4287" s="39"/>
      <c r="G4287" s="39"/>
      <c r="H4287" s="39"/>
      <c r="I4287" s="38"/>
    </row>
    <row r="4288" spans="2:9">
      <c r="B4288" s="39"/>
      <c r="C4288" s="40"/>
      <c r="D4288" s="39"/>
      <c r="E4288" s="39"/>
      <c r="F4288" s="39"/>
      <c r="G4288" s="39"/>
      <c r="H4288" s="39"/>
      <c r="I4288" s="38"/>
    </row>
    <row r="4289" spans="2:9">
      <c r="B4289" s="39"/>
      <c r="C4289" s="40"/>
      <c r="D4289" s="39"/>
      <c r="E4289" s="39"/>
      <c r="F4289" s="39"/>
      <c r="G4289" s="39"/>
      <c r="H4289" s="39"/>
      <c r="I4289" s="38"/>
    </row>
    <row r="4290" spans="2:9">
      <c r="B4290" s="39"/>
      <c r="C4290" s="40"/>
      <c r="D4290" s="39"/>
      <c r="E4290" s="39"/>
      <c r="F4290" s="39"/>
      <c r="G4290" s="39"/>
      <c r="H4290" s="39"/>
      <c r="I4290" s="38"/>
    </row>
    <row r="4291" spans="2:9">
      <c r="B4291" s="39"/>
      <c r="C4291" s="40"/>
      <c r="D4291" s="39"/>
      <c r="E4291" s="39"/>
      <c r="F4291" s="39"/>
      <c r="G4291" s="39"/>
      <c r="H4291" s="39"/>
      <c r="I4291" s="38"/>
    </row>
    <row r="4292" spans="2:9">
      <c r="B4292" s="39"/>
      <c r="C4292" s="40"/>
      <c r="D4292" s="39"/>
      <c r="E4292" s="39"/>
      <c r="F4292" s="39"/>
      <c r="G4292" s="39"/>
      <c r="H4292" s="39"/>
      <c r="I4292" s="38"/>
    </row>
    <row r="4293" spans="2:9">
      <c r="B4293" s="39"/>
      <c r="C4293" s="40"/>
      <c r="D4293" s="39"/>
      <c r="E4293" s="39"/>
      <c r="F4293" s="39"/>
      <c r="G4293" s="39"/>
      <c r="H4293" s="39"/>
      <c r="I4293" s="38"/>
    </row>
    <row r="4294" spans="2:9">
      <c r="B4294" s="39"/>
      <c r="C4294" s="40"/>
      <c r="D4294" s="39"/>
      <c r="E4294" s="39"/>
      <c r="F4294" s="39"/>
      <c r="G4294" s="39"/>
      <c r="H4294" s="39"/>
      <c r="I4294" s="38"/>
    </row>
    <row r="4295" spans="2:9">
      <c r="B4295" s="39"/>
      <c r="C4295" s="40"/>
      <c r="D4295" s="39"/>
      <c r="E4295" s="39"/>
      <c r="F4295" s="39"/>
      <c r="G4295" s="39"/>
      <c r="H4295" s="39"/>
      <c r="I4295" s="38"/>
    </row>
    <row r="4296" spans="2:9">
      <c r="B4296" s="39"/>
      <c r="C4296" s="40"/>
      <c r="D4296" s="39"/>
      <c r="E4296" s="39"/>
      <c r="F4296" s="39"/>
      <c r="G4296" s="39"/>
      <c r="H4296" s="39"/>
      <c r="I4296" s="38"/>
    </row>
    <row r="4297" spans="2:9">
      <c r="B4297" s="39"/>
      <c r="C4297" s="40"/>
      <c r="D4297" s="39"/>
      <c r="E4297" s="39"/>
      <c r="F4297" s="39"/>
      <c r="G4297" s="39"/>
      <c r="H4297" s="39"/>
      <c r="I4297" s="38"/>
    </row>
    <row r="4298" spans="2:9">
      <c r="B4298" s="39"/>
      <c r="C4298" s="40"/>
      <c r="D4298" s="39"/>
      <c r="E4298" s="39"/>
      <c r="F4298" s="39"/>
      <c r="G4298" s="39"/>
      <c r="H4298" s="39"/>
      <c r="I4298" s="38"/>
    </row>
    <row r="4299" spans="2:9">
      <c r="B4299" s="39"/>
      <c r="C4299" s="40"/>
      <c r="D4299" s="39"/>
      <c r="E4299" s="39"/>
      <c r="F4299" s="39"/>
      <c r="G4299" s="39"/>
      <c r="H4299" s="39"/>
      <c r="I4299" s="38"/>
    </row>
    <row r="4300" spans="2:9">
      <c r="B4300" s="39"/>
      <c r="C4300" s="40"/>
      <c r="D4300" s="39"/>
      <c r="E4300" s="39"/>
      <c r="F4300" s="39"/>
      <c r="G4300" s="39"/>
      <c r="H4300" s="39"/>
      <c r="I4300" s="38"/>
    </row>
    <row r="4301" spans="2:9">
      <c r="B4301" s="39"/>
      <c r="C4301" s="40"/>
      <c r="D4301" s="39"/>
      <c r="E4301" s="39"/>
      <c r="F4301" s="39"/>
      <c r="G4301" s="39"/>
      <c r="H4301" s="39"/>
      <c r="I4301" s="38"/>
    </row>
    <row r="4302" spans="2:9">
      <c r="B4302" s="39"/>
      <c r="C4302" s="40"/>
      <c r="D4302" s="39"/>
      <c r="E4302" s="39"/>
      <c r="F4302" s="39"/>
      <c r="G4302" s="39"/>
      <c r="H4302" s="39"/>
      <c r="I4302" s="38"/>
    </row>
    <row r="4303" spans="2:9">
      <c r="B4303" s="39"/>
      <c r="C4303" s="40"/>
      <c r="D4303" s="39"/>
      <c r="E4303" s="39"/>
      <c r="F4303" s="39"/>
      <c r="G4303" s="39"/>
      <c r="H4303" s="39"/>
      <c r="I4303" s="38"/>
    </row>
    <row r="4304" spans="2:9">
      <c r="B4304" s="39"/>
      <c r="C4304" s="40"/>
      <c r="D4304" s="39"/>
      <c r="E4304" s="39"/>
      <c r="F4304" s="39"/>
      <c r="G4304" s="39"/>
      <c r="H4304" s="39"/>
      <c r="I4304" s="38"/>
    </row>
    <row r="4305" spans="2:9">
      <c r="B4305" s="39"/>
      <c r="C4305" s="40"/>
      <c r="D4305" s="39"/>
      <c r="E4305" s="39"/>
      <c r="F4305" s="39"/>
      <c r="G4305" s="39"/>
      <c r="H4305" s="39"/>
      <c r="I4305" s="38"/>
    </row>
    <row r="4306" spans="2:9">
      <c r="B4306" s="39"/>
      <c r="C4306" s="40"/>
      <c r="D4306" s="39"/>
      <c r="E4306" s="39"/>
      <c r="F4306" s="39"/>
      <c r="G4306" s="39"/>
      <c r="H4306" s="39"/>
      <c r="I4306" s="38"/>
    </row>
    <row r="4307" spans="2:9">
      <c r="B4307" s="39"/>
      <c r="C4307" s="40"/>
      <c r="D4307" s="39"/>
      <c r="E4307" s="39"/>
      <c r="F4307" s="39"/>
      <c r="G4307" s="39"/>
      <c r="H4307" s="39"/>
      <c r="I4307" s="38"/>
    </row>
    <row r="4308" spans="2:9">
      <c r="B4308" s="39"/>
      <c r="C4308" s="40"/>
      <c r="D4308" s="39"/>
      <c r="E4308" s="39"/>
      <c r="F4308" s="39"/>
      <c r="G4308" s="39"/>
      <c r="H4308" s="39"/>
      <c r="I4308" s="38"/>
    </row>
    <row r="4309" spans="2:9">
      <c r="B4309" s="39"/>
      <c r="C4309" s="40"/>
      <c r="D4309" s="39"/>
      <c r="E4309" s="39"/>
      <c r="F4309" s="39"/>
      <c r="G4309" s="39"/>
      <c r="H4309" s="39"/>
      <c r="I4309" s="38"/>
    </row>
    <row r="4310" spans="2:9">
      <c r="B4310" s="39"/>
      <c r="C4310" s="40"/>
      <c r="D4310" s="39"/>
      <c r="E4310" s="39"/>
      <c r="F4310" s="39"/>
      <c r="G4310" s="39"/>
      <c r="H4310" s="39"/>
      <c r="I4310" s="38"/>
    </row>
    <row r="4311" spans="2:9">
      <c r="B4311" s="39"/>
      <c r="C4311" s="40"/>
      <c r="D4311" s="39"/>
      <c r="E4311" s="39"/>
      <c r="F4311" s="39"/>
      <c r="G4311" s="39"/>
      <c r="H4311" s="39"/>
      <c r="I4311" s="38"/>
    </row>
    <row r="4312" spans="2:9">
      <c r="B4312" s="39"/>
      <c r="C4312" s="40"/>
      <c r="D4312" s="39"/>
      <c r="E4312" s="39"/>
      <c r="F4312" s="39"/>
      <c r="G4312" s="39"/>
      <c r="H4312" s="39"/>
      <c r="I4312" s="38"/>
    </row>
    <row r="4313" spans="2:9">
      <c r="B4313" s="39"/>
      <c r="C4313" s="40"/>
      <c r="D4313" s="39"/>
      <c r="E4313" s="39"/>
      <c r="F4313" s="39"/>
      <c r="G4313" s="39"/>
      <c r="H4313" s="39"/>
      <c r="I4313" s="38"/>
    </row>
    <row r="4314" spans="2:9">
      <c r="B4314" s="39"/>
      <c r="C4314" s="40"/>
      <c r="D4314" s="39"/>
      <c r="E4314" s="39"/>
      <c r="F4314" s="39"/>
      <c r="G4314" s="39"/>
      <c r="H4314" s="39"/>
      <c r="I4314" s="38"/>
    </row>
    <row r="4315" spans="2:9">
      <c r="B4315" s="39"/>
      <c r="C4315" s="40"/>
      <c r="D4315" s="39"/>
      <c r="E4315" s="39"/>
      <c r="F4315" s="39"/>
      <c r="G4315" s="39"/>
      <c r="H4315" s="39"/>
      <c r="I4315" s="38"/>
    </row>
    <row r="4316" spans="2:9">
      <c r="B4316" s="39"/>
      <c r="C4316" s="40"/>
      <c r="D4316" s="39"/>
      <c r="E4316" s="39"/>
      <c r="F4316" s="39"/>
      <c r="G4316" s="39"/>
      <c r="H4316" s="39"/>
      <c r="I4316" s="38"/>
    </row>
    <row r="4317" spans="2:9">
      <c r="B4317" s="39"/>
      <c r="C4317" s="40"/>
      <c r="D4317" s="39"/>
      <c r="E4317" s="39"/>
      <c r="F4317" s="39"/>
      <c r="G4317" s="39"/>
      <c r="H4317" s="39"/>
      <c r="I4317" s="38"/>
    </row>
    <row r="4318" spans="2:9">
      <c r="B4318" s="39"/>
      <c r="C4318" s="40"/>
      <c r="D4318" s="39"/>
      <c r="E4318" s="39"/>
      <c r="F4318" s="39"/>
      <c r="G4318" s="39"/>
      <c r="H4318" s="39"/>
      <c r="I4318" s="38"/>
    </row>
    <row r="4319" spans="2:9">
      <c r="B4319" s="39"/>
      <c r="C4319" s="40"/>
      <c r="D4319" s="39"/>
      <c r="E4319" s="39"/>
      <c r="F4319" s="39"/>
      <c r="G4319" s="39"/>
      <c r="H4319" s="39"/>
      <c r="I4319" s="38"/>
    </row>
    <row r="4320" spans="2:9">
      <c r="B4320" s="39"/>
      <c r="C4320" s="40"/>
      <c r="D4320" s="39"/>
      <c r="E4320" s="39"/>
      <c r="F4320" s="39"/>
      <c r="G4320" s="39"/>
      <c r="H4320" s="39"/>
      <c r="I4320" s="38"/>
    </row>
    <row r="4321" spans="2:9">
      <c r="B4321" s="39"/>
      <c r="C4321" s="40"/>
      <c r="D4321" s="39"/>
      <c r="E4321" s="39"/>
      <c r="F4321" s="39"/>
      <c r="G4321" s="39"/>
      <c r="H4321" s="39"/>
      <c r="I4321" s="38"/>
    </row>
    <row r="4322" spans="2:9">
      <c r="B4322" s="39"/>
      <c r="C4322" s="40"/>
      <c r="D4322" s="39"/>
      <c r="E4322" s="39"/>
      <c r="F4322" s="39"/>
      <c r="G4322" s="39"/>
      <c r="H4322" s="39"/>
      <c r="I4322" s="38"/>
    </row>
    <row r="4323" spans="2:9">
      <c r="B4323" s="39"/>
      <c r="C4323" s="40"/>
      <c r="D4323" s="39"/>
      <c r="E4323" s="39"/>
      <c r="F4323" s="39"/>
      <c r="G4323" s="39"/>
      <c r="H4323" s="39"/>
      <c r="I4323" s="38"/>
    </row>
    <row r="4324" spans="2:9">
      <c r="B4324" s="39"/>
      <c r="C4324" s="40"/>
      <c r="D4324" s="39"/>
      <c r="E4324" s="39"/>
      <c r="F4324" s="39"/>
      <c r="G4324" s="39"/>
      <c r="H4324" s="39"/>
      <c r="I4324" s="38"/>
    </row>
    <row r="4325" spans="2:9">
      <c r="B4325" s="39"/>
      <c r="C4325" s="40"/>
      <c r="D4325" s="39"/>
      <c r="E4325" s="39"/>
      <c r="F4325" s="39"/>
      <c r="G4325" s="39"/>
      <c r="H4325" s="39"/>
      <c r="I4325" s="38"/>
    </row>
    <row r="4326" spans="2:9">
      <c r="B4326" s="39"/>
      <c r="C4326" s="40"/>
      <c r="D4326" s="39"/>
      <c r="E4326" s="39"/>
      <c r="F4326" s="39"/>
      <c r="G4326" s="39"/>
      <c r="H4326" s="39"/>
      <c r="I4326" s="38"/>
    </row>
    <row r="4327" spans="2:9">
      <c r="B4327" s="39"/>
      <c r="C4327" s="40"/>
      <c r="D4327" s="39"/>
      <c r="E4327" s="39"/>
      <c r="F4327" s="39"/>
      <c r="G4327" s="39"/>
      <c r="H4327" s="39"/>
      <c r="I4327" s="38"/>
    </row>
    <row r="4328" spans="2:9">
      <c r="B4328" s="39"/>
      <c r="C4328" s="40"/>
      <c r="D4328" s="39"/>
      <c r="E4328" s="39"/>
      <c r="F4328" s="39"/>
      <c r="G4328" s="39"/>
      <c r="H4328" s="39"/>
      <c r="I4328" s="38"/>
    </row>
    <row r="4329" spans="2:9">
      <c r="B4329" s="39"/>
      <c r="C4329" s="40"/>
      <c r="D4329" s="39"/>
      <c r="E4329" s="39"/>
      <c r="F4329" s="39"/>
      <c r="G4329" s="39"/>
      <c r="H4329" s="39"/>
      <c r="I4329" s="38"/>
    </row>
    <row r="4330" spans="2:9">
      <c r="B4330" s="39"/>
      <c r="C4330" s="40"/>
      <c r="D4330" s="39"/>
      <c r="E4330" s="39"/>
      <c r="F4330" s="39"/>
      <c r="G4330" s="39"/>
      <c r="H4330" s="39"/>
      <c r="I4330" s="38"/>
    </row>
    <row r="4331" spans="2:9">
      <c r="B4331" s="39"/>
      <c r="C4331" s="40"/>
      <c r="D4331" s="39"/>
      <c r="E4331" s="39"/>
      <c r="F4331" s="39"/>
      <c r="G4331" s="39"/>
      <c r="H4331" s="39"/>
      <c r="I4331" s="38"/>
    </row>
    <row r="4332" spans="2:9">
      <c r="B4332" s="39"/>
      <c r="C4332" s="40"/>
      <c r="D4332" s="39"/>
      <c r="E4332" s="39"/>
      <c r="F4332" s="39"/>
      <c r="G4332" s="39"/>
      <c r="H4332" s="39"/>
      <c r="I4332" s="38"/>
    </row>
    <row r="4333" spans="2:9">
      <c r="B4333" s="39"/>
      <c r="C4333" s="40"/>
      <c r="D4333" s="39"/>
      <c r="E4333" s="39"/>
      <c r="F4333" s="39"/>
      <c r="G4333" s="39"/>
      <c r="H4333" s="39"/>
      <c r="I4333" s="38"/>
    </row>
    <row r="4334" spans="2:9">
      <c r="B4334" s="39"/>
      <c r="C4334" s="40"/>
      <c r="D4334" s="39"/>
      <c r="E4334" s="39"/>
      <c r="F4334" s="39"/>
      <c r="G4334" s="39"/>
      <c r="H4334" s="39"/>
      <c r="I4334" s="38"/>
    </row>
    <row r="4335" spans="2:9">
      <c r="B4335" s="39"/>
      <c r="C4335" s="40"/>
      <c r="D4335" s="39"/>
      <c r="E4335" s="39"/>
      <c r="F4335" s="39"/>
      <c r="G4335" s="39"/>
      <c r="H4335" s="39"/>
      <c r="I4335" s="38"/>
    </row>
    <row r="4336" spans="2:9">
      <c r="B4336" s="39"/>
      <c r="C4336" s="40"/>
      <c r="D4336" s="39"/>
      <c r="E4336" s="39"/>
      <c r="F4336" s="39"/>
      <c r="G4336" s="39"/>
      <c r="H4336" s="39"/>
      <c r="I4336" s="38"/>
    </row>
    <row r="4337" spans="2:9">
      <c r="B4337" s="39"/>
      <c r="C4337" s="40"/>
      <c r="D4337" s="39"/>
      <c r="E4337" s="39"/>
      <c r="F4337" s="39"/>
      <c r="G4337" s="39"/>
      <c r="H4337" s="39"/>
      <c r="I4337" s="38"/>
    </row>
    <row r="4338" spans="2:9">
      <c r="B4338" s="39"/>
      <c r="C4338" s="40"/>
      <c r="D4338" s="39"/>
      <c r="E4338" s="39"/>
      <c r="F4338" s="39"/>
      <c r="G4338" s="39"/>
      <c r="H4338" s="39"/>
      <c r="I4338" s="38"/>
    </row>
    <row r="4339" spans="2:9">
      <c r="B4339" s="39"/>
      <c r="C4339" s="40"/>
      <c r="D4339" s="39"/>
      <c r="E4339" s="39"/>
      <c r="F4339" s="39"/>
      <c r="G4339" s="39"/>
      <c r="H4339" s="39"/>
      <c r="I4339" s="38"/>
    </row>
    <row r="4340" spans="2:9">
      <c r="B4340" s="39"/>
      <c r="C4340" s="40"/>
      <c r="D4340" s="39"/>
      <c r="E4340" s="39"/>
      <c r="F4340" s="39"/>
      <c r="G4340" s="39"/>
      <c r="H4340" s="39"/>
      <c r="I4340" s="38"/>
    </row>
    <row r="4341" spans="2:9">
      <c r="B4341" s="39"/>
      <c r="C4341" s="40"/>
      <c r="D4341" s="39"/>
      <c r="E4341" s="39"/>
      <c r="F4341" s="39"/>
      <c r="G4341" s="39"/>
      <c r="H4341" s="39"/>
      <c r="I4341" s="38"/>
    </row>
    <row r="4342" spans="2:9">
      <c r="B4342" s="39"/>
      <c r="C4342" s="40"/>
      <c r="D4342" s="39"/>
      <c r="E4342" s="39"/>
      <c r="F4342" s="39"/>
      <c r="G4342" s="39"/>
      <c r="H4342" s="39"/>
      <c r="I4342" s="38"/>
    </row>
    <row r="4343" spans="2:9">
      <c r="B4343" s="39"/>
      <c r="C4343" s="40"/>
      <c r="D4343" s="39"/>
      <c r="E4343" s="39"/>
      <c r="F4343" s="39"/>
      <c r="G4343" s="39"/>
      <c r="H4343" s="39"/>
      <c r="I4343" s="38"/>
    </row>
    <row r="4344" spans="2:9">
      <c r="B4344" s="39"/>
      <c r="C4344" s="40"/>
      <c r="D4344" s="39"/>
      <c r="E4344" s="39"/>
      <c r="F4344" s="39"/>
      <c r="G4344" s="39"/>
      <c r="H4344" s="39"/>
      <c r="I4344" s="38"/>
    </row>
    <row r="4345" spans="2:9">
      <c r="B4345" s="39"/>
      <c r="C4345" s="40"/>
      <c r="D4345" s="39"/>
      <c r="E4345" s="39"/>
      <c r="F4345" s="39"/>
      <c r="G4345" s="39"/>
      <c r="H4345" s="39"/>
      <c r="I4345" s="38"/>
    </row>
    <row r="4346" spans="2:9">
      <c r="B4346" s="39"/>
      <c r="C4346" s="40"/>
      <c r="D4346" s="39"/>
      <c r="E4346" s="39"/>
      <c r="F4346" s="39"/>
      <c r="G4346" s="39"/>
      <c r="H4346" s="39"/>
      <c r="I4346" s="38"/>
    </row>
    <row r="4347" spans="2:9">
      <c r="B4347" s="39"/>
      <c r="C4347" s="40"/>
      <c r="D4347" s="39"/>
      <c r="E4347" s="39"/>
      <c r="F4347" s="39"/>
      <c r="G4347" s="39"/>
      <c r="H4347" s="39"/>
      <c r="I4347" s="38"/>
    </row>
    <row r="4348" spans="2:9">
      <c r="B4348" s="39"/>
      <c r="C4348" s="40"/>
      <c r="D4348" s="39"/>
      <c r="E4348" s="39"/>
      <c r="F4348" s="39"/>
      <c r="G4348" s="39"/>
      <c r="H4348" s="39"/>
      <c r="I4348" s="38"/>
    </row>
    <row r="4349" spans="2:9">
      <c r="B4349" s="39"/>
      <c r="C4349" s="40"/>
      <c r="D4349" s="39"/>
      <c r="E4349" s="39"/>
      <c r="F4349" s="39"/>
      <c r="G4349" s="39"/>
      <c r="H4349" s="39"/>
      <c r="I4349" s="38"/>
    </row>
    <row r="4350" spans="2:9">
      <c r="B4350" s="39"/>
      <c r="C4350" s="40"/>
      <c r="D4350" s="39"/>
      <c r="E4350" s="39"/>
      <c r="F4350" s="39"/>
      <c r="G4350" s="39"/>
      <c r="H4350" s="39"/>
      <c r="I4350" s="38"/>
    </row>
    <row r="4351" spans="2:9">
      <c r="B4351" s="39"/>
      <c r="C4351" s="40"/>
      <c r="D4351" s="39"/>
      <c r="E4351" s="39"/>
      <c r="F4351" s="39"/>
      <c r="G4351" s="39"/>
      <c r="H4351" s="39"/>
      <c r="I4351" s="38"/>
    </row>
    <row r="4352" spans="2:9">
      <c r="B4352" s="39"/>
      <c r="C4352" s="40"/>
      <c r="D4352" s="39"/>
      <c r="E4352" s="39"/>
      <c r="F4352" s="39"/>
      <c r="G4352" s="39"/>
      <c r="H4352" s="39"/>
      <c r="I4352" s="38"/>
    </row>
    <row r="4353" spans="2:9">
      <c r="B4353" s="39"/>
      <c r="C4353" s="40"/>
      <c r="D4353" s="39"/>
      <c r="E4353" s="39"/>
      <c r="F4353" s="39"/>
      <c r="G4353" s="39"/>
      <c r="H4353" s="39"/>
      <c r="I4353" s="38"/>
    </row>
    <row r="4354" spans="2:9">
      <c r="B4354" s="39"/>
      <c r="C4354" s="40"/>
      <c r="D4354" s="39"/>
      <c r="E4354" s="39"/>
      <c r="F4354" s="39"/>
      <c r="G4354" s="39"/>
      <c r="H4354" s="39"/>
      <c r="I4354" s="38"/>
    </row>
    <row r="4355" spans="2:9">
      <c r="B4355" s="39"/>
      <c r="C4355" s="40"/>
      <c r="D4355" s="39"/>
      <c r="E4355" s="39"/>
      <c r="F4355" s="39"/>
      <c r="G4355" s="39"/>
      <c r="H4355" s="39"/>
      <c r="I4355" s="38"/>
    </row>
    <row r="4356" spans="2:9">
      <c r="B4356" s="39"/>
      <c r="C4356" s="40"/>
      <c r="D4356" s="39"/>
      <c r="E4356" s="39"/>
      <c r="F4356" s="39"/>
      <c r="G4356" s="39"/>
      <c r="H4356" s="39"/>
      <c r="I4356" s="38"/>
    </row>
    <row r="4357" spans="2:9">
      <c r="B4357" s="39"/>
      <c r="C4357" s="40"/>
      <c r="D4357" s="39"/>
      <c r="E4357" s="39"/>
      <c r="F4357" s="39"/>
      <c r="G4357" s="39"/>
      <c r="H4357" s="39"/>
      <c r="I4357" s="38"/>
    </row>
    <row r="4358" spans="2:9">
      <c r="B4358" s="39"/>
      <c r="C4358" s="40"/>
      <c r="D4358" s="39"/>
      <c r="E4358" s="39"/>
      <c r="F4358" s="39"/>
      <c r="G4358" s="39"/>
      <c r="H4358" s="39"/>
      <c r="I4358" s="38"/>
    </row>
    <row r="4359" spans="2:9">
      <c r="B4359" s="39"/>
      <c r="C4359" s="40"/>
      <c r="D4359" s="39"/>
      <c r="E4359" s="39"/>
      <c r="F4359" s="39"/>
      <c r="G4359" s="39"/>
      <c r="H4359" s="39"/>
      <c r="I4359" s="38"/>
    </row>
    <row r="4360" spans="2:9">
      <c r="B4360" s="39"/>
      <c r="C4360" s="40"/>
      <c r="D4360" s="39"/>
      <c r="E4360" s="39"/>
      <c r="F4360" s="39"/>
      <c r="G4360" s="39"/>
      <c r="H4360" s="39"/>
      <c r="I4360" s="38"/>
    </row>
    <row r="4361" spans="2:9">
      <c r="B4361" s="39"/>
      <c r="C4361" s="40"/>
      <c r="D4361" s="39"/>
      <c r="E4361" s="39"/>
      <c r="F4361" s="39"/>
      <c r="G4361" s="39"/>
      <c r="H4361" s="39"/>
      <c r="I4361" s="38"/>
    </row>
    <row r="4362" spans="2:9">
      <c r="B4362" s="39"/>
      <c r="C4362" s="40"/>
      <c r="D4362" s="39"/>
      <c r="E4362" s="39"/>
      <c r="F4362" s="39"/>
      <c r="G4362" s="39"/>
      <c r="H4362" s="39"/>
      <c r="I4362" s="38"/>
    </row>
    <row r="4363" spans="2:9">
      <c r="B4363" s="39"/>
      <c r="C4363" s="40"/>
      <c r="D4363" s="39"/>
      <c r="E4363" s="39"/>
      <c r="F4363" s="39"/>
      <c r="G4363" s="39"/>
      <c r="H4363" s="39"/>
      <c r="I4363" s="38"/>
    </row>
    <row r="4364" spans="2:9">
      <c r="B4364" s="39"/>
      <c r="C4364" s="40"/>
      <c r="D4364" s="39"/>
      <c r="E4364" s="39"/>
      <c r="F4364" s="39"/>
      <c r="G4364" s="39"/>
      <c r="H4364" s="39"/>
      <c r="I4364" s="38"/>
    </row>
    <row r="4365" spans="2:9">
      <c r="B4365" s="39"/>
      <c r="C4365" s="40"/>
      <c r="D4365" s="39"/>
      <c r="E4365" s="39"/>
      <c r="F4365" s="39"/>
      <c r="G4365" s="39"/>
      <c r="H4365" s="39"/>
      <c r="I4365" s="38"/>
    </row>
    <row r="4366" spans="2:9">
      <c r="B4366" s="39"/>
      <c r="C4366" s="40"/>
      <c r="D4366" s="39"/>
      <c r="E4366" s="39"/>
      <c r="F4366" s="39"/>
      <c r="G4366" s="39"/>
      <c r="H4366" s="39"/>
      <c r="I4366" s="38"/>
    </row>
    <row r="4367" spans="2:9">
      <c r="B4367" s="39"/>
      <c r="C4367" s="40"/>
      <c r="D4367" s="39"/>
      <c r="E4367" s="39"/>
      <c r="F4367" s="39"/>
      <c r="G4367" s="39"/>
      <c r="H4367" s="39"/>
      <c r="I4367" s="38"/>
    </row>
    <row r="4368" spans="2:9">
      <c r="B4368" s="39"/>
      <c r="C4368" s="40"/>
      <c r="D4368" s="39"/>
      <c r="E4368" s="39"/>
      <c r="F4368" s="39"/>
      <c r="G4368" s="39"/>
      <c r="H4368" s="39"/>
      <c r="I4368" s="38"/>
    </row>
    <row r="4369" spans="2:9">
      <c r="B4369" s="39"/>
      <c r="C4369" s="40"/>
      <c r="D4369" s="39"/>
      <c r="E4369" s="39"/>
      <c r="F4369" s="39"/>
      <c r="G4369" s="39"/>
      <c r="H4369" s="39"/>
      <c r="I4369" s="38"/>
    </row>
    <row r="4370" spans="2:9">
      <c r="B4370" s="39"/>
      <c r="C4370" s="40"/>
      <c r="D4370" s="39"/>
      <c r="E4370" s="39"/>
      <c r="F4370" s="39"/>
      <c r="G4370" s="39"/>
      <c r="H4370" s="39"/>
      <c r="I4370" s="38"/>
    </row>
    <row r="4371" spans="2:9">
      <c r="B4371" s="39"/>
      <c r="C4371" s="40"/>
      <c r="D4371" s="39"/>
      <c r="E4371" s="39"/>
      <c r="F4371" s="39"/>
      <c r="G4371" s="39"/>
      <c r="H4371" s="39"/>
      <c r="I4371" s="38"/>
    </row>
    <row r="4372" spans="2:9">
      <c r="B4372" s="39"/>
      <c r="C4372" s="40"/>
      <c r="D4372" s="39"/>
      <c r="E4372" s="39"/>
      <c r="F4372" s="39"/>
      <c r="G4372" s="39"/>
      <c r="H4372" s="39"/>
      <c r="I4372" s="38"/>
    </row>
    <row r="4373" spans="2:9">
      <c r="B4373" s="39"/>
      <c r="C4373" s="40"/>
      <c r="D4373" s="39"/>
      <c r="E4373" s="39"/>
      <c r="F4373" s="39"/>
      <c r="G4373" s="39"/>
      <c r="H4373" s="39"/>
      <c r="I4373" s="38"/>
    </row>
    <row r="4374" spans="2:9">
      <c r="B4374" s="39"/>
      <c r="C4374" s="40"/>
      <c r="D4374" s="39"/>
      <c r="E4374" s="39"/>
      <c r="F4374" s="39"/>
      <c r="G4374" s="39"/>
      <c r="H4374" s="39"/>
      <c r="I4374" s="38"/>
    </row>
    <row r="4375" spans="2:9">
      <c r="B4375" s="39"/>
      <c r="C4375" s="40"/>
      <c r="D4375" s="39"/>
      <c r="E4375" s="39"/>
      <c r="F4375" s="39"/>
      <c r="G4375" s="39"/>
      <c r="H4375" s="39"/>
      <c r="I4375" s="38"/>
    </row>
    <row r="4376" spans="2:9">
      <c r="B4376" s="39"/>
      <c r="C4376" s="40"/>
      <c r="D4376" s="39"/>
      <c r="E4376" s="39"/>
      <c r="F4376" s="39"/>
      <c r="G4376" s="39"/>
      <c r="H4376" s="39"/>
      <c r="I4376" s="38"/>
    </row>
    <row r="4377" spans="2:9">
      <c r="B4377" s="39"/>
      <c r="C4377" s="40"/>
      <c r="D4377" s="39"/>
      <c r="E4377" s="39"/>
      <c r="F4377" s="39"/>
      <c r="G4377" s="39"/>
      <c r="H4377" s="39"/>
      <c r="I4377" s="38"/>
    </row>
    <row r="4378" spans="2:9">
      <c r="B4378" s="39"/>
      <c r="C4378" s="40"/>
      <c r="D4378" s="39"/>
      <c r="E4378" s="39"/>
      <c r="F4378" s="39"/>
      <c r="G4378" s="39"/>
      <c r="H4378" s="39"/>
      <c r="I4378" s="38"/>
    </row>
    <row r="4379" spans="2:9">
      <c r="B4379" s="39"/>
      <c r="C4379" s="40"/>
      <c r="D4379" s="39"/>
      <c r="E4379" s="39"/>
      <c r="F4379" s="39"/>
      <c r="G4379" s="39"/>
      <c r="H4379" s="39"/>
      <c r="I4379" s="38"/>
    </row>
    <row r="4380" spans="2:9">
      <c r="B4380" s="39"/>
      <c r="C4380" s="40"/>
      <c r="D4380" s="39"/>
      <c r="E4380" s="39"/>
      <c r="F4380" s="39"/>
      <c r="G4380" s="39"/>
      <c r="H4380" s="39"/>
      <c r="I4380" s="38"/>
    </row>
    <row r="4381" spans="2:9">
      <c r="B4381" s="39"/>
      <c r="C4381" s="40"/>
      <c r="D4381" s="39"/>
      <c r="E4381" s="39"/>
      <c r="F4381" s="39"/>
      <c r="G4381" s="39"/>
      <c r="H4381" s="39"/>
      <c r="I4381" s="38"/>
    </row>
    <row r="4382" spans="2:9">
      <c r="B4382" s="39"/>
      <c r="C4382" s="40"/>
      <c r="D4382" s="39"/>
      <c r="E4382" s="39"/>
      <c r="F4382" s="39"/>
      <c r="G4382" s="39"/>
      <c r="H4382" s="39"/>
      <c r="I4382" s="38"/>
    </row>
    <row r="4383" spans="2:9">
      <c r="B4383" s="39"/>
      <c r="C4383" s="40"/>
      <c r="D4383" s="39"/>
      <c r="E4383" s="39"/>
      <c r="F4383" s="39"/>
      <c r="G4383" s="39"/>
      <c r="H4383" s="39"/>
      <c r="I4383" s="38"/>
    </row>
    <row r="4384" spans="2:9">
      <c r="B4384" s="39"/>
      <c r="C4384" s="40"/>
      <c r="D4384" s="39"/>
      <c r="E4384" s="39"/>
      <c r="F4384" s="39"/>
      <c r="G4384" s="39"/>
      <c r="H4384" s="39"/>
      <c r="I4384" s="38"/>
    </row>
    <row r="4385" spans="2:9">
      <c r="B4385" s="39"/>
      <c r="C4385" s="40"/>
      <c r="D4385" s="39"/>
      <c r="E4385" s="39"/>
      <c r="F4385" s="39"/>
      <c r="G4385" s="39"/>
      <c r="H4385" s="39"/>
      <c r="I4385" s="38"/>
    </row>
    <row r="4386" spans="2:9">
      <c r="B4386" s="39"/>
      <c r="C4386" s="40"/>
      <c r="D4386" s="39"/>
      <c r="E4386" s="39"/>
      <c r="F4386" s="39"/>
      <c r="G4386" s="39"/>
      <c r="H4386" s="39"/>
      <c r="I4386" s="38"/>
    </row>
    <row r="4387" spans="2:9">
      <c r="B4387" s="39"/>
      <c r="C4387" s="40"/>
      <c r="D4387" s="39"/>
      <c r="E4387" s="39"/>
      <c r="F4387" s="39"/>
      <c r="G4387" s="39"/>
      <c r="H4387" s="39"/>
      <c r="I4387" s="38"/>
    </row>
    <row r="4388" spans="2:9">
      <c r="B4388" s="39"/>
      <c r="C4388" s="40"/>
      <c r="D4388" s="39"/>
      <c r="E4388" s="39"/>
      <c r="F4388" s="39"/>
      <c r="G4388" s="39"/>
      <c r="H4388" s="39"/>
      <c r="I4388" s="38"/>
    </row>
    <row r="4389" spans="2:9">
      <c r="B4389" s="39"/>
      <c r="C4389" s="40"/>
      <c r="D4389" s="39"/>
      <c r="E4389" s="39"/>
      <c r="F4389" s="39"/>
      <c r="G4389" s="39"/>
      <c r="H4389" s="39"/>
      <c r="I4389" s="38"/>
    </row>
    <row r="4390" spans="2:9">
      <c r="B4390" s="39"/>
      <c r="C4390" s="40"/>
      <c r="D4390" s="39"/>
      <c r="E4390" s="39"/>
      <c r="F4390" s="39"/>
      <c r="G4390" s="39"/>
      <c r="H4390" s="39"/>
      <c r="I4390" s="38"/>
    </row>
    <row r="4391" spans="2:9">
      <c r="B4391" s="39"/>
      <c r="C4391" s="40"/>
      <c r="D4391" s="39"/>
      <c r="E4391" s="39"/>
      <c r="F4391" s="39"/>
      <c r="G4391" s="39"/>
      <c r="H4391" s="39"/>
      <c r="I4391" s="38"/>
    </row>
    <row r="4392" spans="2:9">
      <c r="B4392" s="39"/>
      <c r="C4392" s="40"/>
      <c r="D4392" s="39"/>
      <c r="E4392" s="39"/>
      <c r="F4392" s="39"/>
      <c r="G4392" s="39"/>
      <c r="H4392" s="39"/>
      <c r="I4392" s="38"/>
    </row>
    <row r="4393" spans="2:9">
      <c r="B4393" s="39"/>
      <c r="C4393" s="40"/>
      <c r="D4393" s="39"/>
      <c r="E4393" s="39"/>
      <c r="F4393" s="39"/>
      <c r="G4393" s="39"/>
      <c r="H4393" s="39"/>
      <c r="I4393" s="38"/>
    </row>
    <row r="4394" spans="2:9">
      <c r="B4394" s="39"/>
      <c r="C4394" s="40"/>
      <c r="D4394" s="39"/>
      <c r="E4394" s="39"/>
      <c r="F4394" s="39"/>
      <c r="G4394" s="39"/>
      <c r="H4394" s="39"/>
      <c r="I4394" s="38"/>
    </row>
    <row r="4395" spans="2:9">
      <c r="B4395" s="39"/>
      <c r="C4395" s="40"/>
      <c r="D4395" s="39"/>
      <c r="E4395" s="39"/>
      <c r="F4395" s="39"/>
      <c r="G4395" s="39"/>
      <c r="H4395" s="39"/>
      <c r="I4395" s="38"/>
    </row>
    <row r="4396" spans="2:9">
      <c r="B4396" s="39"/>
      <c r="C4396" s="40"/>
      <c r="D4396" s="39"/>
      <c r="E4396" s="39"/>
      <c r="F4396" s="39"/>
      <c r="G4396" s="39"/>
      <c r="H4396" s="39"/>
      <c r="I4396" s="38"/>
    </row>
    <row r="4397" spans="2:9">
      <c r="B4397" s="39"/>
      <c r="C4397" s="40"/>
      <c r="D4397" s="39"/>
      <c r="E4397" s="39"/>
      <c r="F4397" s="39"/>
      <c r="G4397" s="39"/>
      <c r="H4397" s="39"/>
      <c r="I4397" s="38"/>
    </row>
    <row r="4398" spans="2:9">
      <c r="B4398" s="39"/>
      <c r="C4398" s="40"/>
      <c r="D4398" s="39"/>
      <c r="E4398" s="39"/>
      <c r="F4398" s="39"/>
      <c r="G4398" s="39"/>
      <c r="H4398" s="39"/>
      <c r="I4398" s="38"/>
    </row>
    <row r="4399" spans="2:9">
      <c r="B4399" s="39"/>
      <c r="C4399" s="40"/>
      <c r="D4399" s="39"/>
      <c r="E4399" s="39"/>
      <c r="F4399" s="39"/>
      <c r="G4399" s="39"/>
      <c r="H4399" s="39"/>
      <c r="I4399" s="38"/>
    </row>
    <row r="4400" spans="2:9">
      <c r="B4400" s="39"/>
      <c r="C4400" s="40"/>
      <c r="D4400" s="39"/>
      <c r="E4400" s="39"/>
      <c r="F4400" s="39"/>
      <c r="G4400" s="39"/>
      <c r="H4400" s="39"/>
      <c r="I4400" s="38"/>
    </row>
    <row r="4401" spans="2:9">
      <c r="B4401" s="39"/>
      <c r="C4401" s="40"/>
      <c r="D4401" s="39"/>
      <c r="E4401" s="39"/>
      <c r="F4401" s="39"/>
      <c r="G4401" s="39"/>
      <c r="H4401" s="39"/>
      <c r="I4401" s="38"/>
    </row>
    <row r="4402" spans="2:9">
      <c r="B4402" s="39"/>
      <c r="C4402" s="40"/>
      <c r="D4402" s="39"/>
      <c r="E4402" s="39"/>
      <c r="F4402" s="39"/>
      <c r="G4402" s="39"/>
      <c r="H4402" s="39"/>
      <c r="I4402" s="38"/>
    </row>
    <row r="4403" spans="2:9">
      <c r="B4403" s="39"/>
      <c r="C4403" s="40"/>
      <c r="D4403" s="39"/>
      <c r="E4403" s="39"/>
      <c r="F4403" s="39"/>
      <c r="G4403" s="39"/>
      <c r="H4403" s="39"/>
      <c r="I4403" s="38"/>
    </row>
    <row r="4404" spans="2:9">
      <c r="B4404" s="39"/>
      <c r="C4404" s="40"/>
      <c r="D4404" s="39"/>
      <c r="E4404" s="39"/>
      <c r="F4404" s="39"/>
      <c r="G4404" s="39"/>
      <c r="H4404" s="39"/>
      <c r="I4404" s="38"/>
    </row>
    <row r="4405" spans="2:9">
      <c r="B4405" s="39"/>
      <c r="C4405" s="40"/>
      <c r="D4405" s="39"/>
      <c r="E4405" s="39"/>
      <c r="F4405" s="39"/>
      <c r="G4405" s="39"/>
      <c r="H4405" s="39"/>
      <c r="I4405" s="38"/>
    </row>
    <row r="4406" spans="2:9">
      <c r="B4406" s="39"/>
      <c r="C4406" s="40"/>
      <c r="D4406" s="39"/>
      <c r="E4406" s="39"/>
      <c r="F4406" s="39"/>
      <c r="G4406" s="39"/>
      <c r="H4406" s="39"/>
      <c r="I4406" s="38"/>
    </row>
    <row r="4407" spans="2:9">
      <c r="B4407" s="39"/>
      <c r="C4407" s="40"/>
      <c r="D4407" s="39"/>
      <c r="E4407" s="39"/>
      <c r="F4407" s="39"/>
      <c r="G4407" s="39"/>
      <c r="H4407" s="39"/>
      <c r="I4407" s="38"/>
    </row>
    <row r="4408" spans="2:9">
      <c r="B4408" s="39"/>
      <c r="C4408" s="40"/>
      <c r="D4408" s="39"/>
      <c r="E4408" s="39"/>
      <c r="F4408" s="39"/>
      <c r="G4408" s="39"/>
      <c r="H4408" s="39"/>
      <c r="I4408" s="38"/>
    </row>
    <row r="4409" spans="2:9">
      <c r="B4409" s="39"/>
      <c r="C4409" s="40"/>
      <c r="D4409" s="39"/>
      <c r="E4409" s="39"/>
      <c r="F4409" s="39"/>
      <c r="G4409" s="39"/>
      <c r="H4409" s="39"/>
      <c r="I4409" s="38"/>
    </row>
    <row r="4410" spans="2:9">
      <c r="B4410" s="39"/>
      <c r="C4410" s="40"/>
      <c r="D4410" s="39"/>
      <c r="E4410" s="39"/>
      <c r="F4410" s="39"/>
      <c r="G4410" s="39"/>
      <c r="H4410" s="39"/>
      <c r="I4410" s="38"/>
    </row>
    <row r="4411" spans="2:9">
      <c r="B4411" s="39"/>
      <c r="C4411" s="40"/>
      <c r="D4411" s="39"/>
      <c r="E4411" s="39"/>
      <c r="F4411" s="39"/>
      <c r="G4411" s="39"/>
      <c r="H4411" s="39"/>
      <c r="I4411" s="38"/>
    </row>
    <row r="4412" spans="2:9">
      <c r="B4412" s="39"/>
      <c r="C4412" s="40"/>
      <c r="D4412" s="39"/>
      <c r="E4412" s="39"/>
      <c r="F4412" s="39"/>
      <c r="G4412" s="39"/>
      <c r="H4412" s="39"/>
      <c r="I4412" s="38"/>
    </row>
    <row r="4413" spans="2:9">
      <c r="B4413" s="39"/>
      <c r="C4413" s="40"/>
      <c r="D4413" s="39"/>
      <c r="E4413" s="39"/>
      <c r="F4413" s="39"/>
      <c r="G4413" s="39"/>
      <c r="H4413" s="39"/>
      <c r="I4413" s="38"/>
    </row>
    <row r="4414" spans="2:9">
      <c r="B4414" s="39"/>
      <c r="C4414" s="40"/>
      <c r="D4414" s="39"/>
      <c r="E4414" s="39"/>
      <c r="F4414" s="39"/>
      <c r="G4414" s="39"/>
      <c r="H4414" s="39"/>
      <c r="I4414" s="38"/>
    </row>
    <row r="4415" spans="2:9">
      <c r="B4415" s="39"/>
      <c r="C4415" s="40"/>
      <c r="D4415" s="39"/>
      <c r="E4415" s="39"/>
      <c r="F4415" s="39"/>
      <c r="G4415" s="39"/>
      <c r="H4415" s="39"/>
      <c r="I4415" s="38"/>
    </row>
    <row r="4416" spans="2:9">
      <c r="B4416" s="39"/>
      <c r="C4416" s="40"/>
      <c r="D4416" s="39"/>
      <c r="E4416" s="39"/>
      <c r="F4416" s="39"/>
      <c r="G4416" s="39"/>
      <c r="H4416" s="39"/>
      <c r="I4416" s="38"/>
    </row>
    <row r="4417" spans="2:9">
      <c r="B4417" s="39"/>
      <c r="C4417" s="40"/>
      <c r="D4417" s="39"/>
      <c r="E4417" s="39"/>
      <c r="F4417" s="39"/>
      <c r="G4417" s="39"/>
      <c r="H4417" s="39"/>
      <c r="I4417" s="38"/>
    </row>
    <row r="4418" spans="2:9">
      <c r="B4418" s="39"/>
      <c r="C4418" s="40"/>
      <c r="D4418" s="39"/>
      <c r="E4418" s="39"/>
      <c r="F4418" s="39"/>
      <c r="G4418" s="39"/>
      <c r="H4418" s="39"/>
      <c r="I4418" s="38"/>
    </row>
    <row r="4419" spans="2:9">
      <c r="B4419" s="39"/>
      <c r="C4419" s="40"/>
      <c r="D4419" s="39"/>
      <c r="E4419" s="39"/>
      <c r="F4419" s="39"/>
      <c r="G4419" s="39"/>
      <c r="H4419" s="39"/>
      <c r="I4419" s="38"/>
    </row>
    <row r="4420" spans="2:9">
      <c r="B4420" s="39"/>
      <c r="C4420" s="40"/>
      <c r="D4420" s="39"/>
      <c r="E4420" s="39"/>
      <c r="F4420" s="39"/>
      <c r="G4420" s="39"/>
      <c r="H4420" s="39"/>
      <c r="I4420" s="38"/>
    </row>
    <row r="4421" spans="2:9">
      <c r="B4421" s="39"/>
      <c r="C4421" s="40"/>
      <c r="D4421" s="39"/>
      <c r="E4421" s="39"/>
      <c r="F4421" s="39"/>
      <c r="G4421" s="39"/>
      <c r="H4421" s="39"/>
      <c r="I4421" s="38"/>
    </row>
    <row r="4422" spans="2:9">
      <c r="B4422" s="39"/>
      <c r="C4422" s="40"/>
      <c r="D4422" s="39"/>
      <c r="E4422" s="39"/>
      <c r="F4422" s="39"/>
      <c r="G4422" s="39"/>
      <c r="H4422" s="39"/>
      <c r="I4422" s="38"/>
    </row>
    <row r="4423" spans="2:9">
      <c r="B4423" s="39"/>
      <c r="C4423" s="40"/>
      <c r="D4423" s="39"/>
      <c r="E4423" s="39"/>
      <c r="F4423" s="39"/>
      <c r="G4423" s="39"/>
      <c r="H4423" s="39"/>
      <c r="I4423" s="38"/>
    </row>
    <row r="4424" spans="2:9">
      <c r="B4424" s="39"/>
      <c r="C4424" s="40"/>
      <c r="D4424" s="39"/>
      <c r="E4424" s="39"/>
      <c r="F4424" s="39"/>
      <c r="G4424" s="39"/>
      <c r="H4424" s="39"/>
      <c r="I4424" s="38"/>
    </row>
    <row r="4425" spans="2:9">
      <c r="B4425" s="39"/>
      <c r="C4425" s="40"/>
      <c r="D4425" s="39"/>
      <c r="E4425" s="39"/>
      <c r="F4425" s="39"/>
      <c r="G4425" s="39"/>
      <c r="H4425" s="39"/>
      <c r="I4425" s="38"/>
    </row>
    <row r="4426" spans="2:9">
      <c r="B4426" s="39"/>
      <c r="C4426" s="40"/>
      <c r="D4426" s="39"/>
      <c r="E4426" s="39"/>
      <c r="F4426" s="39"/>
      <c r="G4426" s="39"/>
      <c r="H4426" s="39"/>
      <c r="I4426" s="38"/>
    </row>
    <row r="4427" spans="2:9">
      <c r="B4427" s="39"/>
      <c r="C4427" s="40"/>
      <c r="D4427" s="39"/>
      <c r="E4427" s="39"/>
      <c r="F4427" s="39"/>
      <c r="G4427" s="39"/>
      <c r="H4427" s="39"/>
      <c r="I4427" s="38"/>
    </row>
    <row r="4428" spans="2:9">
      <c r="B4428" s="39"/>
      <c r="C4428" s="40"/>
      <c r="D4428" s="39"/>
      <c r="E4428" s="39"/>
      <c r="F4428" s="39"/>
      <c r="G4428" s="39"/>
      <c r="H4428" s="39"/>
      <c r="I4428" s="38"/>
    </row>
    <row r="4429" spans="2:9">
      <c r="B4429" s="39"/>
      <c r="C4429" s="40"/>
      <c r="D4429" s="39"/>
      <c r="E4429" s="39"/>
      <c r="F4429" s="39"/>
      <c r="G4429" s="39"/>
      <c r="H4429" s="39"/>
      <c r="I4429" s="38"/>
    </row>
    <row r="4430" spans="2:9">
      <c r="B4430" s="39"/>
      <c r="C4430" s="40"/>
      <c r="D4430" s="39"/>
      <c r="E4430" s="39"/>
      <c r="F4430" s="39"/>
      <c r="G4430" s="39"/>
      <c r="H4430" s="39"/>
      <c r="I4430" s="38"/>
    </row>
    <row r="4431" spans="2:9">
      <c r="B4431" s="39"/>
      <c r="C4431" s="40"/>
      <c r="D4431" s="39"/>
      <c r="E4431" s="39"/>
      <c r="F4431" s="39"/>
      <c r="G4431" s="39"/>
      <c r="H4431" s="39"/>
      <c r="I4431" s="38"/>
    </row>
    <row r="4432" spans="2:9">
      <c r="B4432" s="39"/>
      <c r="C4432" s="40"/>
      <c r="D4432" s="39"/>
      <c r="E4432" s="39"/>
      <c r="F4432" s="39"/>
      <c r="G4432" s="39"/>
      <c r="H4432" s="39"/>
      <c r="I4432" s="38"/>
    </row>
    <row r="4433" spans="2:9">
      <c r="B4433" s="39"/>
      <c r="C4433" s="40"/>
      <c r="D4433" s="39"/>
      <c r="E4433" s="39"/>
      <c r="F4433" s="39"/>
      <c r="G4433" s="39"/>
      <c r="H4433" s="39"/>
      <c r="I4433" s="38"/>
    </row>
    <row r="4434" spans="2:9">
      <c r="B4434" s="39"/>
      <c r="C4434" s="40"/>
      <c r="D4434" s="39"/>
      <c r="E4434" s="39"/>
      <c r="F4434" s="39"/>
      <c r="G4434" s="39"/>
      <c r="H4434" s="39"/>
      <c r="I4434" s="38"/>
    </row>
    <row r="4435" spans="2:9">
      <c r="B4435" s="39"/>
      <c r="C4435" s="40"/>
      <c r="D4435" s="39"/>
      <c r="E4435" s="39"/>
      <c r="F4435" s="39"/>
      <c r="G4435" s="39"/>
      <c r="H4435" s="39"/>
      <c r="I4435" s="38"/>
    </row>
    <row r="4436" spans="2:9">
      <c r="B4436" s="39"/>
      <c r="C4436" s="40"/>
      <c r="D4436" s="39"/>
      <c r="E4436" s="39"/>
      <c r="F4436" s="39"/>
      <c r="G4436" s="39"/>
      <c r="H4436" s="39"/>
      <c r="I4436" s="38"/>
    </row>
    <row r="4437" spans="2:9">
      <c r="B4437" s="39"/>
      <c r="C4437" s="40"/>
      <c r="D4437" s="39"/>
      <c r="E4437" s="39"/>
      <c r="F4437" s="39"/>
      <c r="G4437" s="39"/>
      <c r="H4437" s="39"/>
      <c r="I4437" s="38"/>
    </row>
    <row r="4438" spans="2:9">
      <c r="B4438" s="39"/>
      <c r="C4438" s="40"/>
      <c r="D4438" s="39"/>
      <c r="E4438" s="39"/>
      <c r="F4438" s="39"/>
      <c r="G4438" s="39"/>
      <c r="H4438" s="39"/>
      <c r="I4438" s="38"/>
    </row>
    <row r="4439" spans="2:9">
      <c r="B4439" s="39"/>
      <c r="C4439" s="40"/>
      <c r="D4439" s="39"/>
      <c r="E4439" s="39"/>
      <c r="F4439" s="39"/>
      <c r="G4439" s="39"/>
      <c r="H4439" s="39"/>
      <c r="I4439" s="38"/>
    </row>
    <row r="4440" spans="2:9">
      <c r="B4440" s="39"/>
      <c r="C4440" s="40"/>
      <c r="D4440" s="39"/>
      <c r="E4440" s="39"/>
      <c r="F4440" s="39"/>
      <c r="G4440" s="39"/>
      <c r="H4440" s="39"/>
      <c r="I4440" s="38"/>
    </row>
    <row r="4441" spans="2:9">
      <c r="B4441" s="39"/>
      <c r="C4441" s="40"/>
      <c r="D4441" s="39"/>
      <c r="E4441" s="39"/>
      <c r="F4441" s="39"/>
      <c r="G4441" s="39"/>
      <c r="H4441" s="39"/>
      <c r="I4441" s="38"/>
    </row>
    <row r="4442" spans="2:9">
      <c r="B4442" s="39"/>
      <c r="C4442" s="40"/>
      <c r="D4442" s="39"/>
      <c r="E4442" s="39"/>
      <c r="F4442" s="39"/>
      <c r="G4442" s="39"/>
      <c r="H4442" s="39"/>
      <c r="I4442" s="38"/>
    </row>
    <row r="4443" spans="2:9">
      <c r="B4443" s="39"/>
      <c r="C4443" s="40"/>
      <c r="D4443" s="39"/>
      <c r="E4443" s="39"/>
      <c r="F4443" s="39"/>
      <c r="G4443" s="39"/>
      <c r="H4443" s="39"/>
      <c r="I4443" s="38"/>
    </row>
    <row r="4444" spans="2:9">
      <c r="B4444" s="39"/>
      <c r="C4444" s="40"/>
      <c r="D4444" s="39"/>
      <c r="E4444" s="39"/>
      <c r="F4444" s="39"/>
      <c r="G4444" s="39"/>
      <c r="H4444" s="39"/>
      <c r="I4444" s="38"/>
    </row>
    <row r="4445" spans="2:9">
      <c r="B4445" s="39"/>
      <c r="C4445" s="40"/>
      <c r="D4445" s="39"/>
      <c r="E4445" s="39"/>
      <c r="F4445" s="39"/>
      <c r="G4445" s="39"/>
      <c r="H4445" s="39"/>
      <c r="I4445" s="38"/>
    </row>
    <row r="4446" spans="2:9">
      <c r="B4446" s="39"/>
      <c r="C4446" s="40"/>
      <c r="D4446" s="39"/>
      <c r="E4446" s="39"/>
      <c r="F4446" s="39"/>
      <c r="G4446" s="39"/>
      <c r="H4446" s="39"/>
      <c r="I4446" s="38"/>
    </row>
    <row r="4447" spans="2:9">
      <c r="B4447" s="39"/>
      <c r="C4447" s="40"/>
      <c r="D4447" s="39"/>
      <c r="E4447" s="39"/>
      <c r="F4447" s="39"/>
      <c r="G4447" s="39"/>
      <c r="H4447" s="39"/>
      <c r="I4447" s="38"/>
    </row>
    <row r="4448" spans="2:9">
      <c r="B4448" s="39"/>
      <c r="C4448" s="40"/>
      <c r="D4448" s="39"/>
      <c r="E4448" s="39"/>
      <c r="F4448" s="39"/>
      <c r="G4448" s="39"/>
      <c r="H4448" s="39"/>
      <c r="I4448" s="38"/>
    </row>
    <row r="4449" spans="2:9">
      <c r="B4449" s="39"/>
      <c r="C4449" s="40"/>
      <c r="D4449" s="39"/>
      <c r="E4449" s="39"/>
      <c r="F4449" s="39"/>
      <c r="G4449" s="39"/>
      <c r="H4449" s="39"/>
      <c r="I4449" s="38"/>
    </row>
    <row r="4450" spans="2:9">
      <c r="B4450" s="39"/>
      <c r="C4450" s="40"/>
      <c r="D4450" s="39"/>
      <c r="E4450" s="39"/>
      <c r="F4450" s="39"/>
      <c r="G4450" s="39"/>
      <c r="H4450" s="39"/>
      <c r="I4450" s="38"/>
    </row>
    <row r="4451" spans="2:9">
      <c r="B4451" s="39"/>
      <c r="C4451" s="40"/>
      <c r="D4451" s="39"/>
      <c r="E4451" s="39"/>
      <c r="F4451" s="39"/>
      <c r="G4451" s="39"/>
      <c r="H4451" s="39"/>
      <c r="I4451" s="38"/>
    </row>
    <row r="4452" spans="2:9">
      <c r="B4452" s="39"/>
      <c r="C4452" s="40"/>
      <c r="D4452" s="39"/>
      <c r="E4452" s="39"/>
      <c r="F4452" s="39"/>
      <c r="G4452" s="39"/>
      <c r="H4452" s="39"/>
      <c r="I4452" s="38"/>
    </row>
    <row r="4453" spans="2:9">
      <c r="B4453" s="39"/>
      <c r="C4453" s="40"/>
      <c r="D4453" s="39"/>
      <c r="E4453" s="39"/>
      <c r="F4453" s="39"/>
      <c r="G4453" s="39"/>
      <c r="H4453" s="39"/>
      <c r="I4453" s="38"/>
    </row>
    <row r="4454" spans="2:9">
      <c r="B4454" s="39"/>
      <c r="C4454" s="40"/>
      <c r="D4454" s="39"/>
      <c r="E4454" s="39"/>
      <c r="F4454" s="39"/>
      <c r="G4454" s="39"/>
      <c r="H4454" s="39"/>
      <c r="I4454" s="38"/>
    </row>
    <row r="4455" spans="2:9">
      <c r="B4455" s="39"/>
      <c r="C4455" s="40"/>
      <c r="D4455" s="39"/>
      <c r="E4455" s="39"/>
      <c r="F4455" s="39"/>
      <c r="G4455" s="39"/>
      <c r="H4455" s="39"/>
      <c r="I4455" s="38"/>
    </row>
    <row r="4456" spans="2:9">
      <c r="B4456" s="39"/>
      <c r="C4456" s="40"/>
      <c r="D4456" s="39"/>
      <c r="E4456" s="39"/>
      <c r="F4456" s="39"/>
      <c r="G4456" s="39"/>
      <c r="H4456" s="39"/>
      <c r="I4456" s="38"/>
    </row>
    <row r="4457" spans="2:9">
      <c r="B4457" s="39"/>
      <c r="C4457" s="40"/>
      <c r="D4457" s="39"/>
      <c r="E4457" s="39"/>
      <c r="F4457" s="39"/>
      <c r="G4457" s="39"/>
      <c r="H4457" s="39"/>
      <c r="I4457" s="38"/>
    </row>
    <row r="4458" spans="2:9">
      <c r="B4458" s="39"/>
      <c r="C4458" s="40"/>
      <c r="D4458" s="39"/>
      <c r="E4458" s="39"/>
      <c r="F4458" s="39"/>
      <c r="G4458" s="39"/>
      <c r="H4458" s="39"/>
      <c r="I4458" s="38"/>
    </row>
    <row r="4459" spans="2:9">
      <c r="B4459" s="39"/>
      <c r="C4459" s="40"/>
      <c r="D4459" s="39"/>
      <c r="E4459" s="39"/>
      <c r="F4459" s="39"/>
      <c r="G4459" s="39"/>
      <c r="H4459" s="39"/>
      <c r="I4459" s="38"/>
    </row>
    <row r="4460" spans="2:9">
      <c r="B4460" s="39"/>
      <c r="C4460" s="40"/>
      <c r="D4460" s="39"/>
      <c r="E4460" s="39"/>
      <c r="F4460" s="39"/>
      <c r="G4460" s="39"/>
      <c r="H4460" s="39"/>
      <c r="I4460" s="38"/>
    </row>
    <row r="4461" spans="2:9">
      <c r="B4461" s="39"/>
      <c r="C4461" s="40"/>
      <c r="D4461" s="39"/>
      <c r="E4461" s="39"/>
      <c r="F4461" s="39"/>
      <c r="G4461" s="39"/>
      <c r="H4461" s="39"/>
      <c r="I4461" s="38"/>
    </row>
    <row r="4462" spans="2:9">
      <c r="B4462" s="39"/>
      <c r="C4462" s="40"/>
      <c r="D4462" s="39"/>
      <c r="E4462" s="39"/>
      <c r="F4462" s="39"/>
      <c r="G4462" s="39"/>
      <c r="H4462" s="39"/>
      <c r="I4462" s="38"/>
    </row>
    <row r="4463" spans="2:9">
      <c r="B4463" s="39"/>
      <c r="C4463" s="40"/>
      <c r="D4463" s="39"/>
      <c r="E4463" s="39"/>
      <c r="F4463" s="39"/>
      <c r="G4463" s="39"/>
      <c r="H4463" s="39"/>
      <c r="I4463" s="38"/>
    </row>
    <row r="4464" spans="2:9">
      <c r="B4464" s="39"/>
      <c r="C4464" s="40"/>
      <c r="D4464" s="39"/>
      <c r="E4464" s="39"/>
      <c r="F4464" s="39"/>
      <c r="G4464" s="39"/>
      <c r="H4464" s="39"/>
      <c r="I4464" s="38"/>
    </row>
    <row r="4465" spans="2:9">
      <c r="B4465" s="39"/>
      <c r="C4465" s="40"/>
      <c r="D4465" s="39"/>
      <c r="E4465" s="39"/>
      <c r="F4465" s="39"/>
      <c r="G4465" s="39"/>
      <c r="H4465" s="39"/>
      <c r="I4465" s="38"/>
    </row>
    <row r="4466" spans="2:9">
      <c r="B4466" s="39"/>
      <c r="C4466" s="40"/>
      <c r="D4466" s="39"/>
      <c r="E4466" s="39"/>
      <c r="F4466" s="39"/>
      <c r="G4466" s="39"/>
      <c r="H4466" s="39"/>
      <c r="I4466" s="38"/>
    </row>
    <row r="4467" spans="2:9">
      <c r="B4467" s="39"/>
      <c r="C4467" s="40"/>
      <c r="D4467" s="39"/>
      <c r="E4467" s="39"/>
      <c r="F4467" s="39"/>
      <c r="G4467" s="39"/>
      <c r="H4467" s="39"/>
      <c r="I4467" s="38"/>
    </row>
    <row r="4468" spans="2:9">
      <c r="B4468" s="39"/>
      <c r="C4468" s="40"/>
      <c r="D4468" s="39"/>
      <c r="E4468" s="39"/>
      <c r="F4468" s="39"/>
      <c r="G4468" s="39"/>
      <c r="H4468" s="39"/>
      <c r="I4468" s="38"/>
    </row>
    <row r="4469" spans="2:9">
      <c r="B4469" s="39"/>
      <c r="C4469" s="40"/>
      <c r="D4469" s="39"/>
      <c r="E4469" s="39"/>
      <c r="F4469" s="39"/>
      <c r="G4469" s="39"/>
      <c r="H4469" s="39"/>
      <c r="I4469" s="38"/>
    </row>
    <row r="4470" spans="2:9">
      <c r="B4470" s="39"/>
      <c r="C4470" s="40"/>
      <c r="D4470" s="39"/>
      <c r="E4470" s="39"/>
      <c r="F4470" s="39"/>
      <c r="G4470" s="39"/>
      <c r="H4470" s="39"/>
      <c r="I4470" s="38"/>
    </row>
    <row r="4471" spans="2:9">
      <c r="B4471" s="39"/>
      <c r="C4471" s="40"/>
      <c r="D4471" s="39"/>
      <c r="E4471" s="39"/>
      <c r="F4471" s="39"/>
      <c r="G4471" s="39"/>
      <c r="H4471" s="39"/>
      <c r="I4471" s="38"/>
    </row>
    <row r="4472" spans="2:9">
      <c r="B4472" s="39"/>
      <c r="C4472" s="40"/>
      <c r="D4472" s="39"/>
      <c r="E4472" s="39"/>
      <c r="F4472" s="39"/>
      <c r="G4472" s="39"/>
      <c r="H4472" s="39"/>
      <c r="I4472" s="38"/>
    </row>
    <row r="4473" spans="2:9">
      <c r="B4473" s="39"/>
      <c r="C4473" s="40"/>
      <c r="D4473" s="39"/>
      <c r="E4473" s="39"/>
      <c r="F4473" s="39"/>
      <c r="G4473" s="39"/>
      <c r="H4473" s="39"/>
      <c r="I4473" s="38"/>
    </row>
    <row r="4474" spans="2:9">
      <c r="B4474" s="39"/>
      <c r="C4474" s="40"/>
      <c r="D4474" s="39"/>
      <c r="E4474" s="39"/>
      <c r="F4474" s="39"/>
      <c r="G4474" s="39"/>
      <c r="H4474" s="39"/>
      <c r="I4474" s="38"/>
    </row>
    <row r="4475" spans="2:9">
      <c r="B4475" s="39"/>
      <c r="C4475" s="40"/>
      <c r="D4475" s="39"/>
      <c r="E4475" s="39"/>
      <c r="F4475" s="39"/>
      <c r="G4475" s="39"/>
      <c r="H4475" s="39"/>
      <c r="I4475" s="38"/>
    </row>
    <row r="4476" spans="2:9">
      <c r="B4476" s="39"/>
      <c r="C4476" s="40"/>
      <c r="D4476" s="39"/>
      <c r="E4476" s="39"/>
      <c r="F4476" s="39"/>
      <c r="G4476" s="39"/>
      <c r="H4476" s="39"/>
      <c r="I4476" s="38"/>
    </row>
    <row r="4477" spans="2:9">
      <c r="B4477" s="39"/>
      <c r="C4477" s="40"/>
      <c r="D4477" s="39"/>
      <c r="E4477" s="39"/>
      <c r="F4477" s="39"/>
      <c r="G4477" s="39"/>
      <c r="H4477" s="39"/>
      <c r="I4477" s="38"/>
    </row>
    <row r="4478" spans="2:9">
      <c r="B4478" s="39"/>
      <c r="C4478" s="40"/>
      <c r="D4478" s="39"/>
      <c r="E4478" s="39"/>
      <c r="F4478" s="39"/>
      <c r="G4478" s="39"/>
      <c r="H4478" s="39"/>
      <c r="I4478" s="38"/>
    </row>
    <row r="4479" spans="2:9">
      <c r="B4479" s="39"/>
      <c r="C4479" s="40"/>
      <c r="D4479" s="39"/>
      <c r="E4479" s="39"/>
      <c r="F4479" s="39"/>
      <c r="G4479" s="39"/>
      <c r="H4479" s="39"/>
      <c r="I4479" s="38"/>
    </row>
    <row r="4480" spans="2:9">
      <c r="B4480" s="39"/>
      <c r="C4480" s="40"/>
      <c r="D4480" s="39"/>
      <c r="E4480" s="39"/>
      <c r="F4480" s="39"/>
      <c r="G4480" s="39"/>
      <c r="H4480" s="39"/>
      <c r="I4480" s="38"/>
    </row>
    <row r="4481" spans="2:9">
      <c r="B4481" s="39"/>
      <c r="C4481" s="40"/>
      <c r="D4481" s="39"/>
      <c r="E4481" s="39"/>
      <c r="F4481" s="39"/>
      <c r="G4481" s="39"/>
      <c r="H4481" s="39"/>
      <c r="I4481" s="38"/>
    </row>
    <row r="4482" spans="2:9">
      <c r="B4482" s="39"/>
      <c r="C4482" s="40"/>
      <c r="D4482" s="39"/>
      <c r="E4482" s="39"/>
      <c r="F4482" s="39"/>
      <c r="G4482" s="39"/>
      <c r="H4482" s="39"/>
      <c r="I4482" s="38"/>
    </row>
    <row r="4483" spans="2:9">
      <c r="B4483" s="39"/>
      <c r="C4483" s="40"/>
      <c r="D4483" s="39"/>
      <c r="E4483" s="39"/>
      <c r="F4483" s="39"/>
      <c r="G4483" s="39"/>
      <c r="H4483" s="39"/>
      <c r="I4483" s="38"/>
    </row>
    <row r="4484" spans="2:9">
      <c r="B4484" s="39"/>
      <c r="C4484" s="40"/>
      <c r="D4484" s="39"/>
      <c r="E4484" s="39"/>
      <c r="F4484" s="39"/>
      <c r="G4484" s="39"/>
      <c r="H4484" s="39"/>
      <c r="I4484" s="38"/>
    </row>
    <row r="4485" spans="2:9">
      <c r="B4485" s="39"/>
      <c r="C4485" s="40"/>
      <c r="D4485" s="39"/>
      <c r="E4485" s="39"/>
      <c r="F4485" s="39"/>
      <c r="G4485" s="39"/>
      <c r="H4485" s="39"/>
      <c r="I4485" s="38"/>
    </row>
    <row r="4486" spans="2:9">
      <c r="B4486" s="39"/>
      <c r="C4486" s="40"/>
      <c r="D4486" s="39"/>
      <c r="E4486" s="39"/>
      <c r="F4486" s="39"/>
      <c r="G4486" s="39"/>
      <c r="H4486" s="39"/>
      <c r="I4486" s="38"/>
    </row>
    <row r="4487" spans="2:9">
      <c r="B4487" s="39"/>
      <c r="C4487" s="40"/>
      <c r="D4487" s="39"/>
      <c r="E4487" s="39"/>
      <c r="F4487" s="39"/>
      <c r="G4487" s="39"/>
      <c r="H4487" s="39"/>
      <c r="I4487" s="38"/>
    </row>
    <row r="4488" spans="2:9">
      <c r="B4488" s="39"/>
      <c r="C4488" s="40"/>
      <c r="D4488" s="39"/>
      <c r="E4488" s="39"/>
      <c r="F4488" s="39"/>
      <c r="G4488" s="39"/>
      <c r="H4488" s="39"/>
      <c r="I4488" s="38"/>
    </row>
    <row r="4489" spans="2:9">
      <c r="B4489" s="39"/>
      <c r="C4489" s="40"/>
      <c r="D4489" s="39"/>
      <c r="E4489" s="39"/>
      <c r="F4489" s="39"/>
      <c r="G4489" s="39"/>
      <c r="H4489" s="39"/>
      <c r="I4489" s="38"/>
    </row>
    <row r="4490" spans="2:9">
      <c r="B4490" s="39"/>
      <c r="C4490" s="40"/>
      <c r="D4490" s="39"/>
      <c r="E4490" s="39"/>
      <c r="F4490" s="39"/>
      <c r="G4490" s="39"/>
      <c r="H4490" s="39"/>
      <c r="I4490" s="38"/>
    </row>
    <row r="4491" spans="2:9">
      <c r="B4491" s="39"/>
      <c r="C4491" s="40"/>
      <c r="D4491" s="39"/>
      <c r="E4491" s="39"/>
      <c r="F4491" s="39"/>
      <c r="G4491" s="39"/>
      <c r="H4491" s="39"/>
      <c r="I4491" s="38"/>
    </row>
    <row r="4492" spans="2:9">
      <c r="B4492" s="39"/>
      <c r="C4492" s="40"/>
      <c r="D4492" s="39"/>
      <c r="E4492" s="39"/>
      <c r="F4492" s="39"/>
      <c r="G4492" s="39"/>
      <c r="H4492" s="39"/>
      <c r="I4492" s="38"/>
    </row>
    <row r="4493" spans="2:9">
      <c r="B4493" s="39"/>
      <c r="C4493" s="40"/>
      <c r="D4493" s="39"/>
      <c r="E4493" s="39"/>
      <c r="F4493" s="39"/>
      <c r="G4493" s="39"/>
      <c r="H4493" s="39"/>
      <c r="I4493" s="38"/>
    </row>
    <row r="4494" spans="2:9">
      <c r="B4494" s="39"/>
      <c r="C4494" s="40"/>
      <c r="D4494" s="39"/>
      <c r="E4494" s="39"/>
      <c r="F4494" s="39"/>
      <c r="G4494" s="39"/>
      <c r="H4494" s="39"/>
      <c r="I4494" s="38"/>
    </row>
    <row r="4495" spans="2:9">
      <c r="B4495" s="39"/>
      <c r="C4495" s="40"/>
      <c r="D4495" s="39"/>
      <c r="E4495" s="39"/>
      <c r="F4495" s="39"/>
      <c r="G4495" s="39"/>
      <c r="H4495" s="39"/>
      <c r="I4495" s="38"/>
    </row>
    <row r="4496" spans="2:9">
      <c r="B4496" s="39"/>
      <c r="C4496" s="40"/>
      <c r="D4496" s="39"/>
      <c r="E4496" s="39"/>
      <c r="F4496" s="39"/>
      <c r="G4496" s="39"/>
      <c r="H4496" s="39"/>
      <c r="I4496" s="38"/>
    </row>
    <row r="4497" spans="2:9">
      <c r="B4497" s="39"/>
      <c r="C4497" s="40"/>
      <c r="D4497" s="39"/>
      <c r="E4497" s="39"/>
      <c r="F4497" s="39"/>
      <c r="G4497" s="39"/>
      <c r="H4497" s="39"/>
      <c r="I4497" s="38"/>
    </row>
    <row r="4498" spans="2:9">
      <c r="B4498" s="39"/>
      <c r="C4498" s="40"/>
      <c r="D4498" s="39"/>
      <c r="E4498" s="39"/>
      <c r="F4498" s="39"/>
      <c r="G4498" s="39"/>
      <c r="H4498" s="39"/>
      <c r="I4498" s="38"/>
    </row>
    <row r="4499" spans="2:9">
      <c r="B4499" s="39"/>
      <c r="C4499" s="40"/>
      <c r="D4499" s="39"/>
      <c r="E4499" s="39"/>
      <c r="F4499" s="39"/>
      <c r="G4499" s="39"/>
      <c r="H4499" s="39"/>
      <c r="I4499" s="38"/>
    </row>
    <row r="4500" spans="2:9">
      <c r="B4500" s="39"/>
      <c r="C4500" s="40"/>
      <c r="D4500" s="39"/>
      <c r="E4500" s="39"/>
      <c r="F4500" s="39"/>
      <c r="G4500" s="39"/>
      <c r="H4500" s="39"/>
      <c r="I4500" s="38"/>
    </row>
    <row r="4501" spans="2:9">
      <c r="B4501" s="39"/>
      <c r="C4501" s="40"/>
      <c r="D4501" s="39"/>
      <c r="E4501" s="39"/>
      <c r="F4501" s="39"/>
      <c r="G4501" s="39"/>
      <c r="H4501" s="39"/>
      <c r="I4501" s="38"/>
    </row>
    <row r="4502" spans="2:9">
      <c r="B4502" s="39"/>
      <c r="C4502" s="40"/>
      <c r="D4502" s="39"/>
      <c r="E4502" s="39"/>
      <c r="F4502" s="39"/>
      <c r="G4502" s="39"/>
      <c r="H4502" s="39"/>
      <c r="I4502" s="38"/>
    </row>
    <row r="4503" spans="2:9">
      <c r="B4503" s="39"/>
      <c r="C4503" s="40"/>
      <c r="D4503" s="39"/>
      <c r="E4503" s="39"/>
      <c r="F4503" s="39"/>
      <c r="G4503" s="39"/>
      <c r="H4503" s="39"/>
      <c r="I4503" s="38"/>
    </row>
    <row r="4504" spans="2:9">
      <c r="B4504" s="39"/>
      <c r="C4504" s="40"/>
      <c r="D4504" s="39"/>
      <c r="E4504" s="39"/>
      <c r="F4504" s="39"/>
      <c r="G4504" s="39"/>
      <c r="H4504" s="39"/>
      <c r="I4504" s="38"/>
    </row>
    <row r="4505" spans="2:9">
      <c r="B4505" s="39"/>
      <c r="C4505" s="40"/>
      <c r="D4505" s="39"/>
      <c r="E4505" s="39"/>
      <c r="F4505" s="39"/>
      <c r="G4505" s="39"/>
      <c r="H4505" s="39"/>
      <c r="I4505" s="38"/>
    </row>
    <row r="4506" spans="2:9">
      <c r="B4506" s="39"/>
      <c r="C4506" s="40"/>
      <c r="D4506" s="39"/>
      <c r="E4506" s="39"/>
      <c r="F4506" s="39"/>
      <c r="G4506" s="39"/>
      <c r="H4506" s="39"/>
      <c r="I4506" s="38"/>
    </row>
    <row r="4507" spans="2:9">
      <c r="B4507" s="39"/>
      <c r="C4507" s="40"/>
      <c r="D4507" s="39"/>
      <c r="E4507" s="39"/>
      <c r="F4507" s="39"/>
      <c r="G4507" s="39"/>
      <c r="H4507" s="39"/>
      <c r="I4507" s="38"/>
    </row>
    <row r="4508" spans="2:9">
      <c r="B4508" s="39"/>
      <c r="C4508" s="40"/>
      <c r="D4508" s="39"/>
      <c r="E4508" s="39"/>
      <c r="F4508" s="39"/>
      <c r="G4508" s="39"/>
      <c r="H4508" s="39"/>
      <c r="I4508" s="38"/>
    </row>
    <row r="4509" spans="2:9">
      <c r="B4509" s="39"/>
      <c r="C4509" s="40"/>
      <c r="D4509" s="39"/>
      <c r="E4509" s="39"/>
      <c r="F4509" s="39"/>
      <c r="G4509" s="39"/>
      <c r="H4509" s="39"/>
      <c r="I4509" s="38"/>
    </row>
    <row r="4510" spans="2:9">
      <c r="B4510" s="39"/>
      <c r="C4510" s="40"/>
      <c r="D4510" s="39"/>
      <c r="E4510" s="39"/>
      <c r="F4510" s="39"/>
      <c r="G4510" s="39"/>
      <c r="H4510" s="39"/>
      <c r="I4510" s="38"/>
    </row>
    <row r="4511" spans="2:9">
      <c r="B4511" s="39"/>
      <c r="C4511" s="40"/>
      <c r="D4511" s="39"/>
      <c r="E4511" s="39"/>
      <c r="F4511" s="39"/>
      <c r="G4511" s="39"/>
      <c r="H4511" s="39"/>
      <c r="I4511" s="38"/>
    </row>
    <row r="4512" spans="2:9">
      <c r="B4512" s="39"/>
      <c r="C4512" s="40"/>
      <c r="D4512" s="39"/>
      <c r="E4512" s="39"/>
      <c r="F4512" s="39"/>
      <c r="G4512" s="39"/>
      <c r="H4512" s="39"/>
      <c r="I4512" s="38"/>
    </row>
    <row r="4513" spans="2:9">
      <c r="B4513" s="39"/>
      <c r="C4513" s="40"/>
      <c r="D4513" s="39"/>
      <c r="E4513" s="39"/>
      <c r="F4513" s="39"/>
      <c r="G4513" s="39"/>
      <c r="H4513" s="39"/>
      <c r="I4513" s="38"/>
    </row>
    <row r="4514" spans="2:9">
      <c r="B4514" s="39"/>
      <c r="C4514" s="40"/>
      <c r="D4514" s="39"/>
      <c r="E4514" s="39"/>
      <c r="F4514" s="39"/>
      <c r="G4514" s="39"/>
      <c r="H4514" s="39"/>
      <c r="I4514" s="38"/>
    </row>
    <row r="4515" spans="2:9">
      <c r="B4515" s="39"/>
      <c r="C4515" s="40"/>
      <c r="D4515" s="39"/>
      <c r="E4515" s="39"/>
      <c r="F4515" s="39"/>
      <c r="G4515" s="39"/>
      <c r="H4515" s="39"/>
      <c r="I4515" s="38"/>
    </row>
    <row r="4516" spans="2:9">
      <c r="B4516" s="39"/>
      <c r="C4516" s="40"/>
      <c r="D4516" s="39"/>
      <c r="E4516" s="39"/>
      <c r="F4516" s="39"/>
      <c r="G4516" s="39"/>
      <c r="H4516" s="39"/>
      <c r="I4516" s="38"/>
    </row>
    <row r="4517" spans="2:9">
      <c r="B4517" s="39"/>
      <c r="C4517" s="40"/>
      <c r="D4517" s="39"/>
      <c r="E4517" s="39"/>
      <c r="F4517" s="39"/>
      <c r="G4517" s="39"/>
      <c r="H4517" s="39"/>
      <c r="I4517" s="38"/>
    </row>
    <row r="4518" spans="2:9">
      <c r="B4518" s="39"/>
      <c r="C4518" s="40"/>
      <c r="D4518" s="39"/>
      <c r="E4518" s="39"/>
      <c r="F4518" s="39"/>
      <c r="G4518" s="39"/>
      <c r="H4518" s="39"/>
      <c r="I4518" s="38"/>
    </row>
    <row r="4519" spans="2:9">
      <c r="B4519" s="39"/>
      <c r="C4519" s="40"/>
      <c r="D4519" s="39"/>
      <c r="E4519" s="39"/>
      <c r="F4519" s="39"/>
      <c r="G4519" s="39"/>
      <c r="H4519" s="39"/>
      <c r="I4519" s="38"/>
    </row>
    <row r="4520" spans="2:9">
      <c r="B4520" s="39"/>
      <c r="C4520" s="40"/>
      <c r="D4520" s="39"/>
      <c r="E4520" s="39"/>
      <c r="F4520" s="39"/>
      <c r="G4520" s="39"/>
      <c r="H4520" s="39"/>
      <c r="I4520" s="38"/>
    </row>
    <row r="4521" spans="2:9">
      <c r="B4521" s="39"/>
      <c r="C4521" s="40"/>
      <c r="D4521" s="39"/>
      <c r="E4521" s="39"/>
      <c r="F4521" s="39"/>
      <c r="G4521" s="39"/>
      <c r="H4521" s="39"/>
      <c r="I4521" s="38"/>
    </row>
    <row r="4522" spans="2:9">
      <c r="B4522" s="39"/>
      <c r="C4522" s="40"/>
      <c r="D4522" s="39"/>
      <c r="E4522" s="39"/>
      <c r="F4522" s="39"/>
      <c r="G4522" s="39"/>
      <c r="H4522" s="39"/>
      <c r="I4522" s="38"/>
    </row>
    <row r="4523" spans="2:9">
      <c r="B4523" s="39"/>
      <c r="C4523" s="40"/>
      <c r="D4523" s="39"/>
      <c r="E4523" s="39"/>
      <c r="F4523" s="39"/>
      <c r="G4523" s="39"/>
      <c r="H4523" s="39"/>
      <c r="I4523" s="38"/>
    </row>
    <row r="4524" spans="2:9">
      <c r="B4524" s="39"/>
      <c r="C4524" s="40"/>
      <c r="D4524" s="39"/>
      <c r="E4524" s="39"/>
      <c r="F4524" s="39"/>
      <c r="G4524" s="39"/>
      <c r="H4524" s="39"/>
      <c r="I4524" s="38"/>
    </row>
    <row r="4525" spans="2:9">
      <c r="B4525" s="39"/>
      <c r="C4525" s="40"/>
      <c r="D4525" s="39"/>
      <c r="E4525" s="39"/>
      <c r="F4525" s="39"/>
      <c r="G4525" s="39"/>
      <c r="H4525" s="39"/>
      <c r="I4525" s="38"/>
    </row>
    <row r="4526" spans="2:9">
      <c r="B4526" s="39"/>
      <c r="C4526" s="40"/>
      <c r="D4526" s="39"/>
      <c r="E4526" s="39"/>
      <c r="F4526" s="39"/>
      <c r="G4526" s="39"/>
      <c r="H4526" s="39"/>
      <c r="I4526" s="38"/>
    </row>
    <row r="4527" spans="2:9">
      <c r="B4527" s="39"/>
      <c r="C4527" s="40"/>
      <c r="D4527" s="39"/>
      <c r="E4527" s="39"/>
      <c r="F4527" s="39"/>
      <c r="G4527" s="39"/>
      <c r="H4527" s="39"/>
      <c r="I4527" s="38"/>
    </row>
    <row r="4528" spans="2:9">
      <c r="B4528" s="39"/>
      <c r="C4528" s="40"/>
      <c r="D4528" s="39"/>
      <c r="E4528" s="39"/>
      <c r="F4528" s="39"/>
      <c r="G4528" s="39"/>
      <c r="H4528" s="39"/>
      <c r="I4528" s="38"/>
    </row>
    <row r="4529" spans="2:9">
      <c r="B4529" s="39"/>
      <c r="C4529" s="40"/>
      <c r="D4529" s="39"/>
      <c r="E4529" s="39"/>
      <c r="F4529" s="39"/>
      <c r="G4529" s="39"/>
      <c r="H4529" s="39"/>
      <c r="I4529" s="38"/>
    </row>
    <row r="4530" spans="2:9">
      <c r="B4530" s="39"/>
      <c r="C4530" s="40"/>
      <c r="D4530" s="39"/>
      <c r="E4530" s="39"/>
      <c r="F4530" s="39"/>
      <c r="G4530" s="39"/>
      <c r="H4530" s="39"/>
      <c r="I4530" s="38"/>
    </row>
    <row r="4531" spans="2:9">
      <c r="B4531" s="39"/>
      <c r="C4531" s="40"/>
      <c r="D4531" s="39"/>
      <c r="E4531" s="39"/>
      <c r="F4531" s="39"/>
      <c r="G4531" s="39"/>
      <c r="H4531" s="39"/>
      <c r="I4531" s="38"/>
    </row>
    <row r="4532" spans="2:9">
      <c r="B4532" s="39"/>
      <c r="C4532" s="40"/>
      <c r="D4532" s="39"/>
      <c r="E4532" s="39"/>
      <c r="F4532" s="39"/>
      <c r="G4532" s="39"/>
      <c r="H4532" s="39"/>
      <c r="I4532" s="38"/>
    </row>
    <row r="4533" spans="2:9">
      <c r="B4533" s="39"/>
      <c r="C4533" s="40"/>
      <c r="D4533" s="39"/>
      <c r="E4533" s="39"/>
      <c r="F4533" s="39"/>
      <c r="G4533" s="39"/>
      <c r="H4533" s="39"/>
      <c r="I4533" s="38"/>
    </row>
    <row r="4534" spans="2:9">
      <c r="B4534" s="39"/>
      <c r="C4534" s="40"/>
      <c r="D4534" s="39"/>
      <c r="E4534" s="39"/>
      <c r="F4534" s="39"/>
      <c r="G4534" s="39"/>
      <c r="H4534" s="39"/>
      <c r="I4534" s="38"/>
    </row>
    <row r="4535" spans="2:9">
      <c r="B4535" s="39"/>
      <c r="C4535" s="40"/>
      <c r="D4535" s="39"/>
      <c r="E4535" s="39"/>
      <c r="F4535" s="39"/>
      <c r="G4535" s="39"/>
      <c r="H4535" s="39"/>
      <c r="I4535" s="38"/>
    </row>
    <row r="4536" spans="2:9">
      <c r="B4536" s="39"/>
      <c r="C4536" s="40"/>
      <c r="D4536" s="39"/>
      <c r="E4536" s="39"/>
      <c r="F4536" s="39"/>
      <c r="G4536" s="39"/>
      <c r="H4536" s="39"/>
      <c r="I4536" s="38"/>
    </row>
    <row r="4537" spans="2:9">
      <c r="B4537" s="39"/>
      <c r="C4537" s="40"/>
      <c r="D4537" s="39"/>
      <c r="E4537" s="39"/>
      <c r="F4537" s="39"/>
      <c r="G4537" s="39"/>
      <c r="H4537" s="39"/>
      <c r="I4537" s="38"/>
    </row>
    <row r="4538" spans="2:9">
      <c r="B4538" s="39"/>
      <c r="C4538" s="40"/>
      <c r="D4538" s="39"/>
      <c r="E4538" s="39"/>
      <c r="F4538" s="39"/>
      <c r="G4538" s="39"/>
      <c r="H4538" s="39"/>
      <c r="I4538" s="38"/>
    </row>
    <row r="4539" spans="2:9">
      <c r="B4539" s="39"/>
      <c r="C4539" s="40"/>
      <c r="D4539" s="39"/>
      <c r="E4539" s="39"/>
      <c r="F4539" s="39"/>
      <c r="G4539" s="39"/>
      <c r="H4539" s="39"/>
      <c r="I4539" s="38"/>
    </row>
    <row r="4540" spans="2:9">
      <c r="B4540" s="39"/>
      <c r="C4540" s="40"/>
      <c r="D4540" s="39"/>
      <c r="E4540" s="39"/>
      <c r="F4540" s="39"/>
      <c r="G4540" s="39"/>
      <c r="H4540" s="39"/>
      <c r="I4540" s="38"/>
    </row>
    <row r="4541" spans="2:9">
      <c r="B4541" s="39"/>
      <c r="C4541" s="40"/>
      <c r="D4541" s="39"/>
      <c r="E4541" s="39"/>
      <c r="F4541" s="39"/>
      <c r="G4541" s="39"/>
      <c r="H4541" s="39"/>
      <c r="I4541" s="38"/>
    </row>
    <row r="4542" spans="2:9">
      <c r="B4542" s="39"/>
      <c r="C4542" s="40"/>
      <c r="D4542" s="39"/>
      <c r="E4542" s="39"/>
      <c r="F4542" s="39"/>
      <c r="G4542" s="39"/>
      <c r="H4542" s="39"/>
      <c r="I4542" s="38"/>
    </row>
    <row r="4543" spans="2:9">
      <c r="B4543" s="39"/>
      <c r="C4543" s="40"/>
      <c r="D4543" s="39"/>
      <c r="E4543" s="39"/>
      <c r="F4543" s="39"/>
      <c r="G4543" s="39"/>
      <c r="H4543" s="39"/>
      <c r="I4543" s="38"/>
    </row>
    <row r="4544" spans="2:9">
      <c r="B4544" s="39"/>
      <c r="C4544" s="40"/>
      <c r="D4544" s="39"/>
      <c r="E4544" s="39"/>
      <c r="F4544" s="39"/>
      <c r="G4544" s="39"/>
      <c r="H4544" s="39"/>
      <c r="I4544" s="38"/>
    </row>
    <row r="4545" spans="2:9">
      <c r="B4545" s="39"/>
      <c r="C4545" s="40"/>
      <c r="D4545" s="39"/>
      <c r="E4545" s="39"/>
      <c r="F4545" s="39"/>
      <c r="G4545" s="39"/>
      <c r="H4545" s="39"/>
      <c r="I4545" s="38"/>
    </row>
    <row r="4546" spans="2:9">
      <c r="B4546" s="39"/>
      <c r="C4546" s="40"/>
      <c r="D4546" s="39"/>
      <c r="E4546" s="39"/>
      <c r="F4546" s="39"/>
      <c r="G4546" s="39"/>
      <c r="H4546" s="39"/>
      <c r="I4546" s="38"/>
    </row>
    <row r="4547" spans="2:9">
      <c r="B4547" s="39"/>
      <c r="C4547" s="40"/>
      <c r="D4547" s="39"/>
      <c r="E4547" s="39"/>
      <c r="F4547" s="39"/>
      <c r="G4547" s="39"/>
      <c r="H4547" s="39"/>
      <c r="I4547" s="38"/>
    </row>
    <row r="4548" spans="2:9">
      <c r="B4548" s="39"/>
      <c r="C4548" s="40"/>
      <c r="D4548" s="39"/>
      <c r="E4548" s="39"/>
      <c r="F4548" s="39"/>
      <c r="G4548" s="39"/>
      <c r="H4548" s="39"/>
      <c r="I4548" s="38"/>
    </row>
    <row r="4549" spans="2:9">
      <c r="B4549" s="39"/>
      <c r="C4549" s="40"/>
      <c r="D4549" s="39"/>
      <c r="E4549" s="39"/>
      <c r="F4549" s="39"/>
      <c r="G4549" s="39"/>
      <c r="H4549" s="39"/>
      <c r="I4549" s="38"/>
    </row>
    <row r="4550" spans="2:9">
      <c r="B4550" s="39"/>
      <c r="C4550" s="40"/>
      <c r="D4550" s="39"/>
      <c r="E4550" s="39"/>
      <c r="F4550" s="39"/>
      <c r="G4550" s="39"/>
      <c r="H4550" s="39"/>
      <c r="I4550" s="38"/>
    </row>
    <row r="4551" spans="2:9">
      <c r="B4551" s="39"/>
      <c r="C4551" s="40"/>
      <c r="D4551" s="39"/>
      <c r="E4551" s="39"/>
      <c r="F4551" s="39"/>
      <c r="G4551" s="39"/>
      <c r="H4551" s="39"/>
      <c r="I4551" s="38"/>
    </row>
    <row r="4552" spans="2:9">
      <c r="B4552" s="39"/>
      <c r="C4552" s="40"/>
      <c r="D4552" s="39"/>
      <c r="E4552" s="39"/>
      <c r="F4552" s="39"/>
      <c r="G4552" s="39"/>
      <c r="H4552" s="39"/>
      <c r="I4552" s="38"/>
    </row>
    <row r="4553" spans="2:9">
      <c r="B4553" s="39"/>
      <c r="C4553" s="40"/>
      <c r="D4553" s="39"/>
      <c r="E4553" s="39"/>
      <c r="F4553" s="39"/>
      <c r="G4553" s="39"/>
      <c r="H4553" s="39"/>
      <c r="I4553" s="38"/>
    </row>
    <row r="4554" spans="2:9">
      <c r="B4554" s="39"/>
      <c r="C4554" s="40"/>
      <c r="D4554" s="39"/>
      <c r="E4554" s="39"/>
      <c r="F4554" s="39"/>
      <c r="G4554" s="39"/>
      <c r="H4554" s="39"/>
      <c r="I4554" s="38"/>
    </row>
    <row r="4555" spans="2:9">
      <c r="B4555" s="39"/>
      <c r="C4555" s="40"/>
      <c r="D4555" s="39"/>
      <c r="E4555" s="39"/>
      <c r="F4555" s="39"/>
      <c r="G4555" s="39"/>
      <c r="H4555" s="39"/>
      <c r="I4555" s="38"/>
    </row>
    <row r="4556" spans="2:9">
      <c r="B4556" s="39"/>
      <c r="C4556" s="40"/>
      <c r="D4556" s="39"/>
      <c r="E4556" s="39"/>
      <c r="F4556" s="39"/>
      <c r="G4556" s="39"/>
      <c r="H4556" s="39"/>
      <c r="I4556" s="38"/>
    </row>
    <row r="4557" spans="2:9">
      <c r="B4557" s="39"/>
      <c r="C4557" s="40"/>
      <c r="D4557" s="39"/>
      <c r="E4557" s="39"/>
      <c r="F4557" s="39"/>
      <c r="G4557" s="39"/>
      <c r="H4557" s="39"/>
      <c r="I4557" s="38"/>
    </row>
    <row r="4558" spans="2:9">
      <c r="B4558" s="39"/>
      <c r="C4558" s="40"/>
      <c r="D4558" s="39"/>
      <c r="E4558" s="39"/>
      <c r="F4558" s="39"/>
      <c r="G4558" s="39"/>
      <c r="H4558" s="39"/>
      <c r="I4558" s="38"/>
    </row>
    <row r="4559" spans="2:9">
      <c r="B4559" s="39"/>
      <c r="C4559" s="40"/>
      <c r="D4559" s="39"/>
      <c r="E4559" s="39"/>
      <c r="F4559" s="39"/>
      <c r="G4559" s="39"/>
      <c r="H4559" s="39"/>
      <c r="I4559" s="38"/>
    </row>
    <row r="4560" spans="2:9">
      <c r="B4560" s="39"/>
      <c r="C4560" s="40"/>
      <c r="D4560" s="39"/>
      <c r="E4560" s="39"/>
      <c r="F4560" s="39"/>
      <c r="G4560" s="39"/>
      <c r="H4560" s="39"/>
      <c r="I4560" s="38"/>
    </row>
    <row r="4561" spans="2:9">
      <c r="B4561" s="39"/>
      <c r="C4561" s="40"/>
      <c r="D4561" s="39"/>
      <c r="E4561" s="39"/>
      <c r="F4561" s="39"/>
      <c r="G4561" s="39"/>
      <c r="H4561" s="39"/>
      <c r="I4561" s="38"/>
    </row>
    <row r="4562" spans="2:9">
      <c r="B4562" s="39"/>
      <c r="C4562" s="40"/>
      <c r="D4562" s="39"/>
      <c r="E4562" s="39"/>
      <c r="F4562" s="39"/>
      <c r="G4562" s="39"/>
      <c r="H4562" s="39"/>
      <c r="I4562" s="38"/>
    </row>
    <row r="4563" spans="2:9">
      <c r="B4563" s="39"/>
      <c r="C4563" s="40"/>
      <c r="D4563" s="39"/>
      <c r="E4563" s="39"/>
      <c r="F4563" s="39"/>
      <c r="G4563" s="39"/>
      <c r="H4563" s="39"/>
      <c r="I4563" s="38"/>
    </row>
    <row r="4564" spans="2:9">
      <c r="B4564" s="39"/>
      <c r="C4564" s="40"/>
      <c r="D4564" s="39"/>
      <c r="E4564" s="39"/>
      <c r="F4564" s="39"/>
      <c r="G4564" s="39"/>
      <c r="H4564" s="39"/>
      <c r="I4564" s="38"/>
    </row>
    <row r="4565" spans="2:9">
      <c r="B4565" s="39"/>
      <c r="C4565" s="40"/>
      <c r="D4565" s="39"/>
      <c r="E4565" s="39"/>
      <c r="F4565" s="39"/>
      <c r="G4565" s="39"/>
      <c r="H4565" s="39"/>
      <c r="I4565" s="38"/>
    </row>
    <row r="4566" spans="2:9">
      <c r="B4566" s="39"/>
      <c r="C4566" s="40"/>
      <c r="D4566" s="39"/>
      <c r="E4566" s="39"/>
      <c r="F4566" s="39"/>
      <c r="G4566" s="39"/>
      <c r="H4566" s="39"/>
      <c r="I4566" s="38"/>
    </row>
    <row r="4567" spans="2:9">
      <c r="B4567" s="39"/>
      <c r="C4567" s="40"/>
      <c r="D4567" s="39"/>
      <c r="E4567" s="39"/>
      <c r="F4567" s="39"/>
      <c r="G4567" s="39"/>
      <c r="H4567" s="39"/>
      <c r="I4567" s="38"/>
    </row>
    <row r="4568" spans="2:9">
      <c r="B4568" s="39"/>
      <c r="C4568" s="40"/>
      <c r="D4568" s="39"/>
      <c r="E4568" s="39"/>
      <c r="F4568" s="39"/>
      <c r="G4568" s="39"/>
      <c r="H4568" s="39"/>
      <c r="I4568" s="38"/>
    </row>
    <row r="4569" spans="2:9">
      <c r="B4569" s="39"/>
      <c r="C4569" s="40"/>
      <c r="D4569" s="39"/>
      <c r="E4569" s="39"/>
      <c r="F4569" s="39"/>
      <c r="G4569" s="39"/>
      <c r="H4569" s="39"/>
      <c r="I4569" s="38"/>
    </row>
    <row r="4570" spans="2:9">
      <c r="B4570" s="39"/>
      <c r="C4570" s="40"/>
      <c r="D4570" s="39"/>
      <c r="E4570" s="39"/>
      <c r="F4570" s="39"/>
      <c r="G4570" s="39"/>
      <c r="H4570" s="39"/>
      <c r="I4570" s="38"/>
    </row>
    <row r="4571" spans="2:9">
      <c r="B4571" s="39"/>
      <c r="C4571" s="40"/>
      <c r="D4571" s="39"/>
      <c r="E4571" s="39"/>
      <c r="F4571" s="39"/>
      <c r="G4571" s="39"/>
      <c r="H4571" s="39"/>
      <c r="I4571" s="38"/>
    </row>
    <row r="4572" spans="2:9">
      <c r="B4572" s="39"/>
      <c r="C4572" s="40"/>
      <c r="D4572" s="39"/>
      <c r="E4572" s="39"/>
      <c r="F4572" s="39"/>
      <c r="G4572" s="39"/>
      <c r="H4572" s="39"/>
      <c r="I4572" s="38"/>
    </row>
    <row r="4573" spans="2:9">
      <c r="B4573" s="39"/>
      <c r="C4573" s="40"/>
      <c r="D4573" s="39"/>
      <c r="E4573" s="39"/>
      <c r="F4573" s="39"/>
      <c r="G4573" s="39"/>
      <c r="H4573" s="39"/>
      <c r="I4573" s="38"/>
    </row>
    <row r="4574" spans="2:9">
      <c r="B4574" s="39"/>
      <c r="C4574" s="40"/>
      <c r="D4574" s="39"/>
      <c r="E4574" s="39"/>
      <c r="F4574" s="39"/>
      <c r="G4574" s="39"/>
      <c r="H4574" s="39"/>
      <c r="I4574" s="38"/>
    </row>
    <row r="4575" spans="2:9">
      <c r="B4575" s="39"/>
      <c r="C4575" s="40"/>
      <c r="D4575" s="39"/>
      <c r="E4575" s="39"/>
      <c r="F4575" s="39"/>
      <c r="G4575" s="39"/>
      <c r="H4575" s="39"/>
      <c r="I4575" s="38"/>
    </row>
    <row r="4576" spans="2:9">
      <c r="B4576" s="39"/>
      <c r="C4576" s="40"/>
      <c r="D4576" s="39"/>
      <c r="E4576" s="39"/>
      <c r="F4576" s="39"/>
      <c r="G4576" s="39"/>
      <c r="H4576" s="39"/>
      <c r="I4576" s="38"/>
    </row>
    <row r="4577" spans="2:9">
      <c r="B4577" s="39"/>
      <c r="C4577" s="40"/>
      <c r="D4577" s="39"/>
      <c r="E4577" s="39"/>
      <c r="F4577" s="39"/>
      <c r="G4577" s="39"/>
      <c r="H4577" s="39"/>
      <c r="I4577" s="38"/>
    </row>
    <row r="4578" spans="2:9">
      <c r="B4578" s="39"/>
      <c r="C4578" s="40"/>
      <c r="D4578" s="39"/>
      <c r="E4578" s="39"/>
      <c r="F4578" s="39"/>
      <c r="G4578" s="39"/>
      <c r="H4578" s="39"/>
      <c r="I4578" s="38"/>
    </row>
    <row r="4579" spans="2:9">
      <c r="B4579" s="39"/>
      <c r="C4579" s="40"/>
      <c r="D4579" s="39"/>
      <c r="E4579" s="39"/>
      <c r="F4579" s="39"/>
      <c r="G4579" s="39"/>
      <c r="H4579" s="39"/>
      <c r="I4579" s="38"/>
    </row>
    <row r="4580" spans="2:9">
      <c r="B4580" s="39"/>
      <c r="C4580" s="40"/>
      <c r="D4580" s="39"/>
      <c r="E4580" s="39"/>
      <c r="F4580" s="39"/>
      <c r="G4580" s="39"/>
      <c r="H4580" s="39"/>
      <c r="I4580" s="38"/>
    </row>
    <row r="4581" spans="2:9">
      <c r="B4581" s="39"/>
      <c r="C4581" s="40"/>
      <c r="D4581" s="39"/>
      <c r="E4581" s="39"/>
      <c r="F4581" s="39"/>
      <c r="G4581" s="39"/>
      <c r="H4581" s="39"/>
      <c r="I4581" s="38"/>
    </row>
    <row r="4582" spans="2:9">
      <c r="B4582" s="39"/>
      <c r="C4582" s="40"/>
      <c r="D4582" s="39"/>
      <c r="E4582" s="39"/>
      <c r="F4582" s="39"/>
      <c r="G4582" s="39"/>
      <c r="H4582" s="39"/>
      <c r="I4582" s="38"/>
    </row>
    <row r="4583" spans="2:9">
      <c r="B4583" s="39"/>
      <c r="C4583" s="40"/>
      <c r="D4583" s="39"/>
      <c r="E4583" s="39"/>
      <c r="F4583" s="39"/>
      <c r="G4583" s="39"/>
      <c r="H4583" s="39"/>
      <c r="I4583" s="38"/>
    </row>
    <row r="4584" spans="2:9">
      <c r="B4584" s="39"/>
      <c r="C4584" s="40"/>
      <c r="D4584" s="39"/>
      <c r="E4584" s="39"/>
      <c r="F4584" s="39"/>
      <c r="G4584" s="39"/>
      <c r="H4584" s="39"/>
      <c r="I4584" s="38"/>
    </row>
    <row r="4585" spans="2:9">
      <c r="B4585" s="39"/>
      <c r="C4585" s="40"/>
      <c r="D4585" s="39"/>
      <c r="E4585" s="39"/>
      <c r="F4585" s="39"/>
      <c r="G4585" s="39"/>
      <c r="H4585" s="39"/>
      <c r="I4585" s="38"/>
    </row>
    <row r="4586" spans="2:9">
      <c r="B4586" s="39"/>
      <c r="C4586" s="40"/>
      <c r="D4586" s="39"/>
      <c r="E4586" s="39"/>
      <c r="F4586" s="39"/>
      <c r="G4586" s="39"/>
      <c r="H4586" s="39"/>
      <c r="I4586" s="38"/>
    </row>
    <row r="4587" spans="2:9">
      <c r="B4587" s="39"/>
      <c r="C4587" s="40"/>
      <c r="D4587" s="39"/>
      <c r="E4587" s="39"/>
      <c r="F4587" s="39"/>
      <c r="G4587" s="39"/>
      <c r="H4587" s="39"/>
      <c r="I4587" s="38"/>
    </row>
    <row r="4588" spans="2:9">
      <c r="B4588" s="39"/>
      <c r="C4588" s="40"/>
      <c r="D4588" s="39"/>
      <c r="E4588" s="39"/>
      <c r="F4588" s="39"/>
      <c r="G4588" s="39"/>
      <c r="H4588" s="39"/>
      <c r="I4588" s="38"/>
    </row>
    <row r="4589" spans="2:9">
      <c r="B4589" s="39"/>
      <c r="C4589" s="40"/>
      <c r="D4589" s="39"/>
      <c r="E4589" s="39"/>
      <c r="F4589" s="39"/>
      <c r="G4589" s="39"/>
      <c r="H4589" s="39"/>
      <c r="I4589" s="38"/>
    </row>
    <row r="4590" spans="2:9">
      <c r="B4590" s="39"/>
      <c r="C4590" s="40"/>
      <c r="D4590" s="39"/>
      <c r="E4590" s="39"/>
      <c r="F4590" s="39"/>
      <c r="G4590" s="39"/>
      <c r="H4590" s="39"/>
      <c r="I4590" s="38"/>
    </row>
    <row r="4591" spans="2:9">
      <c r="B4591" s="39"/>
      <c r="C4591" s="40"/>
      <c r="D4591" s="39"/>
      <c r="E4591" s="39"/>
      <c r="F4591" s="39"/>
      <c r="G4591" s="39"/>
      <c r="H4591" s="39"/>
      <c r="I4591" s="38"/>
    </row>
    <row r="4592" spans="2:9">
      <c r="B4592" s="39"/>
      <c r="C4592" s="40"/>
      <c r="D4592" s="39"/>
      <c r="E4592" s="39"/>
      <c r="F4592" s="39"/>
      <c r="G4592" s="39"/>
      <c r="H4592" s="39"/>
      <c r="I4592" s="38"/>
    </row>
    <row r="4593" spans="2:9">
      <c r="B4593" s="39"/>
      <c r="C4593" s="40"/>
      <c r="D4593" s="39"/>
      <c r="E4593" s="39"/>
      <c r="F4593" s="39"/>
      <c r="G4593" s="39"/>
      <c r="H4593" s="39"/>
      <c r="I4593" s="38"/>
    </row>
    <row r="4594" spans="2:9">
      <c r="B4594" s="39"/>
      <c r="C4594" s="40"/>
      <c r="D4594" s="39"/>
      <c r="E4594" s="39"/>
      <c r="F4594" s="39"/>
      <c r="G4594" s="39"/>
      <c r="H4594" s="39"/>
      <c r="I4594" s="38"/>
    </row>
    <row r="4595" spans="2:9">
      <c r="B4595" s="39"/>
      <c r="C4595" s="40"/>
      <c r="D4595" s="39"/>
      <c r="E4595" s="39"/>
      <c r="F4595" s="39"/>
      <c r="G4595" s="39"/>
      <c r="H4595" s="39"/>
      <c r="I4595" s="38"/>
    </row>
    <row r="4596" spans="2:9">
      <c r="B4596" s="39"/>
      <c r="C4596" s="40"/>
      <c r="D4596" s="39"/>
      <c r="E4596" s="39"/>
      <c r="F4596" s="39"/>
      <c r="G4596" s="39"/>
      <c r="H4596" s="39"/>
      <c r="I4596" s="38"/>
    </row>
    <row r="4597" spans="2:9">
      <c r="B4597" s="39"/>
      <c r="C4597" s="40"/>
      <c r="D4597" s="39"/>
      <c r="E4597" s="39"/>
      <c r="F4597" s="39"/>
      <c r="G4597" s="39"/>
      <c r="H4597" s="39"/>
      <c r="I4597" s="38"/>
    </row>
    <row r="4598" spans="2:9">
      <c r="B4598" s="39"/>
      <c r="C4598" s="40"/>
      <c r="D4598" s="39"/>
      <c r="E4598" s="39"/>
      <c r="F4598" s="39"/>
      <c r="G4598" s="39"/>
      <c r="H4598" s="39"/>
      <c r="I4598" s="38"/>
    </row>
    <row r="4599" spans="2:9">
      <c r="B4599" s="39"/>
      <c r="C4599" s="40"/>
      <c r="D4599" s="39"/>
      <c r="E4599" s="39"/>
      <c r="F4599" s="39"/>
      <c r="G4599" s="39"/>
      <c r="H4599" s="39"/>
      <c r="I4599" s="38"/>
    </row>
    <row r="4600" spans="2:9">
      <c r="B4600" s="39"/>
      <c r="C4600" s="40"/>
      <c r="D4600" s="39"/>
      <c r="E4600" s="39"/>
      <c r="F4600" s="39"/>
      <c r="G4600" s="39"/>
      <c r="H4600" s="39"/>
      <c r="I4600" s="38"/>
    </row>
    <row r="4601" spans="2:9">
      <c r="B4601" s="39"/>
      <c r="C4601" s="40"/>
      <c r="D4601" s="39"/>
      <c r="E4601" s="39"/>
      <c r="F4601" s="39"/>
      <c r="G4601" s="39"/>
      <c r="H4601" s="39"/>
      <c r="I4601" s="38"/>
    </row>
    <row r="4602" spans="2:9">
      <c r="B4602" s="39"/>
      <c r="C4602" s="40"/>
      <c r="D4602" s="39"/>
      <c r="E4602" s="39"/>
      <c r="F4602" s="39"/>
      <c r="G4602" s="39"/>
      <c r="H4602" s="39"/>
      <c r="I4602" s="38"/>
    </row>
    <row r="4603" spans="2:9">
      <c r="B4603" s="39"/>
      <c r="C4603" s="40"/>
      <c r="D4603" s="39"/>
      <c r="E4603" s="39"/>
      <c r="F4603" s="39"/>
      <c r="G4603" s="39"/>
      <c r="H4603" s="39"/>
      <c r="I4603" s="38"/>
    </row>
    <row r="4604" spans="2:9">
      <c r="B4604" s="39"/>
      <c r="C4604" s="40"/>
      <c r="D4604" s="39"/>
      <c r="E4604" s="39"/>
      <c r="F4604" s="39"/>
      <c r="G4604" s="39"/>
      <c r="H4604" s="39"/>
      <c r="I4604" s="38"/>
    </row>
    <row r="4605" spans="2:9">
      <c r="B4605" s="39"/>
      <c r="C4605" s="40"/>
      <c r="D4605" s="39"/>
      <c r="E4605" s="39"/>
      <c r="F4605" s="39"/>
      <c r="G4605" s="39"/>
      <c r="H4605" s="39"/>
      <c r="I4605" s="38"/>
    </row>
    <row r="4606" spans="2:9">
      <c r="B4606" s="39"/>
      <c r="C4606" s="40"/>
      <c r="D4606" s="39"/>
      <c r="E4606" s="39"/>
      <c r="F4606" s="39"/>
      <c r="G4606" s="39"/>
      <c r="H4606" s="39"/>
      <c r="I4606" s="38"/>
    </row>
    <row r="4607" spans="2:9">
      <c r="B4607" s="39"/>
      <c r="C4607" s="40"/>
      <c r="D4607" s="39"/>
      <c r="E4607" s="39"/>
      <c r="F4607" s="39"/>
      <c r="G4607" s="39"/>
      <c r="H4607" s="39"/>
      <c r="I4607" s="38"/>
    </row>
    <row r="4608" spans="2:9">
      <c r="B4608" s="39"/>
      <c r="C4608" s="40"/>
      <c r="D4608" s="39"/>
      <c r="E4608" s="39"/>
      <c r="F4608" s="39"/>
      <c r="G4608" s="39"/>
      <c r="H4608" s="39"/>
      <c r="I4608" s="38"/>
    </row>
    <row r="4609" spans="2:9">
      <c r="B4609" s="39"/>
      <c r="C4609" s="40"/>
      <c r="D4609" s="39"/>
      <c r="E4609" s="39"/>
      <c r="F4609" s="39"/>
      <c r="G4609" s="39"/>
      <c r="H4609" s="39"/>
      <c r="I4609" s="38"/>
    </row>
    <row r="4610" spans="2:9">
      <c r="B4610" s="39"/>
      <c r="C4610" s="40"/>
      <c r="D4610" s="39"/>
      <c r="E4610" s="39"/>
      <c r="F4610" s="39"/>
      <c r="G4610" s="39"/>
      <c r="H4610" s="39"/>
      <c r="I4610" s="38"/>
    </row>
    <row r="4611" spans="2:9">
      <c r="B4611" s="39"/>
      <c r="C4611" s="40"/>
      <c r="D4611" s="39"/>
      <c r="E4611" s="39"/>
      <c r="F4611" s="39"/>
      <c r="G4611" s="39"/>
      <c r="H4611" s="39"/>
      <c r="I4611" s="38"/>
    </row>
    <row r="4612" spans="2:9">
      <c r="B4612" s="39"/>
      <c r="C4612" s="40"/>
      <c r="D4612" s="39"/>
      <c r="E4612" s="39"/>
      <c r="F4612" s="39"/>
      <c r="G4612" s="39"/>
      <c r="H4612" s="39"/>
      <c r="I4612" s="38"/>
    </row>
    <row r="4613" spans="2:9">
      <c r="B4613" s="39"/>
      <c r="C4613" s="40"/>
      <c r="D4613" s="39"/>
      <c r="E4613" s="39"/>
      <c r="F4613" s="39"/>
      <c r="G4613" s="39"/>
      <c r="H4613" s="39"/>
      <c r="I4613" s="38"/>
    </row>
    <row r="4614" spans="2:9">
      <c r="B4614" s="39"/>
      <c r="C4614" s="40"/>
      <c r="D4614" s="39"/>
      <c r="E4614" s="39"/>
      <c r="F4614" s="39"/>
      <c r="G4614" s="39"/>
      <c r="H4614" s="39"/>
      <c r="I4614" s="38"/>
    </row>
    <row r="4615" spans="2:9">
      <c r="B4615" s="39"/>
      <c r="C4615" s="40"/>
      <c r="D4615" s="39"/>
      <c r="E4615" s="39"/>
      <c r="F4615" s="39"/>
      <c r="G4615" s="39"/>
      <c r="H4615" s="39"/>
      <c r="I4615" s="38"/>
    </row>
    <row r="4616" spans="2:9">
      <c r="B4616" s="39"/>
      <c r="C4616" s="40"/>
      <c r="D4616" s="39"/>
      <c r="E4616" s="39"/>
      <c r="F4616" s="39"/>
      <c r="G4616" s="39"/>
      <c r="H4616" s="39"/>
      <c r="I4616" s="38"/>
    </row>
    <row r="4617" spans="2:9">
      <c r="B4617" s="39"/>
      <c r="C4617" s="40"/>
      <c r="D4617" s="39"/>
      <c r="E4617" s="39"/>
      <c r="F4617" s="39"/>
      <c r="G4617" s="39"/>
      <c r="H4617" s="39"/>
      <c r="I4617" s="38"/>
    </row>
    <row r="4618" spans="2:9">
      <c r="B4618" s="39"/>
      <c r="C4618" s="40"/>
      <c r="D4618" s="39"/>
      <c r="E4618" s="39"/>
      <c r="F4618" s="39"/>
      <c r="G4618" s="39"/>
      <c r="H4618" s="39"/>
      <c r="I4618" s="38"/>
    </row>
    <row r="4619" spans="2:9">
      <c r="B4619" s="39"/>
      <c r="C4619" s="40"/>
      <c r="D4619" s="39"/>
      <c r="E4619" s="39"/>
      <c r="F4619" s="39"/>
      <c r="G4619" s="39"/>
      <c r="H4619" s="39"/>
      <c r="I4619" s="38"/>
    </row>
    <row r="4620" spans="2:9">
      <c r="B4620" s="39"/>
      <c r="C4620" s="40"/>
      <c r="D4620" s="39"/>
      <c r="E4620" s="39"/>
      <c r="F4620" s="39"/>
      <c r="G4620" s="39"/>
      <c r="H4620" s="39"/>
      <c r="I4620" s="38"/>
    </row>
    <row r="4621" spans="2:9">
      <c r="B4621" s="39"/>
      <c r="C4621" s="40"/>
      <c r="D4621" s="39"/>
      <c r="E4621" s="39"/>
      <c r="F4621" s="39"/>
      <c r="G4621" s="39"/>
      <c r="H4621" s="39"/>
      <c r="I4621" s="38"/>
    </row>
    <row r="4622" spans="2:9">
      <c r="B4622" s="39"/>
      <c r="C4622" s="40"/>
      <c r="D4622" s="39"/>
      <c r="E4622" s="39"/>
      <c r="F4622" s="39"/>
      <c r="G4622" s="39"/>
      <c r="H4622" s="39"/>
      <c r="I4622" s="38"/>
    </row>
    <row r="4623" spans="2:9">
      <c r="B4623" s="39"/>
      <c r="C4623" s="40"/>
      <c r="D4623" s="39"/>
      <c r="E4623" s="39"/>
      <c r="F4623" s="39"/>
      <c r="G4623" s="39"/>
      <c r="H4623" s="39"/>
      <c r="I4623" s="38"/>
    </row>
    <row r="4624" spans="2:9">
      <c r="B4624" s="39"/>
      <c r="C4624" s="40"/>
      <c r="D4624" s="39"/>
      <c r="E4624" s="39"/>
      <c r="F4624" s="39"/>
      <c r="G4624" s="39"/>
      <c r="H4624" s="39"/>
      <c r="I4624" s="38"/>
    </row>
    <row r="4625" spans="2:9">
      <c r="B4625" s="39"/>
      <c r="C4625" s="40"/>
      <c r="D4625" s="39"/>
      <c r="E4625" s="39"/>
      <c r="F4625" s="39"/>
      <c r="G4625" s="39"/>
      <c r="H4625" s="39"/>
      <c r="I4625" s="38"/>
    </row>
    <row r="4626" spans="2:9">
      <c r="B4626" s="39"/>
      <c r="C4626" s="40"/>
      <c r="D4626" s="39"/>
      <c r="E4626" s="39"/>
      <c r="F4626" s="39"/>
      <c r="G4626" s="39"/>
      <c r="H4626" s="39"/>
      <c r="I4626" s="38"/>
    </row>
    <row r="4627" spans="2:9">
      <c r="B4627" s="39"/>
      <c r="C4627" s="40"/>
      <c r="D4627" s="39"/>
      <c r="E4627" s="39"/>
      <c r="F4627" s="39"/>
      <c r="G4627" s="39"/>
      <c r="H4627" s="39"/>
      <c r="I4627" s="38"/>
    </row>
    <row r="4628" spans="2:9">
      <c r="B4628" s="39"/>
      <c r="C4628" s="40"/>
      <c r="D4628" s="39"/>
      <c r="E4628" s="39"/>
      <c r="F4628" s="39"/>
      <c r="G4628" s="39"/>
      <c r="H4628" s="39"/>
      <c r="I4628" s="38"/>
    </row>
    <row r="4629" spans="2:9">
      <c r="B4629" s="39"/>
      <c r="C4629" s="40"/>
      <c r="D4629" s="39"/>
      <c r="E4629" s="39"/>
      <c r="F4629" s="39"/>
      <c r="G4629" s="39"/>
      <c r="H4629" s="39"/>
      <c r="I4629" s="38"/>
    </row>
    <row r="4630" spans="2:9">
      <c r="B4630" s="39"/>
      <c r="C4630" s="40"/>
      <c r="D4630" s="39"/>
      <c r="E4630" s="39"/>
      <c r="F4630" s="39"/>
      <c r="G4630" s="39"/>
      <c r="H4630" s="39"/>
      <c r="I4630" s="38"/>
    </row>
    <row r="4631" spans="2:9">
      <c r="B4631" s="39"/>
      <c r="C4631" s="40"/>
      <c r="D4631" s="39"/>
      <c r="E4631" s="39"/>
      <c r="F4631" s="39"/>
      <c r="G4631" s="39"/>
      <c r="H4631" s="39"/>
      <c r="I4631" s="38"/>
    </row>
    <row r="4632" spans="2:9">
      <c r="B4632" s="39"/>
      <c r="C4632" s="40"/>
      <c r="D4632" s="39"/>
      <c r="E4632" s="39"/>
      <c r="F4632" s="39"/>
      <c r="G4632" s="39"/>
      <c r="H4632" s="39"/>
      <c r="I4632" s="38"/>
    </row>
    <row r="4633" spans="2:9">
      <c r="B4633" s="39"/>
      <c r="C4633" s="40"/>
      <c r="D4633" s="39"/>
      <c r="E4633" s="39"/>
      <c r="F4633" s="39"/>
      <c r="G4633" s="39"/>
      <c r="H4633" s="39"/>
      <c r="I4633" s="38"/>
    </row>
    <row r="4634" spans="2:9">
      <c r="B4634" s="39"/>
      <c r="C4634" s="40"/>
      <c r="D4634" s="39"/>
      <c r="E4634" s="39"/>
      <c r="F4634" s="39"/>
      <c r="G4634" s="39"/>
      <c r="H4634" s="39"/>
      <c r="I4634" s="38"/>
    </row>
    <row r="4635" spans="2:9">
      <c r="B4635" s="39"/>
      <c r="C4635" s="40"/>
      <c r="D4635" s="39"/>
      <c r="E4635" s="39"/>
      <c r="F4635" s="39"/>
      <c r="G4635" s="39"/>
      <c r="H4635" s="39"/>
      <c r="I4635" s="38"/>
    </row>
    <row r="4636" spans="2:9">
      <c r="B4636" s="39"/>
      <c r="C4636" s="40"/>
      <c r="D4636" s="39"/>
      <c r="E4636" s="39"/>
      <c r="F4636" s="39"/>
      <c r="G4636" s="39"/>
      <c r="H4636" s="39"/>
      <c r="I4636" s="38"/>
    </row>
    <row r="4637" spans="2:9">
      <c r="B4637" s="39"/>
      <c r="C4637" s="40"/>
      <c r="D4637" s="39"/>
      <c r="E4637" s="39"/>
      <c r="F4637" s="39"/>
      <c r="G4637" s="39"/>
      <c r="H4637" s="39"/>
      <c r="I4637" s="38"/>
    </row>
    <row r="4638" spans="2:9">
      <c r="B4638" s="39"/>
      <c r="C4638" s="40"/>
      <c r="D4638" s="39"/>
      <c r="E4638" s="39"/>
      <c r="F4638" s="39"/>
      <c r="G4638" s="39"/>
      <c r="H4638" s="39"/>
      <c r="I4638" s="38"/>
    </row>
    <row r="4639" spans="2:9">
      <c r="B4639" s="39"/>
      <c r="C4639" s="40"/>
      <c r="D4639" s="39"/>
      <c r="E4639" s="39"/>
      <c r="F4639" s="39"/>
      <c r="G4639" s="39"/>
      <c r="H4639" s="39"/>
      <c r="I4639" s="38"/>
    </row>
    <row r="4640" spans="2:9">
      <c r="B4640" s="39"/>
      <c r="C4640" s="40"/>
      <c r="D4640" s="39"/>
      <c r="E4640" s="39"/>
      <c r="F4640" s="39"/>
      <c r="G4640" s="39"/>
      <c r="H4640" s="39"/>
      <c r="I4640" s="38"/>
    </row>
    <row r="4641" spans="2:9">
      <c r="B4641" s="39"/>
      <c r="C4641" s="40"/>
      <c r="D4641" s="39"/>
      <c r="E4641" s="39"/>
      <c r="F4641" s="39"/>
      <c r="G4641" s="39"/>
      <c r="H4641" s="39"/>
      <c r="I4641" s="38"/>
    </row>
    <row r="4642" spans="2:9">
      <c r="B4642" s="39"/>
      <c r="C4642" s="40"/>
      <c r="D4642" s="39"/>
      <c r="E4642" s="39"/>
      <c r="F4642" s="39"/>
      <c r="G4642" s="39"/>
      <c r="H4642" s="39"/>
      <c r="I4642" s="38"/>
    </row>
    <row r="4643" spans="2:9">
      <c r="B4643" s="39"/>
      <c r="C4643" s="40"/>
      <c r="D4643" s="39"/>
      <c r="E4643" s="39"/>
      <c r="F4643" s="39"/>
      <c r="G4643" s="39"/>
      <c r="H4643" s="39"/>
      <c r="I4643" s="38"/>
    </row>
    <row r="4644" spans="2:9">
      <c r="B4644" s="39"/>
      <c r="C4644" s="40"/>
      <c r="D4644" s="39"/>
      <c r="E4644" s="39"/>
      <c r="F4644" s="39"/>
      <c r="G4644" s="39"/>
      <c r="H4644" s="39"/>
      <c r="I4644" s="38"/>
    </row>
    <row r="4645" spans="2:9">
      <c r="B4645" s="39"/>
      <c r="C4645" s="40"/>
      <c r="D4645" s="39"/>
      <c r="E4645" s="39"/>
      <c r="F4645" s="39"/>
      <c r="G4645" s="39"/>
      <c r="H4645" s="39"/>
      <c r="I4645" s="38"/>
    </row>
    <row r="4646" spans="2:9">
      <c r="B4646" s="39"/>
      <c r="C4646" s="40"/>
      <c r="D4646" s="39"/>
      <c r="E4646" s="39"/>
      <c r="F4646" s="39"/>
      <c r="G4646" s="39"/>
      <c r="H4646" s="39"/>
      <c r="I4646" s="38"/>
    </row>
    <row r="4647" spans="2:9">
      <c r="B4647" s="39"/>
      <c r="C4647" s="40"/>
      <c r="D4647" s="39"/>
      <c r="E4647" s="39"/>
      <c r="F4647" s="39"/>
      <c r="G4647" s="39"/>
      <c r="H4647" s="39"/>
      <c r="I4647" s="38"/>
    </row>
    <row r="4648" spans="2:9">
      <c r="B4648" s="39"/>
      <c r="C4648" s="40"/>
      <c r="D4648" s="39"/>
      <c r="E4648" s="39"/>
      <c r="F4648" s="39"/>
      <c r="G4648" s="39"/>
      <c r="H4648" s="39"/>
      <c r="I4648" s="38"/>
    </row>
    <row r="4649" spans="2:9">
      <c r="B4649" s="39"/>
      <c r="C4649" s="40"/>
      <c r="D4649" s="39"/>
      <c r="E4649" s="39"/>
      <c r="F4649" s="39"/>
      <c r="G4649" s="39"/>
      <c r="H4649" s="39"/>
      <c r="I4649" s="38"/>
    </row>
    <row r="4650" spans="2:9">
      <c r="B4650" s="39"/>
      <c r="C4650" s="40"/>
      <c r="D4650" s="39"/>
      <c r="E4650" s="39"/>
      <c r="F4650" s="39"/>
      <c r="G4650" s="39"/>
      <c r="H4650" s="39"/>
      <c r="I4650" s="38"/>
    </row>
    <row r="4651" spans="2:9">
      <c r="B4651" s="39"/>
      <c r="C4651" s="40"/>
      <c r="D4651" s="39"/>
      <c r="E4651" s="39"/>
      <c r="F4651" s="39"/>
      <c r="G4651" s="39"/>
      <c r="H4651" s="39"/>
      <c r="I4651" s="38"/>
    </row>
    <row r="4652" spans="2:9">
      <c r="B4652" s="39"/>
      <c r="C4652" s="40"/>
      <c r="D4652" s="39"/>
      <c r="E4652" s="39"/>
      <c r="F4652" s="39"/>
      <c r="G4652" s="39"/>
      <c r="H4652" s="39"/>
      <c r="I4652" s="38"/>
    </row>
    <row r="4653" spans="2:9">
      <c r="B4653" s="39"/>
      <c r="C4653" s="40"/>
      <c r="D4653" s="39"/>
      <c r="E4653" s="39"/>
      <c r="F4653" s="39"/>
      <c r="G4653" s="39"/>
      <c r="H4653" s="39"/>
      <c r="I4653" s="38"/>
    </row>
    <row r="4654" spans="2:9">
      <c r="B4654" s="39"/>
      <c r="C4654" s="40"/>
      <c r="D4654" s="39"/>
      <c r="E4654" s="39"/>
      <c r="F4654" s="39"/>
      <c r="G4654" s="39"/>
      <c r="H4654" s="39"/>
      <c r="I4654" s="38"/>
    </row>
    <row r="4655" spans="2:9">
      <c r="B4655" s="39"/>
      <c r="C4655" s="40"/>
      <c r="D4655" s="39"/>
      <c r="E4655" s="39"/>
      <c r="F4655" s="39"/>
      <c r="G4655" s="39"/>
      <c r="H4655" s="39"/>
      <c r="I4655" s="38"/>
    </row>
    <row r="4656" spans="2:9">
      <c r="B4656" s="39"/>
      <c r="C4656" s="40"/>
      <c r="D4656" s="39"/>
      <c r="E4656" s="39"/>
      <c r="F4656" s="39"/>
      <c r="G4656" s="39"/>
      <c r="H4656" s="39"/>
      <c r="I4656" s="38"/>
    </row>
    <row r="4657" spans="2:9">
      <c r="B4657" s="39"/>
      <c r="C4657" s="40"/>
      <c r="D4657" s="39"/>
      <c r="E4657" s="39"/>
      <c r="F4657" s="39"/>
      <c r="G4657" s="39"/>
      <c r="H4657" s="39"/>
      <c r="I4657" s="38"/>
    </row>
    <row r="4658" spans="2:9">
      <c r="B4658" s="39"/>
      <c r="C4658" s="40"/>
      <c r="D4658" s="39"/>
      <c r="E4658" s="39"/>
      <c r="F4658" s="39"/>
      <c r="G4658" s="39"/>
      <c r="H4658" s="39"/>
      <c r="I4658" s="38"/>
    </row>
    <row r="4659" spans="2:9">
      <c r="B4659" s="39"/>
      <c r="C4659" s="40"/>
      <c r="D4659" s="39"/>
      <c r="E4659" s="39"/>
      <c r="F4659" s="39"/>
      <c r="G4659" s="39"/>
      <c r="H4659" s="39"/>
      <c r="I4659" s="38"/>
    </row>
    <row r="4660" spans="2:9">
      <c r="B4660" s="39"/>
      <c r="C4660" s="40"/>
      <c r="D4660" s="39"/>
      <c r="E4660" s="39"/>
      <c r="F4660" s="39"/>
      <c r="G4660" s="39"/>
      <c r="H4660" s="39"/>
      <c r="I4660" s="38"/>
    </row>
    <row r="4661" spans="2:9">
      <c r="B4661" s="39"/>
      <c r="C4661" s="40"/>
      <c r="D4661" s="39"/>
      <c r="E4661" s="39"/>
      <c r="F4661" s="39"/>
      <c r="G4661" s="39"/>
      <c r="H4661" s="39"/>
      <c r="I4661" s="38"/>
    </row>
    <row r="4662" spans="2:9">
      <c r="B4662" s="39"/>
      <c r="C4662" s="40"/>
      <c r="D4662" s="39"/>
      <c r="E4662" s="39"/>
      <c r="F4662" s="39"/>
      <c r="G4662" s="39"/>
      <c r="H4662" s="39"/>
      <c r="I4662" s="38"/>
    </row>
    <row r="4663" spans="2:9">
      <c r="B4663" s="39"/>
      <c r="C4663" s="40"/>
      <c r="D4663" s="39"/>
      <c r="E4663" s="39"/>
      <c r="F4663" s="39"/>
      <c r="G4663" s="39"/>
      <c r="H4663" s="39"/>
      <c r="I4663" s="38"/>
    </row>
    <row r="4664" spans="2:9">
      <c r="B4664" s="39"/>
      <c r="C4664" s="40"/>
      <c r="D4664" s="39"/>
      <c r="E4664" s="39"/>
      <c r="F4664" s="39"/>
      <c r="G4664" s="39"/>
      <c r="H4664" s="39"/>
      <c r="I4664" s="38"/>
    </row>
    <row r="4665" spans="2:9">
      <c r="B4665" s="39"/>
      <c r="C4665" s="40"/>
      <c r="D4665" s="39"/>
      <c r="E4665" s="39"/>
      <c r="F4665" s="39"/>
      <c r="G4665" s="39"/>
      <c r="H4665" s="39"/>
      <c r="I4665" s="38"/>
    </row>
    <row r="4666" spans="2:9">
      <c r="B4666" s="39"/>
      <c r="C4666" s="40"/>
      <c r="D4666" s="39"/>
      <c r="E4666" s="39"/>
      <c r="F4666" s="39"/>
      <c r="G4666" s="39"/>
      <c r="H4666" s="39"/>
      <c r="I4666" s="38"/>
    </row>
    <row r="4667" spans="2:9">
      <c r="B4667" s="39"/>
      <c r="C4667" s="40"/>
      <c r="D4667" s="39"/>
      <c r="E4667" s="39"/>
      <c r="F4667" s="39"/>
      <c r="G4667" s="39"/>
      <c r="H4667" s="39"/>
      <c r="I4667" s="38"/>
    </row>
    <row r="4668" spans="2:9">
      <c r="B4668" s="39"/>
      <c r="C4668" s="40"/>
      <c r="D4668" s="39"/>
      <c r="E4668" s="39"/>
      <c r="F4668" s="39"/>
      <c r="G4668" s="39"/>
      <c r="H4668" s="39"/>
      <c r="I4668" s="38"/>
    </row>
    <row r="4669" spans="2:9">
      <c r="B4669" s="39"/>
      <c r="C4669" s="40"/>
      <c r="D4669" s="39"/>
      <c r="E4669" s="39"/>
      <c r="F4669" s="39"/>
      <c r="G4669" s="39"/>
      <c r="H4669" s="39"/>
      <c r="I4669" s="38"/>
    </row>
    <row r="4670" spans="2:9">
      <c r="B4670" s="39"/>
      <c r="C4670" s="40"/>
      <c r="D4670" s="39"/>
      <c r="E4670" s="39"/>
      <c r="F4670" s="39"/>
      <c r="G4670" s="39"/>
      <c r="H4670" s="39"/>
      <c r="I4670" s="38"/>
    </row>
    <row r="4671" spans="2:9">
      <c r="B4671" s="39"/>
      <c r="C4671" s="40"/>
      <c r="D4671" s="39"/>
      <c r="E4671" s="39"/>
      <c r="F4671" s="39"/>
      <c r="G4671" s="39"/>
      <c r="H4671" s="39"/>
      <c r="I4671" s="38"/>
    </row>
    <row r="4672" spans="2:9">
      <c r="B4672" s="39"/>
      <c r="C4672" s="40"/>
      <c r="D4672" s="39"/>
      <c r="E4672" s="39"/>
      <c r="F4672" s="39"/>
      <c r="G4672" s="39"/>
      <c r="H4672" s="39"/>
      <c r="I4672" s="38"/>
    </row>
    <row r="4673" spans="2:9">
      <c r="B4673" s="39"/>
      <c r="C4673" s="40"/>
      <c r="D4673" s="39"/>
      <c r="E4673" s="39"/>
      <c r="F4673" s="39"/>
      <c r="G4673" s="39"/>
      <c r="H4673" s="39"/>
      <c r="I4673" s="38"/>
    </row>
    <row r="4674" spans="2:9">
      <c r="B4674" s="39"/>
      <c r="C4674" s="40"/>
      <c r="D4674" s="39"/>
      <c r="E4674" s="39"/>
      <c r="F4674" s="39"/>
      <c r="G4674" s="39"/>
      <c r="H4674" s="39"/>
      <c r="I4674" s="38"/>
    </row>
    <row r="4675" spans="2:9">
      <c r="B4675" s="39"/>
      <c r="C4675" s="40"/>
      <c r="D4675" s="39"/>
      <c r="E4675" s="39"/>
      <c r="F4675" s="39"/>
      <c r="G4675" s="39"/>
      <c r="H4675" s="39"/>
      <c r="I4675" s="38"/>
    </row>
    <row r="4676" spans="2:9">
      <c r="B4676" s="39"/>
      <c r="C4676" s="40"/>
      <c r="D4676" s="39"/>
      <c r="E4676" s="39"/>
      <c r="F4676" s="39"/>
      <c r="G4676" s="39"/>
      <c r="H4676" s="39"/>
      <c r="I4676" s="38"/>
    </row>
    <row r="4677" spans="2:9">
      <c r="B4677" s="39"/>
      <c r="C4677" s="40"/>
      <c r="D4677" s="39"/>
      <c r="E4677" s="39"/>
      <c r="F4677" s="39"/>
      <c r="G4677" s="39"/>
      <c r="H4677" s="39"/>
      <c r="I4677" s="38"/>
    </row>
    <row r="4678" spans="2:9">
      <c r="B4678" s="39"/>
      <c r="C4678" s="40"/>
      <c r="D4678" s="39"/>
      <c r="E4678" s="39"/>
      <c r="F4678" s="39"/>
      <c r="G4678" s="39"/>
      <c r="H4678" s="39"/>
      <c r="I4678" s="38"/>
    </row>
    <row r="4679" spans="2:9">
      <c r="B4679" s="39"/>
      <c r="C4679" s="40"/>
      <c r="D4679" s="39"/>
      <c r="E4679" s="39"/>
      <c r="F4679" s="39"/>
      <c r="G4679" s="39"/>
      <c r="H4679" s="39"/>
      <c r="I4679" s="38"/>
    </row>
    <row r="4680" spans="2:9">
      <c r="B4680" s="39"/>
      <c r="C4680" s="40"/>
      <c r="D4680" s="39"/>
      <c r="E4680" s="39"/>
      <c r="F4680" s="39"/>
      <c r="G4680" s="39"/>
      <c r="H4680" s="39"/>
      <c r="I4680" s="38"/>
    </row>
    <row r="4681" spans="2:9">
      <c r="B4681" s="39"/>
      <c r="C4681" s="40"/>
      <c r="D4681" s="39"/>
      <c r="E4681" s="39"/>
      <c r="F4681" s="39"/>
      <c r="G4681" s="39"/>
      <c r="H4681" s="39"/>
      <c r="I4681" s="38"/>
    </row>
    <row r="4682" spans="2:9">
      <c r="B4682" s="39"/>
      <c r="C4682" s="40"/>
      <c r="D4682" s="39"/>
      <c r="E4682" s="39"/>
      <c r="F4682" s="39"/>
      <c r="G4682" s="39"/>
      <c r="H4682" s="39"/>
      <c r="I4682" s="38"/>
    </row>
    <row r="4683" spans="2:9">
      <c r="B4683" s="39"/>
      <c r="C4683" s="40"/>
      <c r="D4683" s="39"/>
      <c r="E4683" s="39"/>
      <c r="F4683" s="39"/>
      <c r="G4683" s="39"/>
      <c r="H4683" s="39"/>
      <c r="I4683" s="38"/>
    </row>
    <row r="4684" spans="2:9">
      <c r="B4684" s="39"/>
      <c r="C4684" s="40"/>
      <c r="D4684" s="39"/>
      <c r="E4684" s="39"/>
      <c r="F4684" s="39"/>
      <c r="G4684" s="39"/>
      <c r="H4684" s="39"/>
      <c r="I4684" s="38"/>
    </row>
    <row r="4685" spans="2:9">
      <c r="B4685" s="39"/>
      <c r="C4685" s="40"/>
      <c r="D4685" s="39"/>
      <c r="E4685" s="39"/>
      <c r="F4685" s="39"/>
      <c r="G4685" s="39"/>
      <c r="H4685" s="39"/>
      <c r="I4685" s="38"/>
    </row>
    <row r="4686" spans="2:9">
      <c r="B4686" s="39"/>
      <c r="C4686" s="40"/>
      <c r="D4686" s="39"/>
      <c r="E4686" s="39"/>
      <c r="F4686" s="39"/>
      <c r="G4686" s="39"/>
      <c r="H4686" s="39"/>
      <c r="I4686" s="38"/>
    </row>
    <row r="4687" spans="2:9">
      <c r="B4687" s="39"/>
      <c r="C4687" s="40"/>
      <c r="D4687" s="39"/>
      <c r="E4687" s="39"/>
      <c r="F4687" s="39"/>
      <c r="G4687" s="39"/>
      <c r="H4687" s="39"/>
      <c r="I4687" s="38"/>
    </row>
    <row r="4688" spans="2:9">
      <c r="B4688" s="39"/>
      <c r="C4688" s="40"/>
      <c r="D4688" s="39"/>
      <c r="E4688" s="39"/>
      <c r="F4688" s="39"/>
      <c r="G4688" s="39"/>
      <c r="H4688" s="39"/>
      <c r="I4688" s="38"/>
    </row>
    <row r="4689" spans="2:9">
      <c r="B4689" s="39"/>
      <c r="C4689" s="40"/>
      <c r="D4689" s="39"/>
      <c r="E4689" s="39"/>
      <c r="F4689" s="39"/>
      <c r="G4689" s="39"/>
      <c r="H4689" s="39"/>
      <c r="I4689" s="38"/>
    </row>
    <row r="4690" spans="2:9">
      <c r="B4690" s="39"/>
      <c r="C4690" s="40"/>
      <c r="D4690" s="39"/>
      <c r="E4690" s="39"/>
      <c r="F4690" s="39"/>
      <c r="G4690" s="39"/>
      <c r="H4690" s="39"/>
      <c r="I4690" s="38"/>
    </row>
    <row r="4691" spans="2:9">
      <c r="B4691" s="39"/>
      <c r="C4691" s="40"/>
      <c r="D4691" s="39"/>
      <c r="E4691" s="39"/>
      <c r="F4691" s="39"/>
      <c r="G4691" s="39"/>
      <c r="H4691" s="39"/>
      <c r="I4691" s="38"/>
    </row>
    <row r="4692" spans="2:9">
      <c r="B4692" s="39"/>
      <c r="C4692" s="40"/>
      <c r="D4692" s="39"/>
      <c r="E4692" s="39"/>
      <c r="F4692" s="39"/>
      <c r="G4692" s="39"/>
      <c r="H4692" s="39"/>
      <c r="I4692" s="38"/>
    </row>
    <row r="4693" spans="2:9">
      <c r="B4693" s="39"/>
      <c r="C4693" s="40"/>
      <c r="D4693" s="39"/>
      <c r="E4693" s="39"/>
      <c r="F4693" s="39"/>
      <c r="G4693" s="39"/>
      <c r="H4693" s="39"/>
      <c r="I4693" s="38"/>
    </row>
    <row r="4694" spans="2:9">
      <c r="B4694" s="39"/>
      <c r="C4694" s="40"/>
      <c r="D4694" s="39"/>
      <c r="E4694" s="39"/>
      <c r="F4694" s="39"/>
      <c r="G4694" s="39"/>
      <c r="H4694" s="39"/>
      <c r="I4694" s="38"/>
    </row>
    <row r="4695" spans="2:9">
      <c r="B4695" s="39"/>
      <c r="C4695" s="40"/>
      <c r="D4695" s="39"/>
      <c r="E4695" s="39"/>
      <c r="F4695" s="39"/>
      <c r="G4695" s="39"/>
      <c r="H4695" s="39"/>
      <c r="I4695" s="38"/>
    </row>
    <row r="4696" spans="2:9">
      <c r="B4696" s="39"/>
      <c r="C4696" s="40"/>
      <c r="D4696" s="39"/>
      <c r="E4696" s="39"/>
      <c r="F4696" s="39"/>
      <c r="G4696" s="39"/>
      <c r="H4696" s="39"/>
      <c r="I4696" s="38"/>
    </row>
    <row r="4697" spans="2:9">
      <c r="B4697" s="39"/>
      <c r="C4697" s="40"/>
      <c r="D4697" s="39"/>
      <c r="E4697" s="39"/>
      <c r="F4697" s="39"/>
      <c r="G4697" s="39"/>
      <c r="H4697" s="39"/>
      <c r="I4697" s="38"/>
    </row>
    <row r="4698" spans="2:9">
      <c r="B4698" s="39"/>
      <c r="C4698" s="40"/>
      <c r="D4698" s="39"/>
      <c r="E4698" s="39"/>
      <c r="F4698" s="39"/>
      <c r="G4698" s="39"/>
      <c r="H4698" s="39"/>
      <c r="I4698" s="38"/>
    </row>
    <row r="4699" spans="2:9">
      <c r="B4699" s="39"/>
      <c r="C4699" s="40"/>
      <c r="D4699" s="39"/>
      <c r="E4699" s="39"/>
      <c r="F4699" s="39"/>
      <c r="G4699" s="39"/>
      <c r="H4699" s="39"/>
      <c r="I4699" s="38"/>
    </row>
    <row r="4700" spans="2:9">
      <c r="B4700" s="39"/>
      <c r="C4700" s="40"/>
      <c r="D4700" s="39"/>
      <c r="E4700" s="39"/>
      <c r="F4700" s="39"/>
      <c r="G4700" s="39"/>
      <c r="H4700" s="39"/>
      <c r="I4700" s="38"/>
    </row>
    <row r="4701" spans="2:9">
      <c r="B4701" s="39"/>
      <c r="C4701" s="40"/>
      <c r="D4701" s="39"/>
      <c r="E4701" s="39"/>
      <c r="F4701" s="39"/>
      <c r="G4701" s="39"/>
      <c r="H4701" s="39"/>
      <c r="I4701" s="38"/>
    </row>
    <row r="4702" spans="2:9">
      <c r="B4702" s="39"/>
      <c r="C4702" s="40"/>
      <c r="D4702" s="39"/>
      <c r="E4702" s="39"/>
      <c r="F4702" s="39"/>
      <c r="G4702" s="39"/>
      <c r="H4702" s="39"/>
      <c r="I4702" s="38"/>
    </row>
    <row r="4703" spans="2:9">
      <c r="B4703" s="39"/>
      <c r="C4703" s="40"/>
      <c r="D4703" s="39"/>
      <c r="E4703" s="39"/>
      <c r="F4703" s="39"/>
      <c r="G4703" s="39"/>
      <c r="H4703" s="39"/>
      <c r="I4703" s="38"/>
    </row>
    <row r="4704" spans="2:9">
      <c r="B4704" s="39"/>
      <c r="C4704" s="40"/>
      <c r="D4704" s="39"/>
      <c r="E4704" s="39"/>
      <c r="F4704" s="39"/>
      <c r="G4704" s="39"/>
      <c r="H4704" s="39"/>
      <c r="I4704" s="38"/>
    </row>
    <row r="4705" spans="2:9">
      <c r="B4705" s="39"/>
      <c r="C4705" s="40"/>
      <c r="D4705" s="39"/>
      <c r="E4705" s="39"/>
      <c r="F4705" s="39"/>
      <c r="G4705" s="39"/>
      <c r="H4705" s="39"/>
      <c r="I4705" s="38"/>
    </row>
    <row r="4706" spans="2:9">
      <c r="B4706" s="39"/>
      <c r="C4706" s="40"/>
      <c r="D4706" s="39"/>
      <c r="E4706" s="39"/>
      <c r="F4706" s="39"/>
      <c r="G4706" s="39"/>
      <c r="H4706" s="39"/>
      <c r="I4706" s="38"/>
    </row>
    <row r="4707" spans="2:9">
      <c r="B4707" s="39"/>
      <c r="C4707" s="40"/>
      <c r="D4707" s="39"/>
      <c r="E4707" s="39"/>
      <c r="F4707" s="39"/>
      <c r="G4707" s="39"/>
      <c r="H4707" s="39"/>
      <c r="I4707" s="38"/>
    </row>
    <row r="4708" spans="2:9">
      <c r="B4708" s="39"/>
      <c r="C4708" s="40"/>
      <c r="D4708" s="39"/>
      <c r="E4708" s="39"/>
      <c r="F4708" s="39"/>
      <c r="G4708" s="39"/>
      <c r="H4708" s="39"/>
      <c r="I4708" s="38"/>
    </row>
    <row r="4709" spans="2:9">
      <c r="B4709" s="39"/>
      <c r="C4709" s="40"/>
      <c r="D4709" s="39"/>
      <c r="E4709" s="39"/>
      <c r="F4709" s="39"/>
      <c r="G4709" s="39"/>
      <c r="H4709" s="39"/>
      <c r="I4709" s="38"/>
    </row>
    <row r="4710" spans="2:9">
      <c r="B4710" s="39"/>
      <c r="C4710" s="40"/>
      <c r="D4710" s="39"/>
      <c r="E4710" s="39"/>
      <c r="F4710" s="39"/>
      <c r="G4710" s="39"/>
      <c r="H4710" s="39"/>
      <c r="I4710" s="38"/>
    </row>
    <row r="4711" spans="2:9">
      <c r="B4711" s="39"/>
      <c r="C4711" s="40"/>
      <c r="D4711" s="39"/>
      <c r="E4711" s="39"/>
      <c r="F4711" s="39"/>
      <c r="G4711" s="39"/>
      <c r="H4711" s="39"/>
      <c r="I4711" s="38"/>
    </row>
    <row r="4712" spans="2:9">
      <c r="B4712" s="39"/>
      <c r="C4712" s="40"/>
      <c r="D4712" s="39"/>
      <c r="E4712" s="39"/>
      <c r="F4712" s="39"/>
      <c r="G4712" s="39"/>
      <c r="H4712" s="39"/>
      <c r="I4712" s="38"/>
    </row>
    <row r="4713" spans="2:9">
      <c r="B4713" s="39"/>
      <c r="C4713" s="40"/>
      <c r="D4713" s="39"/>
      <c r="E4713" s="39"/>
      <c r="F4713" s="39"/>
      <c r="G4713" s="39"/>
      <c r="H4713" s="39"/>
      <c r="I4713" s="38"/>
    </row>
    <row r="4714" spans="2:9">
      <c r="B4714" s="39"/>
      <c r="C4714" s="40"/>
      <c r="D4714" s="39"/>
      <c r="E4714" s="39"/>
      <c r="F4714" s="39"/>
      <c r="G4714" s="39"/>
      <c r="H4714" s="39"/>
      <c r="I4714" s="38"/>
    </row>
    <row r="4715" spans="2:9">
      <c r="B4715" s="39"/>
      <c r="C4715" s="40"/>
      <c r="D4715" s="39"/>
      <c r="E4715" s="39"/>
      <c r="F4715" s="39"/>
      <c r="G4715" s="39"/>
      <c r="H4715" s="39"/>
      <c r="I4715" s="38"/>
    </row>
    <row r="4716" spans="2:9">
      <c r="B4716" s="39"/>
      <c r="C4716" s="40"/>
      <c r="D4716" s="39"/>
      <c r="E4716" s="39"/>
      <c r="F4716" s="39"/>
      <c r="G4716" s="39"/>
      <c r="H4716" s="39"/>
      <c r="I4716" s="38"/>
    </row>
    <row r="4717" spans="2:9">
      <c r="B4717" s="39"/>
      <c r="C4717" s="40"/>
      <c r="D4717" s="39"/>
      <c r="E4717" s="39"/>
      <c r="F4717" s="39"/>
      <c r="G4717" s="39"/>
      <c r="H4717" s="39"/>
      <c r="I4717" s="38"/>
    </row>
    <row r="4718" spans="2:9">
      <c r="B4718" s="39"/>
      <c r="C4718" s="40"/>
      <c r="D4718" s="39"/>
      <c r="E4718" s="39"/>
      <c r="F4718" s="39"/>
      <c r="G4718" s="39"/>
      <c r="H4718" s="39"/>
      <c r="I4718" s="38"/>
    </row>
    <row r="4719" spans="2:9">
      <c r="B4719" s="39"/>
      <c r="C4719" s="40"/>
      <c r="D4719" s="39"/>
      <c r="E4719" s="39"/>
      <c r="F4719" s="39"/>
      <c r="G4719" s="39"/>
      <c r="H4719" s="39"/>
      <c r="I4719" s="38"/>
    </row>
    <row r="4720" spans="2:9">
      <c r="B4720" s="39"/>
      <c r="C4720" s="40"/>
      <c r="D4720" s="39"/>
      <c r="E4720" s="39"/>
      <c r="F4720" s="39"/>
      <c r="G4720" s="39"/>
      <c r="H4720" s="39"/>
      <c r="I4720" s="38"/>
    </row>
    <row r="4721" spans="2:9">
      <c r="B4721" s="39"/>
      <c r="C4721" s="40"/>
      <c r="D4721" s="39"/>
      <c r="E4721" s="39"/>
      <c r="F4721" s="39"/>
      <c r="G4721" s="39"/>
      <c r="H4721" s="39"/>
      <c r="I4721" s="38"/>
    </row>
    <row r="4722" spans="2:9">
      <c r="B4722" s="39"/>
      <c r="C4722" s="40"/>
      <c r="D4722" s="39"/>
      <c r="E4722" s="39"/>
      <c r="F4722" s="39"/>
      <c r="G4722" s="39"/>
      <c r="H4722" s="39"/>
      <c r="I4722" s="38"/>
    </row>
    <row r="4723" spans="2:9">
      <c r="B4723" s="39"/>
      <c r="C4723" s="40"/>
      <c r="D4723" s="39"/>
      <c r="E4723" s="39"/>
      <c r="F4723" s="39"/>
      <c r="G4723" s="39"/>
      <c r="H4723" s="39"/>
      <c r="I4723" s="38"/>
    </row>
    <row r="4724" spans="2:9">
      <c r="B4724" s="39"/>
      <c r="C4724" s="40"/>
      <c r="D4724" s="39"/>
      <c r="E4724" s="39"/>
      <c r="F4724" s="39"/>
      <c r="G4724" s="39"/>
      <c r="H4724" s="39"/>
      <c r="I4724" s="38"/>
    </row>
    <row r="4725" spans="2:9">
      <c r="B4725" s="39"/>
      <c r="C4725" s="40"/>
      <c r="D4725" s="39"/>
      <c r="E4725" s="39"/>
      <c r="F4725" s="39"/>
      <c r="G4725" s="39"/>
      <c r="H4725" s="39"/>
      <c r="I4725" s="38"/>
    </row>
    <row r="4726" spans="2:9">
      <c r="B4726" s="39"/>
      <c r="C4726" s="40"/>
      <c r="D4726" s="39"/>
      <c r="E4726" s="39"/>
      <c r="F4726" s="39"/>
      <c r="G4726" s="39"/>
      <c r="H4726" s="39"/>
      <c r="I4726" s="38"/>
    </row>
    <row r="4727" spans="2:9">
      <c r="B4727" s="39"/>
      <c r="C4727" s="40"/>
      <c r="D4727" s="39"/>
      <c r="E4727" s="39"/>
      <c r="F4727" s="39"/>
      <c r="G4727" s="39"/>
      <c r="H4727" s="39"/>
      <c r="I4727" s="38"/>
    </row>
    <row r="4728" spans="2:9">
      <c r="B4728" s="39"/>
      <c r="C4728" s="40"/>
      <c r="D4728" s="39"/>
      <c r="E4728" s="39"/>
      <c r="F4728" s="39"/>
      <c r="G4728" s="39"/>
      <c r="H4728" s="39"/>
      <c r="I4728" s="38"/>
    </row>
    <row r="4729" spans="2:9">
      <c r="B4729" s="39"/>
      <c r="C4729" s="40"/>
      <c r="D4729" s="39"/>
      <c r="E4729" s="39"/>
      <c r="F4729" s="39"/>
      <c r="G4729" s="39"/>
      <c r="H4729" s="39"/>
      <c r="I4729" s="38"/>
    </row>
    <row r="4730" spans="2:9">
      <c r="B4730" s="39"/>
      <c r="C4730" s="40"/>
      <c r="D4730" s="39"/>
      <c r="E4730" s="39"/>
      <c r="F4730" s="39"/>
      <c r="G4730" s="39"/>
      <c r="H4730" s="39"/>
      <c r="I4730" s="38"/>
    </row>
    <row r="4731" spans="2:9">
      <c r="B4731" s="39"/>
      <c r="C4731" s="40"/>
      <c r="D4731" s="39"/>
      <c r="E4731" s="39"/>
      <c r="F4731" s="39"/>
      <c r="G4731" s="39"/>
      <c r="H4731" s="39"/>
      <c r="I4731" s="38"/>
    </row>
    <row r="4732" spans="2:9">
      <c r="B4732" s="39"/>
      <c r="C4732" s="40"/>
      <c r="D4732" s="39"/>
      <c r="E4732" s="39"/>
      <c r="F4732" s="39"/>
      <c r="G4732" s="39"/>
      <c r="H4732" s="39"/>
      <c r="I4732" s="38"/>
    </row>
    <row r="4733" spans="2:9">
      <c r="B4733" s="39"/>
      <c r="C4733" s="40"/>
      <c r="D4733" s="39"/>
      <c r="E4733" s="39"/>
      <c r="F4733" s="39"/>
      <c r="G4733" s="39"/>
      <c r="H4733" s="39"/>
      <c r="I4733" s="38"/>
    </row>
    <row r="4734" spans="2:9">
      <c r="B4734" s="39"/>
      <c r="C4734" s="40"/>
      <c r="D4734" s="39"/>
      <c r="E4734" s="39"/>
      <c r="F4734" s="39"/>
      <c r="G4734" s="39"/>
      <c r="H4734" s="39"/>
      <c r="I4734" s="38"/>
    </row>
    <row r="4735" spans="2:9">
      <c r="B4735" s="39"/>
      <c r="C4735" s="40"/>
      <c r="D4735" s="39"/>
      <c r="E4735" s="39"/>
      <c r="F4735" s="39"/>
      <c r="G4735" s="39"/>
      <c r="H4735" s="39"/>
      <c r="I4735" s="38"/>
    </row>
    <row r="4736" spans="2:9">
      <c r="B4736" s="39"/>
      <c r="C4736" s="40"/>
      <c r="D4736" s="39"/>
      <c r="E4736" s="39"/>
      <c r="F4736" s="39"/>
      <c r="G4736" s="39"/>
      <c r="H4736" s="39"/>
      <c r="I4736" s="38"/>
    </row>
    <row r="4737" spans="2:9">
      <c r="B4737" s="39"/>
      <c r="C4737" s="40"/>
      <c r="D4737" s="39"/>
      <c r="E4737" s="39"/>
      <c r="F4737" s="39"/>
      <c r="G4737" s="39"/>
      <c r="H4737" s="39"/>
      <c r="I4737" s="38"/>
    </row>
    <row r="4738" spans="2:9">
      <c r="B4738" s="39"/>
      <c r="C4738" s="40"/>
      <c r="D4738" s="39"/>
      <c r="E4738" s="39"/>
      <c r="F4738" s="39"/>
      <c r="G4738" s="39"/>
      <c r="H4738" s="39"/>
      <c r="I4738" s="38"/>
    </row>
    <row r="4739" spans="2:9">
      <c r="B4739" s="39"/>
      <c r="C4739" s="40"/>
      <c r="D4739" s="39"/>
      <c r="E4739" s="39"/>
      <c r="F4739" s="39"/>
      <c r="G4739" s="39"/>
      <c r="H4739" s="39"/>
      <c r="I4739" s="38"/>
    </row>
    <row r="4740" spans="2:9">
      <c r="B4740" s="39"/>
      <c r="C4740" s="40"/>
      <c r="D4740" s="39"/>
      <c r="E4740" s="39"/>
      <c r="F4740" s="39"/>
      <c r="G4740" s="39"/>
      <c r="H4740" s="39"/>
      <c r="I4740" s="38"/>
    </row>
    <row r="4741" spans="2:9">
      <c r="B4741" s="39"/>
      <c r="C4741" s="40"/>
      <c r="D4741" s="39"/>
      <c r="E4741" s="39"/>
      <c r="F4741" s="39"/>
      <c r="G4741" s="39"/>
      <c r="H4741" s="39"/>
      <c r="I4741" s="38"/>
    </row>
    <row r="4742" spans="2:9">
      <c r="B4742" s="39"/>
      <c r="C4742" s="40"/>
      <c r="D4742" s="39"/>
      <c r="E4742" s="39"/>
      <c r="F4742" s="39"/>
      <c r="G4742" s="39"/>
      <c r="H4742" s="39"/>
      <c r="I4742" s="38"/>
    </row>
    <row r="4743" spans="2:9">
      <c r="B4743" s="39"/>
      <c r="C4743" s="40"/>
      <c r="D4743" s="39"/>
      <c r="E4743" s="39"/>
      <c r="F4743" s="39"/>
      <c r="G4743" s="39"/>
      <c r="H4743" s="39"/>
      <c r="I4743" s="38"/>
    </row>
    <row r="4744" spans="2:9">
      <c r="B4744" s="39"/>
      <c r="C4744" s="40"/>
      <c r="D4744" s="39"/>
      <c r="E4744" s="39"/>
      <c r="F4744" s="39"/>
      <c r="G4744" s="39"/>
      <c r="H4744" s="39"/>
      <c r="I4744" s="38"/>
    </row>
    <row r="4745" spans="2:9">
      <c r="B4745" s="39"/>
      <c r="C4745" s="40"/>
      <c r="D4745" s="39"/>
      <c r="E4745" s="39"/>
      <c r="F4745" s="39"/>
      <c r="G4745" s="39"/>
      <c r="H4745" s="39"/>
      <c r="I4745" s="38"/>
    </row>
    <row r="4746" spans="2:9">
      <c r="B4746" s="39"/>
      <c r="C4746" s="40"/>
      <c r="D4746" s="39"/>
      <c r="E4746" s="39"/>
      <c r="F4746" s="39"/>
      <c r="G4746" s="39"/>
      <c r="H4746" s="39"/>
      <c r="I4746" s="38"/>
    </row>
    <row r="4747" spans="2:9">
      <c r="B4747" s="39"/>
      <c r="C4747" s="40"/>
      <c r="D4747" s="39"/>
      <c r="E4747" s="39"/>
      <c r="F4747" s="39"/>
      <c r="G4747" s="39"/>
      <c r="H4747" s="39"/>
      <c r="I4747" s="38"/>
    </row>
    <row r="4748" spans="2:9">
      <c r="B4748" s="39"/>
      <c r="C4748" s="40"/>
      <c r="D4748" s="39"/>
      <c r="E4748" s="39"/>
      <c r="F4748" s="39"/>
      <c r="G4748" s="39"/>
      <c r="H4748" s="39"/>
      <c r="I4748" s="38"/>
    </row>
    <row r="4749" spans="2:9">
      <c r="B4749" s="39"/>
      <c r="C4749" s="40"/>
      <c r="D4749" s="39"/>
      <c r="E4749" s="39"/>
      <c r="F4749" s="39"/>
      <c r="G4749" s="39"/>
      <c r="H4749" s="39"/>
      <c r="I4749" s="38"/>
    </row>
    <row r="4750" spans="2:9">
      <c r="B4750" s="39"/>
      <c r="C4750" s="40"/>
      <c r="D4750" s="39"/>
      <c r="E4750" s="39"/>
      <c r="F4750" s="39"/>
      <c r="G4750" s="39"/>
      <c r="H4750" s="39"/>
      <c r="I4750" s="38"/>
    </row>
    <row r="4751" spans="2:9">
      <c r="B4751" s="39"/>
      <c r="C4751" s="40"/>
      <c r="D4751" s="39"/>
      <c r="E4751" s="39"/>
      <c r="F4751" s="39"/>
      <c r="G4751" s="39"/>
      <c r="H4751" s="39"/>
      <c r="I4751" s="38"/>
    </row>
    <row r="4752" spans="2:9">
      <c r="B4752" s="39"/>
      <c r="C4752" s="40"/>
      <c r="D4752" s="39"/>
      <c r="E4752" s="39"/>
      <c r="F4752" s="39"/>
      <c r="G4752" s="39"/>
      <c r="H4752" s="39"/>
      <c r="I4752" s="38"/>
    </row>
    <row r="4753" spans="2:9">
      <c r="B4753" s="39"/>
      <c r="C4753" s="40"/>
      <c r="D4753" s="39"/>
      <c r="E4753" s="39"/>
      <c r="F4753" s="39"/>
      <c r="G4753" s="39"/>
      <c r="H4753" s="39"/>
      <c r="I4753" s="38"/>
    </row>
    <row r="4754" spans="2:9">
      <c r="B4754" s="39"/>
      <c r="C4754" s="40"/>
      <c r="D4754" s="39"/>
      <c r="E4754" s="39"/>
      <c r="F4754" s="39"/>
      <c r="G4754" s="39"/>
      <c r="H4754" s="39"/>
      <c r="I4754" s="38"/>
    </row>
    <row r="4755" spans="2:9">
      <c r="B4755" s="39"/>
      <c r="C4755" s="40"/>
      <c r="D4755" s="39"/>
      <c r="E4755" s="39"/>
      <c r="F4755" s="39"/>
      <c r="G4755" s="39"/>
      <c r="H4755" s="39"/>
      <c r="I4755" s="38"/>
    </row>
    <row r="4756" spans="2:9">
      <c r="B4756" s="39"/>
      <c r="C4756" s="40"/>
      <c r="D4756" s="39"/>
      <c r="E4756" s="39"/>
      <c r="F4756" s="39"/>
      <c r="G4756" s="39"/>
      <c r="H4756" s="39"/>
      <c r="I4756" s="38"/>
    </row>
    <row r="4757" spans="2:9">
      <c r="B4757" s="39"/>
      <c r="C4757" s="40"/>
      <c r="D4757" s="39"/>
      <c r="E4757" s="39"/>
      <c r="F4757" s="39"/>
      <c r="G4757" s="39"/>
      <c r="H4757" s="39"/>
      <c r="I4757" s="38"/>
    </row>
    <row r="4758" spans="2:9">
      <c r="B4758" s="39"/>
      <c r="C4758" s="40"/>
      <c r="D4758" s="39"/>
      <c r="E4758" s="39"/>
      <c r="F4758" s="39"/>
      <c r="G4758" s="39"/>
      <c r="H4758" s="39"/>
      <c r="I4758" s="38"/>
    </row>
    <row r="4759" spans="2:9">
      <c r="B4759" s="39"/>
      <c r="C4759" s="40"/>
      <c r="D4759" s="39"/>
      <c r="E4759" s="39"/>
      <c r="F4759" s="39"/>
      <c r="G4759" s="39"/>
      <c r="H4759" s="39"/>
      <c r="I4759" s="38"/>
    </row>
    <row r="4760" spans="2:9">
      <c r="B4760" s="39"/>
      <c r="C4760" s="40"/>
      <c r="D4760" s="39"/>
      <c r="E4760" s="39"/>
      <c r="F4760" s="39"/>
      <c r="G4760" s="39"/>
      <c r="H4760" s="39"/>
      <c r="I4760" s="38"/>
    </row>
    <row r="4761" spans="2:9">
      <c r="B4761" s="39"/>
      <c r="C4761" s="40"/>
      <c r="D4761" s="39"/>
      <c r="E4761" s="39"/>
      <c r="F4761" s="39"/>
      <c r="G4761" s="39"/>
      <c r="H4761" s="39"/>
      <c r="I4761" s="38"/>
    </row>
    <row r="4762" spans="2:9">
      <c r="B4762" s="39"/>
      <c r="C4762" s="40"/>
      <c r="D4762" s="39"/>
      <c r="E4762" s="39"/>
      <c r="F4762" s="39"/>
      <c r="G4762" s="39"/>
      <c r="H4762" s="39"/>
      <c r="I4762" s="38"/>
    </row>
    <row r="4763" spans="2:9">
      <c r="B4763" s="39"/>
      <c r="C4763" s="40"/>
      <c r="D4763" s="39"/>
      <c r="E4763" s="39"/>
      <c r="F4763" s="39"/>
      <c r="G4763" s="39"/>
      <c r="H4763" s="39"/>
      <c r="I4763" s="38"/>
    </row>
    <row r="4764" spans="2:9">
      <c r="B4764" s="39"/>
      <c r="C4764" s="40"/>
      <c r="D4764" s="39"/>
      <c r="E4764" s="39"/>
      <c r="F4764" s="39"/>
      <c r="G4764" s="39"/>
      <c r="H4764" s="39"/>
      <c r="I4764" s="38"/>
    </row>
    <row r="4765" spans="2:9">
      <c r="B4765" s="39"/>
      <c r="C4765" s="40"/>
      <c r="D4765" s="39"/>
      <c r="E4765" s="39"/>
      <c r="F4765" s="39"/>
      <c r="G4765" s="39"/>
      <c r="H4765" s="39"/>
      <c r="I4765" s="38"/>
    </row>
    <row r="4766" spans="2:9">
      <c r="B4766" s="39"/>
      <c r="C4766" s="40"/>
      <c r="D4766" s="39"/>
      <c r="E4766" s="39"/>
      <c r="F4766" s="39"/>
      <c r="G4766" s="39"/>
      <c r="H4766" s="39"/>
      <c r="I4766" s="38"/>
    </row>
    <row r="4767" spans="2:9">
      <c r="B4767" s="39"/>
      <c r="C4767" s="40"/>
      <c r="D4767" s="39"/>
      <c r="E4767" s="39"/>
      <c r="F4767" s="39"/>
      <c r="G4767" s="39"/>
      <c r="H4767" s="39"/>
      <c r="I4767" s="38"/>
    </row>
    <row r="4768" spans="2:9">
      <c r="B4768" s="39"/>
      <c r="C4768" s="40"/>
      <c r="D4768" s="39"/>
      <c r="E4768" s="39"/>
      <c r="F4768" s="39"/>
      <c r="G4768" s="39"/>
      <c r="H4768" s="39"/>
      <c r="I4768" s="38"/>
    </row>
    <row r="4769" spans="2:9">
      <c r="B4769" s="39"/>
      <c r="C4769" s="40"/>
      <c r="D4769" s="39"/>
      <c r="E4769" s="39"/>
      <c r="F4769" s="39"/>
      <c r="G4769" s="39"/>
      <c r="H4769" s="39"/>
      <c r="I4769" s="38"/>
    </row>
    <row r="4770" spans="2:9">
      <c r="B4770" s="39"/>
      <c r="C4770" s="40"/>
      <c r="D4770" s="39"/>
      <c r="E4770" s="39"/>
      <c r="F4770" s="39"/>
      <c r="G4770" s="39"/>
      <c r="H4770" s="39"/>
      <c r="I4770" s="38"/>
    </row>
    <row r="4771" spans="2:9">
      <c r="B4771" s="39"/>
      <c r="C4771" s="40"/>
      <c r="D4771" s="39"/>
      <c r="E4771" s="39"/>
      <c r="F4771" s="39"/>
      <c r="G4771" s="39"/>
      <c r="H4771" s="39"/>
      <c r="I4771" s="38"/>
    </row>
    <row r="4772" spans="2:9">
      <c r="B4772" s="39"/>
      <c r="C4772" s="40"/>
      <c r="D4772" s="39"/>
      <c r="E4772" s="39"/>
      <c r="F4772" s="39"/>
      <c r="G4772" s="39"/>
      <c r="H4772" s="39"/>
      <c r="I4772" s="38"/>
    </row>
    <row r="4773" spans="2:9">
      <c r="B4773" s="39"/>
      <c r="C4773" s="40"/>
      <c r="D4773" s="39"/>
      <c r="E4773" s="39"/>
      <c r="F4773" s="39"/>
      <c r="G4773" s="39"/>
      <c r="H4773" s="39"/>
      <c r="I4773" s="38"/>
    </row>
    <row r="4774" spans="2:9">
      <c r="B4774" s="39"/>
      <c r="C4774" s="40"/>
      <c r="D4774" s="39"/>
      <c r="E4774" s="39"/>
      <c r="F4774" s="39"/>
      <c r="G4774" s="39"/>
      <c r="H4774" s="39"/>
      <c r="I4774" s="38"/>
    </row>
    <row r="4775" spans="2:9">
      <c r="B4775" s="39"/>
      <c r="C4775" s="40"/>
      <c r="D4775" s="39"/>
      <c r="E4775" s="39"/>
      <c r="F4775" s="39"/>
      <c r="G4775" s="39"/>
      <c r="H4775" s="39"/>
      <c r="I4775" s="38"/>
    </row>
    <row r="4776" spans="2:9">
      <c r="B4776" s="39"/>
      <c r="C4776" s="40"/>
      <c r="D4776" s="39"/>
      <c r="E4776" s="39"/>
      <c r="F4776" s="39"/>
      <c r="G4776" s="39"/>
      <c r="H4776" s="39"/>
      <c r="I4776" s="38"/>
    </row>
    <row r="4777" spans="2:9">
      <c r="B4777" s="39"/>
      <c r="C4777" s="40"/>
      <c r="D4777" s="39"/>
      <c r="E4777" s="39"/>
      <c r="F4777" s="39"/>
      <c r="G4777" s="39"/>
      <c r="H4777" s="39"/>
      <c r="I4777" s="38"/>
    </row>
    <row r="4778" spans="2:9">
      <c r="B4778" s="39"/>
      <c r="C4778" s="40"/>
      <c r="D4778" s="39"/>
      <c r="E4778" s="39"/>
      <c r="F4778" s="39"/>
      <c r="G4778" s="39"/>
      <c r="H4778" s="39"/>
      <c r="I4778" s="38"/>
    </row>
    <row r="4779" spans="2:9">
      <c r="B4779" s="39"/>
      <c r="C4779" s="40"/>
      <c r="D4779" s="39"/>
      <c r="E4779" s="39"/>
      <c r="F4779" s="39"/>
      <c r="G4779" s="39"/>
      <c r="H4779" s="39"/>
      <c r="I4779" s="38"/>
    </row>
    <row r="4780" spans="2:9">
      <c r="B4780" s="39"/>
      <c r="C4780" s="40"/>
      <c r="D4780" s="39"/>
      <c r="E4780" s="39"/>
      <c r="F4780" s="39"/>
      <c r="G4780" s="39"/>
      <c r="H4780" s="39"/>
      <c r="I4780" s="38"/>
    </row>
    <row r="4781" spans="2:9">
      <c r="B4781" s="39"/>
      <c r="C4781" s="40"/>
      <c r="D4781" s="39"/>
      <c r="E4781" s="39"/>
      <c r="F4781" s="39"/>
      <c r="G4781" s="39"/>
      <c r="H4781" s="39"/>
      <c r="I4781" s="38"/>
    </row>
    <row r="4782" spans="2:9">
      <c r="B4782" s="39"/>
      <c r="C4782" s="40"/>
      <c r="D4782" s="39"/>
      <c r="E4782" s="39"/>
      <c r="F4782" s="39"/>
      <c r="G4782" s="39"/>
      <c r="H4782" s="39"/>
      <c r="I4782" s="38"/>
    </row>
    <row r="4783" spans="2:9">
      <c r="B4783" s="39"/>
      <c r="C4783" s="40"/>
      <c r="D4783" s="39"/>
      <c r="E4783" s="39"/>
      <c r="F4783" s="39"/>
      <c r="G4783" s="39"/>
      <c r="H4783" s="39"/>
      <c r="I4783" s="38"/>
    </row>
    <row r="4784" spans="2:9">
      <c r="B4784" s="39"/>
      <c r="C4784" s="40"/>
      <c r="D4784" s="39"/>
      <c r="E4784" s="39"/>
      <c r="F4784" s="39"/>
      <c r="G4784" s="39"/>
      <c r="H4784" s="39"/>
      <c r="I4784" s="38"/>
    </row>
    <row r="4785" spans="2:9">
      <c r="B4785" s="39"/>
      <c r="C4785" s="40"/>
      <c r="D4785" s="39"/>
      <c r="E4785" s="39"/>
      <c r="F4785" s="39"/>
      <c r="G4785" s="39"/>
      <c r="H4785" s="39"/>
      <c r="I4785" s="38"/>
    </row>
    <row r="4786" spans="2:9">
      <c r="B4786" s="39"/>
      <c r="C4786" s="40"/>
      <c r="D4786" s="39"/>
      <c r="E4786" s="39"/>
      <c r="F4786" s="39"/>
      <c r="G4786" s="39"/>
      <c r="H4786" s="39"/>
      <c r="I4786" s="38"/>
    </row>
    <row r="4787" spans="2:9">
      <c r="B4787" s="39"/>
      <c r="C4787" s="40"/>
      <c r="D4787" s="39"/>
      <c r="E4787" s="39"/>
      <c r="F4787" s="39"/>
      <c r="G4787" s="39"/>
      <c r="H4787" s="39"/>
      <c r="I4787" s="38"/>
    </row>
    <row r="4788" spans="2:9">
      <c r="B4788" s="39"/>
      <c r="C4788" s="40"/>
      <c r="D4788" s="39"/>
      <c r="E4788" s="39"/>
      <c r="F4788" s="39"/>
      <c r="G4788" s="39"/>
      <c r="H4788" s="39"/>
      <c r="I4788" s="38"/>
    </row>
    <row r="4789" spans="2:9">
      <c r="B4789" s="39"/>
      <c r="C4789" s="40"/>
      <c r="D4789" s="39"/>
      <c r="E4789" s="39"/>
      <c r="F4789" s="39"/>
      <c r="G4789" s="39"/>
      <c r="H4789" s="39"/>
      <c r="I4789" s="38"/>
    </row>
    <row r="4790" spans="2:9">
      <c r="B4790" s="39"/>
      <c r="C4790" s="40"/>
      <c r="D4790" s="39"/>
      <c r="E4790" s="39"/>
      <c r="F4790" s="39"/>
      <c r="G4790" s="39"/>
      <c r="H4790" s="39"/>
      <c r="I4790" s="38"/>
    </row>
    <row r="4791" spans="2:9">
      <c r="B4791" s="39"/>
      <c r="C4791" s="40"/>
      <c r="D4791" s="39"/>
      <c r="E4791" s="39"/>
      <c r="F4791" s="39"/>
      <c r="G4791" s="39"/>
      <c r="H4791" s="39"/>
      <c r="I4791" s="38"/>
    </row>
    <row r="4792" spans="2:9">
      <c r="B4792" s="39"/>
      <c r="C4792" s="40"/>
      <c r="D4792" s="39"/>
      <c r="E4792" s="39"/>
      <c r="F4792" s="39"/>
      <c r="G4792" s="39"/>
      <c r="H4792" s="39"/>
      <c r="I4792" s="38"/>
    </row>
    <row r="4793" spans="2:9">
      <c r="B4793" s="39"/>
      <c r="C4793" s="40"/>
      <c r="D4793" s="39"/>
      <c r="E4793" s="39"/>
      <c r="F4793" s="39"/>
      <c r="G4793" s="39"/>
      <c r="H4793" s="39"/>
      <c r="I4793" s="38"/>
    </row>
    <row r="4794" spans="2:9">
      <c r="B4794" s="39"/>
      <c r="C4794" s="40"/>
      <c r="D4794" s="39"/>
      <c r="E4794" s="39"/>
      <c r="F4794" s="39"/>
      <c r="G4794" s="39"/>
      <c r="H4794" s="39"/>
      <c r="I4794" s="38"/>
    </row>
  </sheetData>
  <autoFilter ref="A5:BQ457" xr:uid="{905CEEFD-1207-4B55-9F61-188A14DC0B60}">
    <filterColumn colId="9" showButton="0"/>
    <filterColumn colId="10" showButton="0"/>
    <filterColumn colId="11" showButton="0"/>
    <filterColumn colId="12" showButton="0"/>
    <filterColumn colId="13" showButton="0"/>
    <filterColumn colId="15" showButton="0"/>
    <filterColumn colId="16" showButton="0"/>
    <filterColumn colId="17" showButton="0"/>
    <filterColumn colId="18" showButton="0"/>
    <filterColumn colId="20" showButton="0"/>
    <filterColumn colId="21" showButton="0"/>
    <filterColumn colId="22" showButton="0"/>
    <filterColumn colId="23" showButton="0"/>
    <filterColumn colId="25" showButton="0"/>
    <filterColumn colId="26" showButton="0"/>
    <filterColumn colId="27" showButton="0"/>
    <filterColumn colId="28" showButton="0"/>
    <filterColumn colId="30" showButton="0"/>
    <filterColumn colId="31" showButton="0"/>
    <filterColumn colId="32" showButton="0"/>
    <filterColumn colId="33" showButton="0"/>
    <filterColumn colId="35" showButton="0"/>
    <filterColumn colId="36" showButton="0"/>
    <filterColumn colId="37" showButton="0"/>
    <filterColumn colId="38" showButton="0"/>
    <filterColumn colId="40" showButton="0"/>
    <filterColumn colId="41" showButton="0"/>
    <filterColumn colId="42" showButton="0"/>
    <filterColumn colId="43" showButton="0"/>
    <filterColumn colId="45" showButton="0"/>
    <filterColumn colId="46" showButton="0"/>
    <filterColumn colId="47" showButton="0"/>
    <filterColumn colId="48" showButton="0"/>
    <filterColumn colId="49" showButton="0"/>
    <filterColumn colId="50" showButton="0"/>
    <filterColumn colId="52" showButton="0"/>
    <filterColumn colId="53" showButton="0"/>
    <filterColumn colId="54" showButton="0"/>
    <filterColumn colId="55" showButton="0"/>
    <filterColumn colId="56" showButton="0"/>
    <filterColumn colId="57" showButton="0"/>
    <filterColumn colId="59" showButton="0"/>
    <filterColumn colId="60" showButton="0"/>
    <filterColumn colId="61" showButton="0"/>
    <filterColumn colId="62" showButton="0"/>
    <filterColumn colId="63" showButton="0"/>
    <filterColumn colId="64" showButton="0"/>
  </autoFilter>
  <mergeCells count="32">
    <mergeCell ref="Z2:AD2"/>
    <mergeCell ref="AE2:AI2"/>
    <mergeCell ref="P3:T3"/>
    <mergeCell ref="U3:Y3"/>
    <mergeCell ref="J3:O3"/>
    <mergeCell ref="Z3:AD3"/>
    <mergeCell ref="J4:Y4"/>
    <mergeCell ref="Z4:BN4"/>
    <mergeCell ref="AT2:AZ2"/>
    <mergeCell ref="BA2:BG2"/>
    <mergeCell ref="BH2:BN2"/>
    <mergeCell ref="J2:O2"/>
    <mergeCell ref="P2:T2"/>
    <mergeCell ref="U2:Y2"/>
    <mergeCell ref="AJ2:AN2"/>
    <mergeCell ref="AO2:AS2"/>
    <mergeCell ref="BH3:BN3"/>
    <mergeCell ref="AE3:AI3"/>
    <mergeCell ref="AJ3:AN3"/>
    <mergeCell ref="AO3:AS3"/>
    <mergeCell ref="AT3:AZ3"/>
    <mergeCell ref="BA3:BG3"/>
    <mergeCell ref="BH5:BN5"/>
    <mergeCell ref="Z5:AD5"/>
    <mergeCell ref="J5:O5"/>
    <mergeCell ref="P5:T5"/>
    <mergeCell ref="U5:Y5"/>
    <mergeCell ref="AE5:AI5"/>
    <mergeCell ref="AJ5:AN5"/>
    <mergeCell ref="AO5:AS5"/>
    <mergeCell ref="AT5:AZ5"/>
    <mergeCell ref="BA5:BG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13532-BB14-45C8-AA8C-89017ED12F30}">
  <dimension ref="A1:CF28"/>
  <sheetViews>
    <sheetView zoomScale="85" zoomScaleNormal="85" workbookViewId="0">
      <pane ySplit="1" topLeftCell="A2" activePane="bottomLeft" state="frozen"/>
      <selection pane="bottomLeft"/>
    </sheetView>
  </sheetViews>
  <sheetFormatPr defaultRowHeight="14.4"/>
  <cols>
    <col min="1" max="1" width="15.21875" customWidth="1"/>
    <col min="2" max="2" width="17.21875" customWidth="1"/>
    <col min="3" max="10" width="12.6640625" customWidth="1"/>
    <col min="11" max="11" width="12.88671875" customWidth="1"/>
    <col min="12" max="12" width="18.109375" customWidth="1"/>
    <col min="13" max="13" width="12.6640625" customWidth="1"/>
    <col min="14" max="14" width="18.21875" customWidth="1"/>
    <col min="15" max="15" width="14.77734375" customWidth="1"/>
    <col min="16" max="16" width="14.6640625" customWidth="1"/>
    <col min="17" max="18" width="12.6640625" customWidth="1"/>
    <col min="19" max="20" width="15.88671875" customWidth="1"/>
    <col min="21" max="21" width="12.6640625" customWidth="1"/>
    <col min="22" max="22" width="14.88671875" customWidth="1"/>
    <col min="23" max="23" width="15" customWidth="1"/>
    <col min="24" max="24" width="18.6640625" customWidth="1"/>
    <col min="25" max="25" width="15.109375" customWidth="1"/>
    <col min="26" max="27" width="12.6640625" customWidth="1"/>
    <col min="28" max="28" width="16.21875" customWidth="1"/>
    <col min="29" max="29" width="17.5546875" customWidth="1"/>
    <col min="30" max="30" width="19.21875" customWidth="1"/>
    <col min="31" max="31" width="18.109375" customWidth="1"/>
    <col min="32" max="32" width="17.77734375" customWidth="1"/>
    <col min="33" max="33" width="13.21875" customWidth="1"/>
    <col min="34" max="34" width="15.44140625" customWidth="1"/>
    <col min="35" max="35" width="26.33203125" customWidth="1"/>
    <col min="36" max="36" width="18" customWidth="1"/>
    <col min="37" max="37" width="20.6640625" customWidth="1"/>
    <col min="38" max="38" width="18.6640625" customWidth="1"/>
    <col min="39" max="39" width="19.5546875" customWidth="1"/>
    <col min="40" max="40" width="26.88671875" customWidth="1"/>
    <col min="41" max="41" width="20.21875" customWidth="1"/>
    <col min="42" max="42" width="20.6640625" customWidth="1"/>
    <col min="43" max="43" width="12.6640625" customWidth="1"/>
  </cols>
  <sheetData>
    <row r="1" spans="1:43" ht="34.799999999999997" customHeight="1">
      <c r="A1" s="111"/>
      <c r="B1" s="112" t="s">
        <v>22982</v>
      </c>
      <c r="C1" s="175" t="s">
        <v>22983</v>
      </c>
      <c r="D1" s="175" t="s">
        <v>22984</v>
      </c>
      <c r="E1" s="175" t="s">
        <v>22985</v>
      </c>
      <c r="F1" s="175" t="s">
        <v>22986</v>
      </c>
      <c r="G1" s="175" t="s">
        <v>22987</v>
      </c>
      <c r="H1" s="175" t="s">
        <v>22988</v>
      </c>
      <c r="I1" s="175" t="s">
        <v>22989</v>
      </c>
      <c r="J1" s="175" t="s">
        <v>22990</v>
      </c>
      <c r="K1" s="175" t="s">
        <v>22991</v>
      </c>
      <c r="L1" s="175" t="s">
        <v>22992</v>
      </c>
      <c r="M1" s="175" t="s">
        <v>22993</v>
      </c>
      <c r="N1" s="175" t="s">
        <v>22994</v>
      </c>
      <c r="O1" s="177" t="s">
        <v>22995</v>
      </c>
      <c r="P1" s="175" t="s">
        <v>22996</v>
      </c>
      <c r="Q1" s="180" t="s">
        <v>22997</v>
      </c>
      <c r="R1" s="175" t="s">
        <v>22998</v>
      </c>
      <c r="S1" s="175" t="s">
        <v>22999</v>
      </c>
      <c r="T1" s="175" t="s">
        <v>23000</v>
      </c>
      <c r="U1" s="175" t="s">
        <v>23001</v>
      </c>
      <c r="V1" s="175" t="s">
        <v>23002</v>
      </c>
      <c r="W1" s="175" t="s">
        <v>23003</v>
      </c>
      <c r="X1" s="175" t="s">
        <v>23004</v>
      </c>
      <c r="Y1" s="175" t="s">
        <v>23005</v>
      </c>
      <c r="Z1" s="175" t="s">
        <v>23006</v>
      </c>
      <c r="AA1" s="175" t="s">
        <v>23007</v>
      </c>
      <c r="AB1" s="175" t="s">
        <v>23008</v>
      </c>
      <c r="AC1" s="175" t="s">
        <v>23009</v>
      </c>
      <c r="AD1" s="175" t="s">
        <v>23010</v>
      </c>
      <c r="AE1" s="175" t="s">
        <v>23011</v>
      </c>
      <c r="AF1" s="175" t="s">
        <v>23012</v>
      </c>
      <c r="AG1" s="175" t="s">
        <v>23013</v>
      </c>
      <c r="AH1" s="175" t="s">
        <v>23014</v>
      </c>
      <c r="AI1" s="175" t="s">
        <v>23015</v>
      </c>
      <c r="AJ1" s="175" t="s">
        <v>23016</v>
      </c>
      <c r="AK1" s="175" t="s">
        <v>23017</v>
      </c>
      <c r="AL1" s="175" t="s">
        <v>23018</v>
      </c>
      <c r="AM1" s="175" t="s">
        <v>23019</v>
      </c>
      <c r="AN1" s="175" t="s">
        <v>23020</v>
      </c>
      <c r="AO1" s="175" t="s">
        <v>23021</v>
      </c>
      <c r="AP1" s="175" t="s">
        <v>23022</v>
      </c>
      <c r="AQ1" s="175" t="s">
        <v>23023</v>
      </c>
    </row>
    <row r="2" spans="1:43" ht="37.200000000000003" customHeight="1" thickBot="1">
      <c r="A2" s="113" t="s">
        <v>23024</v>
      </c>
      <c r="B2" s="114" t="s">
        <v>23025</v>
      </c>
      <c r="C2" s="179"/>
      <c r="D2" s="179"/>
      <c r="E2" s="179"/>
      <c r="F2" s="179"/>
      <c r="G2" s="179"/>
      <c r="H2" s="179"/>
      <c r="I2" s="179"/>
      <c r="J2" s="179"/>
      <c r="K2" s="179"/>
      <c r="L2" s="179"/>
      <c r="M2" s="179"/>
      <c r="N2" s="179"/>
      <c r="O2" s="178"/>
      <c r="P2" s="179"/>
      <c r="Q2" s="181"/>
      <c r="R2" s="179"/>
      <c r="S2" s="179"/>
      <c r="T2" s="179"/>
      <c r="U2" s="179"/>
      <c r="V2" s="176"/>
      <c r="W2" s="176"/>
      <c r="X2" s="176"/>
      <c r="Y2" s="176"/>
      <c r="Z2" s="176"/>
      <c r="AA2" s="176"/>
      <c r="AB2" s="176"/>
      <c r="AC2" s="176"/>
      <c r="AD2" s="176"/>
      <c r="AE2" s="176"/>
      <c r="AF2" s="176"/>
      <c r="AG2" s="176"/>
      <c r="AH2" s="176"/>
      <c r="AI2" s="176"/>
      <c r="AJ2" s="176"/>
      <c r="AK2" s="176"/>
      <c r="AL2" s="176"/>
      <c r="AM2" s="176"/>
      <c r="AN2" s="176"/>
      <c r="AO2" s="176"/>
      <c r="AP2" s="176"/>
      <c r="AQ2" s="176"/>
    </row>
    <row r="3" spans="1:43">
      <c r="A3" s="115" t="s">
        <v>9813</v>
      </c>
      <c r="B3" s="116" t="s">
        <v>10137</v>
      </c>
      <c r="C3" s="117" t="s">
        <v>23026</v>
      </c>
      <c r="D3" s="117"/>
      <c r="E3" s="117"/>
      <c r="F3" s="118"/>
      <c r="G3" s="117"/>
      <c r="H3" s="117"/>
      <c r="I3" s="117"/>
      <c r="J3" s="117"/>
      <c r="K3" s="117"/>
      <c r="L3" s="118"/>
      <c r="M3" s="117"/>
      <c r="N3" s="117"/>
      <c r="O3" s="117"/>
      <c r="P3" s="117"/>
      <c r="Q3" s="117"/>
      <c r="R3" s="117"/>
      <c r="S3" s="117"/>
      <c r="T3" s="117"/>
      <c r="U3" s="117" t="s">
        <v>23027</v>
      </c>
      <c r="V3" s="118"/>
      <c r="W3" s="118"/>
      <c r="X3" s="117"/>
      <c r="Y3" s="117"/>
      <c r="Z3" s="117"/>
      <c r="AA3" s="117"/>
      <c r="AB3" s="117"/>
      <c r="AC3" s="117"/>
      <c r="AD3" s="117"/>
      <c r="AE3" s="117"/>
      <c r="AF3" s="117"/>
      <c r="AG3" s="117"/>
      <c r="AH3" s="117"/>
      <c r="AI3" s="117"/>
      <c r="AJ3" s="117"/>
      <c r="AK3" s="117"/>
      <c r="AL3" s="117"/>
      <c r="AM3" s="117"/>
      <c r="AN3" s="117"/>
      <c r="AO3" s="117"/>
      <c r="AP3" s="117"/>
      <c r="AQ3" s="117"/>
    </row>
    <row r="4" spans="1:43">
      <c r="A4" s="119" t="s">
        <v>9816</v>
      </c>
      <c r="B4" s="120" t="s">
        <v>10140</v>
      </c>
      <c r="C4" s="117" t="s">
        <v>23028</v>
      </c>
      <c r="D4" s="117"/>
      <c r="E4" s="117"/>
      <c r="F4" s="118"/>
      <c r="G4" s="117"/>
      <c r="H4" s="117"/>
      <c r="I4" s="117"/>
      <c r="J4" s="117"/>
      <c r="K4" s="117"/>
      <c r="L4" s="118"/>
      <c r="M4" s="117"/>
      <c r="N4" s="117"/>
      <c r="O4" s="117"/>
      <c r="P4" s="117"/>
      <c r="Q4" s="117"/>
      <c r="R4" s="117"/>
      <c r="S4" s="117"/>
      <c r="T4" s="117"/>
      <c r="U4" s="117" t="s">
        <v>23029</v>
      </c>
      <c r="V4" s="118"/>
      <c r="W4" s="118"/>
      <c r="X4" s="117"/>
      <c r="Y4" s="117" t="s">
        <v>23030</v>
      </c>
      <c r="Z4" s="117"/>
      <c r="AA4" s="117" t="s">
        <v>23031</v>
      </c>
      <c r="AB4" s="117" t="s">
        <v>23032</v>
      </c>
      <c r="AC4" s="117" t="s">
        <v>23033</v>
      </c>
      <c r="AD4" s="117"/>
      <c r="AE4" s="117" t="s">
        <v>23034</v>
      </c>
      <c r="AF4" s="117" t="s">
        <v>23035</v>
      </c>
      <c r="AG4" s="117"/>
      <c r="AH4" s="117" t="s">
        <v>23036</v>
      </c>
      <c r="AI4" s="117"/>
      <c r="AJ4" s="117"/>
      <c r="AK4" s="117" t="s">
        <v>23037</v>
      </c>
      <c r="AL4" s="117"/>
      <c r="AM4" s="117" t="s">
        <v>23038</v>
      </c>
      <c r="AN4" s="117" t="s">
        <v>23039</v>
      </c>
      <c r="AO4" s="117"/>
      <c r="AP4" s="117"/>
      <c r="AQ4" s="117"/>
    </row>
    <row r="5" spans="1:43">
      <c r="A5" s="119" t="s">
        <v>9819</v>
      </c>
      <c r="B5" s="120" t="s">
        <v>10143</v>
      </c>
      <c r="C5" s="117"/>
      <c r="D5" s="117"/>
      <c r="E5" s="117"/>
      <c r="F5" s="118"/>
      <c r="G5" s="117"/>
      <c r="H5" s="117"/>
      <c r="I5" s="117"/>
      <c r="J5" s="117"/>
      <c r="K5" s="117"/>
      <c r="L5" s="118"/>
      <c r="M5" s="117"/>
      <c r="N5" s="117"/>
      <c r="O5" s="117"/>
      <c r="P5" s="117"/>
      <c r="Q5" s="117"/>
      <c r="R5" s="117"/>
      <c r="S5" s="117"/>
      <c r="T5" s="117"/>
      <c r="U5" s="117" t="s">
        <v>23040</v>
      </c>
      <c r="V5" s="118"/>
      <c r="W5" s="118"/>
      <c r="X5" s="117"/>
      <c r="Y5" s="117" t="s">
        <v>23041</v>
      </c>
      <c r="Z5" s="117"/>
      <c r="AA5" s="117" t="s">
        <v>23042</v>
      </c>
      <c r="AB5" s="117" t="s">
        <v>23043</v>
      </c>
      <c r="AC5" s="117" t="s">
        <v>23044</v>
      </c>
      <c r="AD5" s="117"/>
      <c r="AE5" s="117" t="s">
        <v>23045</v>
      </c>
      <c r="AF5" s="117" t="s">
        <v>23046</v>
      </c>
      <c r="AG5" s="117" t="s">
        <v>23047</v>
      </c>
      <c r="AH5" s="117" t="s">
        <v>23048</v>
      </c>
      <c r="AI5" s="117"/>
      <c r="AJ5" s="117"/>
      <c r="AK5" s="117" t="s">
        <v>23049</v>
      </c>
      <c r="AL5" s="117"/>
      <c r="AM5" s="117" t="s">
        <v>23050</v>
      </c>
      <c r="AN5" s="117" t="s">
        <v>23051</v>
      </c>
      <c r="AO5" s="117"/>
      <c r="AP5" s="117"/>
      <c r="AQ5" s="117"/>
    </row>
    <row r="6" spans="1:43">
      <c r="A6" s="119" t="s">
        <v>9822</v>
      </c>
      <c r="B6" s="120" t="s">
        <v>10146</v>
      </c>
      <c r="C6" s="117"/>
      <c r="D6" s="117" t="s">
        <v>23052</v>
      </c>
      <c r="E6" s="117"/>
      <c r="F6" s="118"/>
      <c r="G6" s="117"/>
      <c r="H6" s="117"/>
      <c r="I6" s="117"/>
      <c r="J6" s="117" t="s">
        <v>23053</v>
      </c>
      <c r="K6" s="117"/>
      <c r="L6" s="118"/>
      <c r="M6" s="117"/>
      <c r="N6" s="117"/>
      <c r="O6" s="117"/>
      <c r="P6" s="117"/>
      <c r="Q6" s="117"/>
      <c r="R6" s="117"/>
      <c r="S6" s="117"/>
      <c r="T6" s="117"/>
      <c r="U6" s="117"/>
      <c r="V6" s="118"/>
      <c r="W6" s="118"/>
      <c r="X6" s="117"/>
      <c r="Y6" s="117"/>
      <c r="Z6" s="117"/>
      <c r="AA6" s="117"/>
      <c r="AB6" s="117"/>
      <c r="AC6" s="117"/>
      <c r="AD6" s="117"/>
      <c r="AE6" s="117"/>
      <c r="AF6" s="117"/>
      <c r="AG6" s="117"/>
      <c r="AH6" s="117"/>
      <c r="AI6" s="117"/>
      <c r="AJ6" s="117"/>
      <c r="AK6" s="117"/>
      <c r="AL6" s="117"/>
      <c r="AM6" s="117"/>
      <c r="AN6" s="117"/>
      <c r="AO6" s="117"/>
      <c r="AP6" s="117"/>
      <c r="AQ6" s="117" t="s">
        <v>23054</v>
      </c>
    </row>
    <row r="7" spans="1:43">
      <c r="A7" s="119" t="s">
        <v>9825</v>
      </c>
      <c r="B7" s="120" t="s">
        <v>10149</v>
      </c>
      <c r="C7" s="117"/>
      <c r="D7" s="117"/>
      <c r="E7" s="117"/>
      <c r="F7" s="118"/>
      <c r="G7" s="117"/>
      <c r="H7" s="117"/>
      <c r="I7" s="117" t="s">
        <v>23055</v>
      </c>
      <c r="J7" s="117"/>
      <c r="K7" s="117"/>
      <c r="L7" s="118"/>
      <c r="M7" s="117"/>
      <c r="N7" s="117"/>
      <c r="O7" s="117"/>
      <c r="P7" s="117"/>
      <c r="Q7" s="117"/>
      <c r="R7" s="117"/>
      <c r="S7" s="117"/>
      <c r="T7" s="117"/>
      <c r="U7" s="117" t="s">
        <v>23056</v>
      </c>
      <c r="V7" s="118"/>
      <c r="W7" s="118"/>
      <c r="X7" s="117"/>
      <c r="Y7" s="117"/>
      <c r="Z7" s="117"/>
      <c r="AA7" s="117"/>
      <c r="AB7" s="117"/>
      <c r="AC7" s="117"/>
      <c r="AD7" s="117"/>
      <c r="AE7" s="117"/>
      <c r="AF7" s="117"/>
      <c r="AG7" s="117"/>
      <c r="AH7" s="117" t="s">
        <v>23057</v>
      </c>
      <c r="AI7" s="117"/>
      <c r="AJ7" s="117"/>
      <c r="AK7" s="117"/>
      <c r="AL7" s="117"/>
      <c r="AM7" s="117"/>
      <c r="AN7" s="117"/>
      <c r="AO7" s="117"/>
      <c r="AP7" s="117"/>
      <c r="AQ7" s="117"/>
    </row>
    <row r="8" spans="1:43">
      <c r="A8" s="119" t="s">
        <v>9828</v>
      </c>
      <c r="B8" s="120" t="s">
        <v>10152</v>
      </c>
      <c r="C8" s="117" t="s">
        <v>23058</v>
      </c>
      <c r="D8" s="117"/>
      <c r="E8" s="117"/>
      <c r="F8" s="118"/>
      <c r="G8" s="117"/>
      <c r="H8" s="117"/>
      <c r="I8" s="117" t="s">
        <v>23059</v>
      </c>
      <c r="J8" s="117"/>
      <c r="K8" s="117"/>
      <c r="L8" s="118"/>
      <c r="M8" s="117"/>
      <c r="N8" s="117"/>
      <c r="O8" s="117"/>
      <c r="P8" s="117"/>
      <c r="Q8" s="117"/>
      <c r="R8" s="117"/>
      <c r="S8" s="117"/>
      <c r="T8" s="117"/>
      <c r="U8" s="117" t="s">
        <v>23060</v>
      </c>
      <c r="V8" s="118"/>
      <c r="W8" s="118"/>
      <c r="X8" s="117"/>
      <c r="Y8" s="117"/>
      <c r="Z8" s="117"/>
      <c r="AA8" s="117"/>
      <c r="AB8" s="117"/>
      <c r="AC8" s="117"/>
      <c r="AD8" s="117"/>
      <c r="AE8" s="117"/>
      <c r="AF8" s="117"/>
      <c r="AG8" s="117"/>
      <c r="AH8" s="117"/>
      <c r="AI8" s="117"/>
      <c r="AJ8" s="117"/>
      <c r="AK8" s="117"/>
      <c r="AL8" s="117"/>
      <c r="AM8" s="117"/>
      <c r="AN8" s="117"/>
      <c r="AO8" s="117"/>
      <c r="AP8" s="117"/>
      <c r="AQ8" s="117"/>
    </row>
    <row r="9" spans="1:43">
      <c r="A9" s="119" t="s">
        <v>9831</v>
      </c>
      <c r="B9" s="120" t="s">
        <v>10155</v>
      </c>
      <c r="C9" s="117"/>
      <c r="D9" s="117"/>
      <c r="E9" s="117"/>
      <c r="F9" s="118" t="s">
        <v>23061</v>
      </c>
      <c r="G9" s="117"/>
      <c r="H9" s="117"/>
      <c r="I9" s="117" t="s">
        <v>23062</v>
      </c>
      <c r="J9" s="117"/>
      <c r="L9" s="118" t="s">
        <v>23061</v>
      </c>
      <c r="M9" s="117"/>
      <c r="N9" s="117"/>
      <c r="O9" s="117"/>
      <c r="P9" s="117"/>
      <c r="Q9" s="117"/>
      <c r="R9" s="117"/>
      <c r="S9" s="117"/>
      <c r="T9" s="117"/>
      <c r="U9" s="117" t="s">
        <v>23063</v>
      </c>
      <c r="V9" s="118" t="s">
        <v>23061</v>
      </c>
      <c r="W9" s="118" t="s">
        <v>23061</v>
      </c>
      <c r="X9" s="117"/>
      <c r="Y9" s="117"/>
      <c r="Z9" s="117"/>
      <c r="AA9" s="117"/>
      <c r="AB9" s="117"/>
      <c r="AC9" s="117"/>
      <c r="AD9" s="117"/>
      <c r="AE9" s="117"/>
      <c r="AF9" s="117"/>
      <c r="AG9" s="117"/>
      <c r="AH9" s="117"/>
      <c r="AI9" s="117"/>
      <c r="AJ9" s="117"/>
      <c r="AK9" s="117"/>
      <c r="AL9" s="117"/>
      <c r="AM9" s="117"/>
      <c r="AN9" s="117"/>
      <c r="AO9" s="117"/>
      <c r="AP9" s="117"/>
      <c r="AQ9" s="117"/>
    </row>
    <row r="10" spans="1:43">
      <c r="A10" s="119" t="s">
        <v>9834</v>
      </c>
      <c r="B10" s="120" t="s">
        <v>10176</v>
      </c>
      <c r="C10" s="117"/>
      <c r="D10" s="117"/>
      <c r="E10" s="117"/>
      <c r="F10" s="118" t="s">
        <v>23064</v>
      </c>
      <c r="G10" s="117" t="s">
        <v>23065</v>
      </c>
      <c r="H10" s="121" t="s">
        <v>23066</v>
      </c>
      <c r="I10" s="117" t="s">
        <v>23067</v>
      </c>
      <c r="J10" s="117"/>
      <c r="K10" s="117" t="s">
        <v>23068</v>
      </c>
      <c r="L10" s="118" t="s">
        <v>23064</v>
      </c>
      <c r="M10" s="117"/>
      <c r="N10" s="117"/>
      <c r="O10" s="117"/>
      <c r="P10" s="117" t="s">
        <v>23069</v>
      </c>
      <c r="Q10" s="117"/>
      <c r="R10" s="117"/>
      <c r="S10" s="117"/>
      <c r="T10" s="117"/>
      <c r="U10" s="117" t="s">
        <v>23070</v>
      </c>
      <c r="V10" s="118" t="s">
        <v>23064</v>
      </c>
      <c r="W10" s="118" t="s">
        <v>23064</v>
      </c>
      <c r="X10" s="117"/>
      <c r="Y10" s="117"/>
      <c r="Z10" s="117"/>
      <c r="AA10" s="117"/>
      <c r="AB10" s="117"/>
      <c r="AC10" s="117"/>
      <c r="AD10" s="117"/>
      <c r="AE10" s="117"/>
      <c r="AF10" s="117"/>
      <c r="AG10" s="117"/>
      <c r="AH10" s="117"/>
      <c r="AI10" s="117"/>
      <c r="AJ10" s="117"/>
      <c r="AK10" s="117"/>
      <c r="AL10" s="117"/>
      <c r="AM10" s="117"/>
      <c r="AN10" s="117"/>
      <c r="AO10" s="117"/>
      <c r="AP10" s="117"/>
      <c r="AQ10" s="117"/>
    </row>
    <row r="11" spans="1:43">
      <c r="A11" s="119" t="s">
        <v>9837</v>
      </c>
      <c r="B11" s="120" t="s">
        <v>10227</v>
      </c>
      <c r="C11" s="117"/>
      <c r="D11" s="117"/>
      <c r="E11" s="117"/>
      <c r="F11" s="118" t="s">
        <v>23071</v>
      </c>
      <c r="G11" s="117" t="s">
        <v>23072</v>
      </c>
      <c r="H11" s="122" t="s">
        <v>23073</v>
      </c>
      <c r="I11" s="117" t="s">
        <v>23074</v>
      </c>
      <c r="J11" s="117"/>
      <c r="K11" s="117" t="s">
        <v>23075</v>
      </c>
      <c r="L11" s="118" t="s">
        <v>23071</v>
      </c>
      <c r="M11" s="117"/>
      <c r="N11" s="117"/>
      <c r="O11" s="117"/>
      <c r="P11" s="117"/>
      <c r="Q11" s="117"/>
      <c r="R11" s="117"/>
      <c r="S11" s="117"/>
      <c r="T11" s="117" t="s">
        <v>23076</v>
      </c>
      <c r="U11" s="117"/>
      <c r="V11" s="118" t="s">
        <v>23071</v>
      </c>
      <c r="W11" s="118" t="s">
        <v>23071</v>
      </c>
      <c r="X11" s="117"/>
      <c r="Y11" s="117"/>
      <c r="Z11" s="117"/>
      <c r="AA11" s="117"/>
      <c r="AB11" s="117"/>
      <c r="AC11" s="117"/>
      <c r="AD11" s="117" t="s">
        <v>23077</v>
      </c>
      <c r="AE11" s="117"/>
      <c r="AF11" s="117"/>
      <c r="AG11" s="117"/>
      <c r="AH11" s="117"/>
      <c r="AI11" s="117"/>
      <c r="AJ11" s="117"/>
      <c r="AK11" s="117"/>
      <c r="AL11" s="117"/>
      <c r="AM11" s="117"/>
      <c r="AN11" s="117"/>
      <c r="AO11" s="117"/>
      <c r="AP11" s="117"/>
      <c r="AQ11" s="117"/>
    </row>
    <row r="12" spans="1:43">
      <c r="A12" s="182" t="s">
        <v>10107</v>
      </c>
      <c r="B12" s="120" t="s">
        <v>11431</v>
      </c>
      <c r="C12" s="117"/>
      <c r="D12" s="117"/>
      <c r="E12" s="117"/>
      <c r="F12" s="118" t="s">
        <v>23078</v>
      </c>
      <c r="G12" s="117"/>
      <c r="H12" s="117"/>
      <c r="I12" s="117"/>
      <c r="J12" s="117"/>
      <c r="K12" s="117"/>
      <c r="L12" s="118" t="s">
        <v>23078</v>
      </c>
      <c r="M12" s="117"/>
      <c r="N12" s="117"/>
      <c r="O12" s="117"/>
      <c r="P12" s="117"/>
      <c r="Q12" s="117"/>
      <c r="R12" s="117"/>
      <c r="S12" s="117"/>
      <c r="T12" s="117"/>
      <c r="U12" s="117"/>
      <c r="V12" s="118" t="s">
        <v>23078</v>
      </c>
      <c r="W12" s="118" t="s">
        <v>23078</v>
      </c>
      <c r="X12" s="117"/>
      <c r="Y12" s="123" t="s">
        <v>23079</v>
      </c>
      <c r="Z12" s="123" t="s">
        <v>23080</v>
      </c>
      <c r="AA12" s="123"/>
      <c r="AB12" s="123"/>
      <c r="AC12" s="123"/>
      <c r="AD12" s="123" t="s">
        <v>23081</v>
      </c>
      <c r="AE12" s="123"/>
      <c r="AF12" s="123" t="s">
        <v>23082</v>
      </c>
      <c r="AG12" s="123"/>
      <c r="AH12" s="123" t="s">
        <v>23083</v>
      </c>
      <c r="AI12" s="123" t="s">
        <v>23084</v>
      </c>
      <c r="AJ12" s="123" t="s">
        <v>23085</v>
      </c>
      <c r="AK12" s="123"/>
      <c r="AL12" s="123" t="s">
        <v>23086</v>
      </c>
      <c r="AM12" s="123"/>
      <c r="AN12" s="123"/>
      <c r="AO12" s="123" t="s">
        <v>23087</v>
      </c>
      <c r="AP12" s="123" t="s">
        <v>23088</v>
      </c>
      <c r="AQ12" s="123"/>
    </row>
    <row r="13" spans="1:43">
      <c r="A13" s="173"/>
      <c r="B13" s="124" t="s">
        <v>12681</v>
      </c>
      <c r="C13" s="123"/>
      <c r="D13" s="123"/>
      <c r="E13" s="123"/>
      <c r="F13" s="118" t="s">
        <v>23089</v>
      </c>
      <c r="G13" s="123"/>
      <c r="H13" s="123"/>
      <c r="I13" s="123" t="s">
        <v>23090</v>
      </c>
      <c r="J13" s="123"/>
      <c r="K13" s="123"/>
      <c r="L13" s="118" t="s">
        <v>23089</v>
      </c>
      <c r="M13" s="123"/>
      <c r="N13" s="123"/>
      <c r="O13" s="123"/>
      <c r="P13" s="123"/>
      <c r="Q13" s="123"/>
      <c r="R13" s="123"/>
      <c r="S13" s="123"/>
      <c r="T13" s="123"/>
      <c r="U13" s="123"/>
      <c r="V13" s="118" t="s">
        <v>23089</v>
      </c>
      <c r="W13" s="118" t="s">
        <v>23089</v>
      </c>
      <c r="X13" s="123"/>
      <c r="Y13" s="125"/>
      <c r="Z13" s="125"/>
      <c r="AA13" s="117"/>
      <c r="AB13" s="117"/>
      <c r="AC13" s="117"/>
      <c r="AD13" s="125"/>
      <c r="AE13" s="126"/>
      <c r="AF13" s="126"/>
      <c r="AG13" s="126"/>
      <c r="AH13" s="126"/>
      <c r="AI13" s="126"/>
      <c r="AJ13" s="126"/>
      <c r="AK13" s="126"/>
      <c r="AL13" s="126"/>
      <c r="AM13" s="126"/>
      <c r="AN13" s="126"/>
      <c r="AO13" s="126"/>
      <c r="AP13" s="126"/>
      <c r="AQ13" s="126"/>
    </row>
    <row r="14" spans="1:43">
      <c r="A14" s="127" t="s">
        <v>12684</v>
      </c>
      <c r="B14" s="120" t="s">
        <v>15005</v>
      </c>
      <c r="C14" s="117"/>
      <c r="D14" s="117"/>
      <c r="E14" s="117" t="s">
        <v>23091</v>
      </c>
      <c r="F14" s="118" t="s">
        <v>23092</v>
      </c>
      <c r="G14" s="117" t="s">
        <v>23093</v>
      </c>
      <c r="H14" s="128" t="s">
        <v>23094</v>
      </c>
      <c r="I14" s="117" t="s">
        <v>23095</v>
      </c>
      <c r="J14" s="117"/>
      <c r="K14" s="117" t="s">
        <v>23096</v>
      </c>
      <c r="L14" s="118" t="s">
        <v>23092</v>
      </c>
      <c r="M14" s="117" t="s">
        <v>23097</v>
      </c>
      <c r="N14" s="117"/>
      <c r="O14" s="117"/>
      <c r="P14" s="117" t="s">
        <v>23098</v>
      </c>
      <c r="Q14" s="117" t="s">
        <v>23099</v>
      </c>
      <c r="R14" s="117" t="s">
        <v>23100</v>
      </c>
      <c r="S14" s="117"/>
      <c r="T14" s="117"/>
      <c r="U14" s="117" t="s">
        <v>23101</v>
      </c>
      <c r="V14" s="118" t="s">
        <v>23092</v>
      </c>
      <c r="W14" s="118" t="s">
        <v>23092</v>
      </c>
      <c r="X14" s="117"/>
      <c r="Y14" s="117"/>
      <c r="Z14" s="117"/>
      <c r="AA14" s="117"/>
      <c r="AB14" s="117"/>
      <c r="AC14" s="117"/>
      <c r="AD14" s="117"/>
      <c r="AE14" s="117"/>
      <c r="AF14" s="117"/>
      <c r="AG14" s="117"/>
      <c r="AH14" s="117"/>
      <c r="AI14" s="117"/>
      <c r="AJ14" s="117"/>
      <c r="AK14" s="117"/>
      <c r="AL14" s="117"/>
      <c r="AM14" s="117"/>
      <c r="AN14" s="117"/>
      <c r="AO14" s="117"/>
      <c r="AP14" s="117"/>
      <c r="AQ14" s="117"/>
    </row>
    <row r="15" spans="1:43">
      <c r="A15" s="129" t="s">
        <v>13400</v>
      </c>
      <c r="B15" s="130" t="s">
        <v>13412</v>
      </c>
      <c r="C15" s="131"/>
      <c r="D15" s="131"/>
      <c r="E15" s="131"/>
      <c r="F15" s="132" t="s">
        <v>23102</v>
      </c>
      <c r="G15" s="131"/>
      <c r="H15" s="131"/>
      <c r="I15" s="131" t="s">
        <v>23103</v>
      </c>
      <c r="J15" s="131"/>
      <c r="K15" s="131"/>
      <c r="L15" s="132" t="s">
        <v>23102</v>
      </c>
      <c r="M15" s="131"/>
      <c r="N15" s="131"/>
      <c r="O15" s="131"/>
      <c r="P15" s="131"/>
      <c r="Q15" s="131"/>
      <c r="R15" s="131"/>
      <c r="S15" s="131"/>
      <c r="T15" s="131"/>
      <c r="U15" s="131"/>
      <c r="V15" s="132" t="s">
        <v>23102</v>
      </c>
      <c r="W15" s="132" t="s">
        <v>23102</v>
      </c>
      <c r="X15" s="131" t="s">
        <v>23104</v>
      </c>
      <c r="Y15" s="131"/>
      <c r="Z15" s="131"/>
      <c r="AA15" s="131"/>
      <c r="AB15" s="131"/>
      <c r="AC15" s="131"/>
      <c r="AD15" s="131"/>
      <c r="AE15" s="131"/>
      <c r="AF15" s="131"/>
      <c r="AG15" s="131"/>
      <c r="AH15" s="131"/>
      <c r="AI15" s="131"/>
      <c r="AJ15" s="131"/>
      <c r="AK15" s="131"/>
      <c r="AL15" s="131"/>
      <c r="AM15" s="131"/>
      <c r="AN15" s="131"/>
      <c r="AO15" s="131"/>
      <c r="AP15" s="131"/>
      <c r="AQ15" s="131"/>
    </row>
    <row r="16" spans="1:43">
      <c r="A16" s="119" t="s">
        <v>13403</v>
      </c>
      <c r="B16" s="120" t="s">
        <v>13777</v>
      </c>
      <c r="C16" s="117" t="s">
        <v>23105</v>
      </c>
      <c r="D16" s="117"/>
      <c r="E16" s="117"/>
      <c r="F16" s="118" t="s">
        <v>23089</v>
      </c>
      <c r="G16" s="117"/>
      <c r="H16" s="117"/>
      <c r="I16" s="117" t="s">
        <v>23106</v>
      </c>
      <c r="J16" s="117"/>
      <c r="K16" s="117"/>
      <c r="L16" s="118" t="s">
        <v>23089</v>
      </c>
      <c r="M16" s="117"/>
      <c r="N16" s="117"/>
      <c r="O16" s="117" t="s">
        <v>23107</v>
      </c>
      <c r="P16" s="117" t="s">
        <v>23108</v>
      </c>
      <c r="Q16" s="117"/>
      <c r="R16" s="117"/>
      <c r="S16" s="117"/>
      <c r="T16" s="117"/>
      <c r="U16" s="117"/>
      <c r="V16" s="118" t="s">
        <v>23089</v>
      </c>
      <c r="W16" s="118" t="s">
        <v>23089</v>
      </c>
      <c r="X16" s="117"/>
      <c r="Y16" s="117"/>
      <c r="Z16" s="117" t="s">
        <v>23109</v>
      </c>
      <c r="AA16" s="117"/>
      <c r="AB16" s="117"/>
      <c r="AC16" s="117"/>
      <c r="AD16" s="117" t="s">
        <v>23110</v>
      </c>
      <c r="AE16" s="117"/>
      <c r="AF16" s="117"/>
      <c r="AG16" s="117"/>
      <c r="AH16" s="117"/>
      <c r="AI16" s="117" t="s">
        <v>23111</v>
      </c>
      <c r="AJ16" s="117" t="s">
        <v>23112</v>
      </c>
      <c r="AK16" s="117"/>
      <c r="AL16" s="117" t="s">
        <v>23113</v>
      </c>
      <c r="AM16" s="117"/>
      <c r="AN16" s="117"/>
      <c r="AO16" s="117"/>
      <c r="AP16" s="117" t="s">
        <v>23114</v>
      </c>
      <c r="AQ16" s="117"/>
    </row>
    <row r="17" spans="1:84">
      <c r="A17" s="119" t="s">
        <v>13758</v>
      </c>
      <c r="B17" s="120" t="s">
        <v>15076</v>
      </c>
      <c r="C17" s="117"/>
      <c r="D17" s="117"/>
      <c r="E17" s="117"/>
      <c r="F17" s="118" t="s">
        <v>8337</v>
      </c>
      <c r="G17" s="117"/>
      <c r="H17" s="117"/>
      <c r="I17" s="117" t="s">
        <v>23115</v>
      </c>
      <c r="J17" s="117"/>
      <c r="K17" s="117"/>
      <c r="L17" s="118" t="s">
        <v>8337</v>
      </c>
      <c r="M17" s="117" t="s">
        <v>23116</v>
      </c>
      <c r="N17" s="117" t="s">
        <v>23117</v>
      </c>
      <c r="O17" s="117" t="s">
        <v>23118</v>
      </c>
      <c r="P17" s="117" t="s">
        <v>23119</v>
      </c>
      <c r="Q17" s="117" t="s">
        <v>23120</v>
      </c>
      <c r="R17" s="117"/>
      <c r="S17" s="117" t="s">
        <v>23121</v>
      </c>
      <c r="T17" s="117"/>
      <c r="U17" s="117"/>
      <c r="V17" s="118" t="s">
        <v>8337</v>
      </c>
      <c r="W17" s="118" t="s">
        <v>8337</v>
      </c>
      <c r="X17" s="117" t="s">
        <v>23122</v>
      </c>
      <c r="Y17" s="117"/>
      <c r="Z17" s="117"/>
      <c r="AA17" s="117"/>
      <c r="AB17" s="117"/>
      <c r="AC17" s="117"/>
      <c r="AD17" s="117"/>
      <c r="AE17" s="117"/>
      <c r="AF17" s="117"/>
      <c r="AG17" s="117"/>
      <c r="AH17" s="117"/>
      <c r="AI17" s="117"/>
      <c r="AJ17" s="117"/>
      <c r="AK17" s="117"/>
      <c r="AL17" s="117"/>
      <c r="AM17" s="117"/>
      <c r="AN17" s="117"/>
      <c r="AO17" s="117"/>
      <c r="AP17" s="117"/>
      <c r="AQ17" s="117"/>
    </row>
    <row r="18" spans="1:84">
      <c r="A18" s="119" t="s">
        <v>15002</v>
      </c>
      <c r="B18" s="120" t="s">
        <v>15008</v>
      </c>
      <c r="C18" s="117"/>
      <c r="D18" s="117"/>
      <c r="E18" s="117"/>
      <c r="F18" s="118" t="s">
        <v>23064</v>
      </c>
      <c r="G18" s="117"/>
      <c r="H18" s="117"/>
      <c r="I18" s="117" t="s">
        <v>23123</v>
      </c>
      <c r="J18" s="117"/>
      <c r="K18" s="117"/>
      <c r="L18" s="118" t="s">
        <v>23064</v>
      </c>
      <c r="M18" s="117"/>
      <c r="N18" s="117"/>
      <c r="O18" s="117"/>
      <c r="P18" s="117"/>
      <c r="Q18" s="117"/>
      <c r="R18" s="117"/>
      <c r="S18" s="117"/>
      <c r="T18" s="117"/>
      <c r="U18" s="117"/>
      <c r="V18" s="118" t="s">
        <v>23064</v>
      </c>
      <c r="W18" s="118" t="s">
        <v>23064</v>
      </c>
      <c r="X18" s="117" t="s">
        <v>23124</v>
      </c>
      <c r="Y18" s="117"/>
      <c r="Z18" s="117"/>
      <c r="AA18" s="117"/>
      <c r="AB18" s="117"/>
      <c r="AC18" s="117"/>
      <c r="AD18" s="117"/>
      <c r="AE18" s="117"/>
      <c r="AF18" s="117"/>
      <c r="AG18" s="117"/>
      <c r="AH18" s="117"/>
      <c r="AI18" s="117"/>
      <c r="AJ18" s="117"/>
      <c r="AK18" s="117"/>
      <c r="AL18" s="117"/>
      <c r="AM18" s="117"/>
      <c r="AN18" s="117"/>
      <c r="AO18" s="117"/>
      <c r="AP18" s="117"/>
      <c r="AQ18" s="117"/>
    </row>
    <row r="19" spans="1:84">
      <c r="A19" s="119" t="s">
        <v>15073</v>
      </c>
      <c r="B19" s="120" t="s">
        <v>15129</v>
      </c>
      <c r="C19" s="117"/>
      <c r="D19" s="117"/>
      <c r="E19" s="117"/>
      <c r="F19" s="118"/>
      <c r="G19" s="117"/>
      <c r="H19" s="117"/>
      <c r="I19" s="117" t="s">
        <v>23125</v>
      </c>
      <c r="J19" s="117"/>
      <c r="K19" s="117"/>
      <c r="L19" s="118"/>
      <c r="M19" s="117"/>
      <c r="N19" s="117"/>
      <c r="O19" s="117"/>
      <c r="P19" s="117"/>
      <c r="Q19" s="117"/>
      <c r="R19" s="117"/>
      <c r="S19" s="117"/>
      <c r="T19" s="117"/>
      <c r="U19" s="117"/>
      <c r="V19" s="118"/>
      <c r="W19" s="118"/>
      <c r="X19" s="117" t="s">
        <v>23126</v>
      </c>
      <c r="Y19" s="117"/>
      <c r="Z19" s="117"/>
      <c r="AA19" s="117"/>
      <c r="AB19" s="117"/>
      <c r="AC19" s="117"/>
      <c r="AD19" s="117"/>
      <c r="AE19" s="117"/>
      <c r="AF19" s="117"/>
      <c r="AG19" s="117"/>
      <c r="AH19" s="117"/>
      <c r="AI19" s="117"/>
      <c r="AJ19" s="117"/>
      <c r="AK19" s="117"/>
      <c r="AL19" s="117"/>
      <c r="AM19" s="117"/>
      <c r="AN19" s="117"/>
      <c r="AO19" s="117"/>
      <c r="AP19" s="117"/>
      <c r="AQ19" s="117"/>
    </row>
    <row r="20" spans="1:84">
      <c r="A20" s="119" t="s">
        <v>15135</v>
      </c>
      <c r="B20" s="120" t="s">
        <v>15333</v>
      </c>
      <c r="C20" s="117"/>
      <c r="D20" s="117"/>
      <c r="E20" s="117"/>
      <c r="F20" s="118"/>
      <c r="G20" s="117"/>
      <c r="H20" s="117"/>
      <c r="I20" s="117" t="s">
        <v>23127</v>
      </c>
      <c r="J20" s="117"/>
      <c r="K20" s="117"/>
      <c r="L20" s="118"/>
      <c r="M20" s="117"/>
      <c r="N20" s="117"/>
      <c r="O20" s="117"/>
      <c r="P20" s="117"/>
      <c r="Q20" s="117"/>
      <c r="R20" s="117"/>
      <c r="S20" s="117"/>
      <c r="T20" s="117"/>
      <c r="U20" s="117"/>
      <c r="V20" s="118"/>
      <c r="W20" s="118"/>
      <c r="X20" s="117" t="s">
        <v>23128</v>
      </c>
      <c r="Y20" s="117"/>
      <c r="Z20" s="117"/>
      <c r="AA20" s="117"/>
      <c r="AB20" s="117" t="s">
        <v>23129</v>
      </c>
      <c r="AC20" s="117"/>
      <c r="AD20" s="117"/>
      <c r="AE20" s="117"/>
      <c r="AF20" s="117"/>
      <c r="AG20" s="117"/>
      <c r="AH20" s="117"/>
      <c r="AI20" s="117"/>
      <c r="AJ20" s="117"/>
      <c r="AK20" s="117"/>
      <c r="AL20" s="117"/>
      <c r="AM20" s="117"/>
      <c r="AN20" s="117"/>
      <c r="AO20" s="117"/>
      <c r="AP20" s="117"/>
      <c r="AQ20" s="117"/>
    </row>
    <row r="21" spans="1:84">
      <c r="A21" s="173" t="s">
        <v>17978</v>
      </c>
      <c r="B21" s="124" t="s">
        <v>22946</v>
      </c>
      <c r="C21" s="123"/>
      <c r="D21" s="123"/>
      <c r="E21" s="123"/>
      <c r="F21" s="133"/>
      <c r="G21" s="123"/>
      <c r="H21" s="123"/>
      <c r="I21" s="123"/>
      <c r="J21" s="123"/>
      <c r="K21" s="123"/>
      <c r="L21" s="133"/>
      <c r="M21" s="123"/>
      <c r="N21" s="123"/>
      <c r="O21" s="123"/>
      <c r="P21" s="123"/>
      <c r="Q21" s="123"/>
      <c r="R21" s="123"/>
      <c r="S21" s="123"/>
      <c r="T21" s="123"/>
      <c r="U21" s="123"/>
      <c r="V21" s="133"/>
      <c r="W21" s="133"/>
      <c r="X21" s="123" t="s">
        <v>23328</v>
      </c>
      <c r="Y21" s="123"/>
      <c r="Z21" s="123"/>
      <c r="AA21" s="123"/>
      <c r="AB21" s="123"/>
      <c r="AC21" s="123"/>
      <c r="AD21" s="123"/>
      <c r="AE21" s="123"/>
      <c r="AF21" s="123"/>
      <c r="AG21" s="123"/>
      <c r="AH21" s="123"/>
      <c r="AI21" s="123"/>
      <c r="AJ21" s="123"/>
      <c r="AK21" s="123"/>
      <c r="AL21" s="123"/>
      <c r="AM21" s="123"/>
      <c r="AN21" s="123"/>
      <c r="AO21" s="123"/>
      <c r="AP21" s="123"/>
      <c r="AQ21" s="123"/>
    </row>
    <row r="22" spans="1:84" s="126" customFormat="1">
      <c r="A22" s="174"/>
      <c r="B22" s="124" t="s">
        <v>22978</v>
      </c>
      <c r="C22" s="134"/>
      <c r="D22" s="123"/>
      <c r="E22" s="123"/>
      <c r="F22" s="133"/>
      <c r="G22" s="123"/>
      <c r="H22" s="123"/>
      <c r="I22" s="123" t="s">
        <v>23130</v>
      </c>
      <c r="J22" s="123"/>
      <c r="K22" s="123"/>
      <c r="L22" s="133"/>
      <c r="M22" s="123"/>
      <c r="N22" s="123"/>
      <c r="O22" s="123"/>
      <c r="P22" s="123"/>
      <c r="Q22" s="123"/>
      <c r="R22" s="123"/>
      <c r="S22" s="123"/>
      <c r="T22" s="123"/>
      <c r="U22" s="123"/>
      <c r="V22" s="133"/>
      <c r="W22" s="133"/>
      <c r="X22" s="123"/>
      <c r="Y22" s="123" t="s">
        <v>23218</v>
      </c>
      <c r="Z22" s="123"/>
      <c r="AA22" s="123"/>
      <c r="AB22" s="123"/>
      <c r="AC22" s="123"/>
      <c r="AD22" s="123" t="s">
        <v>23131</v>
      </c>
      <c r="AE22" s="123" t="s">
        <v>23219</v>
      </c>
      <c r="AF22" s="123" t="s">
        <v>23132</v>
      </c>
      <c r="AG22" s="123"/>
      <c r="AH22" s="123" t="s">
        <v>23133</v>
      </c>
      <c r="AI22" s="123"/>
      <c r="AJ22" s="123"/>
      <c r="AK22" s="123"/>
      <c r="AL22" s="123"/>
      <c r="AM22" s="123"/>
      <c r="AN22" s="123"/>
      <c r="AO22" s="123"/>
      <c r="AP22" s="123"/>
      <c r="AQ22" s="123"/>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row>
    <row r="23" spans="1:84" s="135" customFormat="1">
      <c r="A23" s="127" t="s">
        <v>23134</v>
      </c>
      <c r="B23" s="124" t="s">
        <v>23178</v>
      </c>
      <c r="C23" s="136"/>
      <c r="D23" s="117"/>
      <c r="E23" s="117"/>
      <c r="F23" s="118"/>
      <c r="G23" s="117"/>
      <c r="H23" s="117"/>
      <c r="I23" s="117" t="s">
        <v>23214</v>
      </c>
      <c r="J23" s="117"/>
      <c r="K23" s="117"/>
      <c r="L23" s="118"/>
      <c r="M23" s="117"/>
      <c r="N23" s="117"/>
      <c r="O23" s="117"/>
      <c r="P23" s="117"/>
      <c r="Q23" s="117"/>
      <c r="R23" s="117"/>
      <c r="S23" s="117"/>
      <c r="T23" s="117"/>
      <c r="U23" s="117"/>
      <c r="V23" s="118"/>
      <c r="W23" s="118"/>
      <c r="X23" s="117" t="s">
        <v>23217</v>
      </c>
      <c r="Y23" s="117"/>
      <c r="Z23" s="117"/>
      <c r="AA23" s="117"/>
      <c r="AB23" s="117"/>
      <c r="AC23" s="117"/>
      <c r="AD23" s="117"/>
      <c r="AE23" s="117"/>
      <c r="AF23" s="117"/>
      <c r="AG23" s="117"/>
      <c r="AH23" s="117"/>
      <c r="AI23" s="117"/>
      <c r="AJ23" s="117"/>
      <c r="AK23" s="117"/>
      <c r="AL23" s="117"/>
      <c r="AM23" s="117"/>
      <c r="AN23" s="117"/>
      <c r="AO23" s="117"/>
      <c r="AP23" s="117"/>
      <c r="AQ23" s="117"/>
    </row>
    <row r="24" spans="1:84">
      <c r="A24" s="127" t="s">
        <v>23203</v>
      </c>
      <c r="B24" s="120" t="s">
        <v>23209</v>
      </c>
      <c r="C24" s="137" t="s">
        <v>23213</v>
      </c>
      <c r="D24" s="125"/>
      <c r="E24" s="125"/>
      <c r="F24" s="118"/>
      <c r="G24" s="125"/>
      <c r="H24" s="125"/>
      <c r="I24" s="117" t="s">
        <v>23215</v>
      </c>
      <c r="J24" s="125"/>
      <c r="K24" s="125"/>
      <c r="L24" s="118"/>
      <c r="M24" s="125"/>
      <c r="N24" s="125"/>
      <c r="O24" s="125"/>
      <c r="P24" s="125"/>
      <c r="Q24" s="125"/>
      <c r="R24" s="125"/>
      <c r="S24" s="125"/>
      <c r="T24" s="125"/>
      <c r="U24" s="117" t="s">
        <v>23216</v>
      </c>
      <c r="V24" s="118"/>
      <c r="W24" s="118"/>
      <c r="X24" s="117"/>
      <c r="Y24" s="125"/>
      <c r="Z24" s="125"/>
      <c r="AA24" s="125"/>
      <c r="AB24" s="125"/>
      <c r="AC24" s="125"/>
      <c r="AD24" s="117" t="s">
        <v>23212</v>
      </c>
      <c r="AE24" s="125"/>
      <c r="AF24" s="125"/>
      <c r="AG24" s="125"/>
      <c r="AH24" s="125"/>
      <c r="AI24" s="125"/>
      <c r="AJ24" s="125"/>
      <c r="AK24" s="125"/>
      <c r="AL24" s="125"/>
      <c r="AM24" s="125"/>
      <c r="AN24" s="125"/>
      <c r="AO24" s="125"/>
      <c r="AP24" s="125"/>
      <c r="AQ24" s="125"/>
    </row>
    <row r="25" spans="1:84">
      <c r="A25" s="127" t="s">
        <v>23227</v>
      </c>
      <c r="B25" s="120" t="s">
        <v>23233</v>
      </c>
      <c r="C25" s="136"/>
      <c r="D25" s="125"/>
      <c r="E25" s="125"/>
      <c r="F25" s="118"/>
      <c r="G25" s="125"/>
      <c r="H25" s="125"/>
      <c r="I25" s="117" t="s">
        <v>23241</v>
      </c>
      <c r="J25" s="125"/>
      <c r="K25" s="125"/>
      <c r="L25" s="118"/>
      <c r="M25" s="125"/>
      <c r="N25" s="125"/>
      <c r="O25" s="125"/>
      <c r="P25" s="125"/>
      <c r="Q25" s="125"/>
      <c r="R25" s="125"/>
      <c r="S25" s="125"/>
      <c r="T25" s="125"/>
      <c r="U25" s="117"/>
      <c r="V25" s="118"/>
      <c r="W25" s="118"/>
      <c r="X25" s="117" t="s">
        <v>23326</v>
      </c>
      <c r="Y25" s="125"/>
      <c r="Z25" s="125"/>
      <c r="AA25" s="125"/>
      <c r="AB25" s="125"/>
      <c r="AC25" s="125"/>
      <c r="AD25" s="117"/>
      <c r="AE25" s="125"/>
      <c r="AF25" s="125"/>
      <c r="AG25" s="125"/>
      <c r="AH25" s="125"/>
      <c r="AI25" s="125"/>
      <c r="AJ25" s="125"/>
      <c r="AK25" s="125"/>
      <c r="AL25" s="125"/>
      <c r="AM25" s="125"/>
      <c r="AN25" s="125"/>
      <c r="AO25" s="125"/>
      <c r="AP25" s="125"/>
      <c r="AQ25" s="125"/>
    </row>
    <row r="26" spans="1:84">
      <c r="A26" s="127" t="s">
        <v>23242</v>
      </c>
      <c r="B26" s="120" t="s">
        <v>23301</v>
      </c>
      <c r="C26" s="138"/>
      <c r="D26" s="125"/>
      <c r="E26" s="125"/>
      <c r="F26" s="141"/>
      <c r="G26" s="125"/>
      <c r="H26" s="125"/>
      <c r="I26" s="117" t="s">
        <v>23323</v>
      </c>
      <c r="J26" s="125"/>
      <c r="K26" s="125"/>
      <c r="L26" s="141"/>
      <c r="M26" s="125"/>
      <c r="N26" s="125"/>
      <c r="O26" s="125"/>
      <c r="P26" s="125"/>
      <c r="Q26" s="125"/>
      <c r="R26" s="125"/>
      <c r="S26" s="117" t="s">
        <v>23325</v>
      </c>
      <c r="T26" s="125"/>
      <c r="U26" s="125"/>
      <c r="V26" s="141"/>
      <c r="W26" s="141"/>
      <c r="X26" s="117" t="s">
        <v>23327</v>
      </c>
      <c r="Y26" s="125"/>
      <c r="Z26" s="125"/>
      <c r="AA26" s="125"/>
      <c r="AB26" s="125"/>
      <c r="AC26" s="125"/>
      <c r="AD26" s="125"/>
      <c r="AE26" s="125"/>
      <c r="AF26" s="125"/>
      <c r="AG26" s="125"/>
      <c r="AH26" s="125"/>
      <c r="AI26" s="125"/>
      <c r="AJ26" s="125"/>
      <c r="AK26" s="125"/>
      <c r="AL26" s="125"/>
      <c r="AM26" s="125"/>
      <c r="AN26" s="125"/>
      <c r="AO26" s="125"/>
      <c r="AP26" s="125"/>
      <c r="AQ26" s="125"/>
    </row>
    <row r="27" spans="1:84">
      <c r="A27" s="127" t="s">
        <v>23311</v>
      </c>
      <c r="B27" s="120" t="s">
        <v>23317</v>
      </c>
      <c r="C27" s="138"/>
      <c r="D27" s="125"/>
      <c r="E27" s="125"/>
      <c r="F27" s="141"/>
      <c r="G27" s="125"/>
      <c r="H27" s="125"/>
      <c r="I27" s="117" t="s">
        <v>23324</v>
      </c>
      <c r="J27" s="125"/>
      <c r="K27" s="125"/>
      <c r="L27" s="141"/>
      <c r="M27" s="125"/>
      <c r="N27" s="125"/>
      <c r="O27" s="125"/>
      <c r="P27" s="125"/>
      <c r="Q27" s="125"/>
      <c r="R27" s="125"/>
      <c r="S27" s="125"/>
      <c r="T27" s="125"/>
      <c r="U27" s="125"/>
      <c r="V27" s="141"/>
      <c r="W27" s="141"/>
      <c r="X27" s="117" t="s">
        <v>23329</v>
      </c>
      <c r="Y27" s="125"/>
      <c r="Z27" s="125"/>
      <c r="AA27" s="125"/>
      <c r="AB27" s="125"/>
      <c r="AC27" s="125"/>
      <c r="AD27" s="125"/>
      <c r="AE27" s="125"/>
      <c r="AF27" s="125"/>
      <c r="AG27" s="125"/>
      <c r="AH27" s="125"/>
      <c r="AI27" s="125"/>
      <c r="AJ27" s="125"/>
      <c r="AK27" s="125"/>
      <c r="AL27" s="125"/>
      <c r="AM27" s="125"/>
      <c r="AN27" s="125"/>
      <c r="AO27" s="125"/>
      <c r="AP27" s="125"/>
      <c r="AQ27" s="125"/>
    </row>
    <row r="28" spans="1:84">
      <c r="A28" s="139"/>
      <c r="B28" s="140"/>
      <c r="C28" s="138"/>
      <c r="D28" s="125"/>
      <c r="E28" s="125"/>
      <c r="F28" s="141"/>
      <c r="G28" s="125"/>
      <c r="H28" s="125"/>
      <c r="I28" s="125"/>
      <c r="J28" s="125"/>
      <c r="K28" s="125"/>
      <c r="L28" s="141"/>
      <c r="M28" s="125"/>
      <c r="N28" s="125"/>
      <c r="O28" s="125"/>
      <c r="P28" s="125"/>
      <c r="Q28" s="125"/>
      <c r="R28" s="125"/>
      <c r="S28" s="125"/>
      <c r="T28" s="125"/>
      <c r="U28" s="125"/>
      <c r="V28" s="141"/>
      <c r="W28" s="141"/>
      <c r="X28" s="125"/>
      <c r="Y28" s="125"/>
      <c r="Z28" s="125"/>
      <c r="AA28" s="125"/>
      <c r="AB28" s="125"/>
      <c r="AC28" s="125"/>
      <c r="AD28" s="125"/>
      <c r="AE28" s="125"/>
      <c r="AF28" s="125"/>
      <c r="AG28" s="125"/>
      <c r="AH28" s="125"/>
      <c r="AI28" s="125"/>
      <c r="AJ28" s="125"/>
      <c r="AK28" s="125"/>
      <c r="AL28" s="125"/>
      <c r="AM28" s="125"/>
      <c r="AN28" s="125"/>
      <c r="AO28" s="125"/>
      <c r="AP28" s="125"/>
      <c r="AQ28" s="125"/>
    </row>
  </sheetData>
  <mergeCells count="43">
    <mergeCell ref="H1:H2"/>
    <mergeCell ref="C1:C2"/>
    <mergeCell ref="D1:D2"/>
    <mergeCell ref="E1:E2"/>
    <mergeCell ref="F1:F2"/>
    <mergeCell ref="G1:G2"/>
    <mergeCell ref="J1:J2"/>
    <mergeCell ref="K1:K2"/>
    <mergeCell ref="L1:L2"/>
    <mergeCell ref="M1:M2"/>
    <mergeCell ref="N1:N2"/>
    <mergeCell ref="AQ1:AQ2"/>
    <mergeCell ref="A12:A13"/>
    <mergeCell ref="AG1:AG2"/>
    <mergeCell ref="AH1:AH2"/>
    <mergeCell ref="AI1:AI2"/>
    <mergeCell ref="AJ1:AJ2"/>
    <mergeCell ref="AK1:AK2"/>
    <mergeCell ref="AL1:AL2"/>
    <mergeCell ref="AA1:AA2"/>
    <mergeCell ref="AB1:AB2"/>
    <mergeCell ref="AC1:AC2"/>
    <mergeCell ref="AD1:AD2"/>
    <mergeCell ref="AE1:AE2"/>
    <mergeCell ref="AF1:AF2"/>
    <mergeCell ref="U1:U2"/>
    <mergeCell ref="V1:V2"/>
    <mergeCell ref="A21:A22"/>
    <mergeCell ref="AM1:AM2"/>
    <mergeCell ref="AN1:AN2"/>
    <mergeCell ref="AO1:AO2"/>
    <mergeCell ref="AP1:AP2"/>
    <mergeCell ref="W1:W2"/>
    <mergeCell ref="X1:X2"/>
    <mergeCell ref="Y1:Y2"/>
    <mergeCell ref="Z1:Z2"/>
    <mergeCell ref="O1:O2"/>
    <mergeCell ref="P1:P2"/>
    <mergeCell ref="Q1:Q2"/>
    <mergeCell ref="R1:R2"/>
    <mergeCell ref="S1:S2"/>
    <mergeCell ref="T1:T2"/>
    <mergeCell ref="I1:I2"/>
  </mergeCells>
  <phoneticPr fontId="28"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PÄIVITYSTIEDOT</vt:lpstr>
      <vt:lpstr>SANOMAKUVAUKSET JA -RAKENTEET</vt:lpstr>
      <vt:lpstr>KOODISTOT</vt:lpstr>
      <vt:lpstr>YHDISTEKOODISTOT</vt:lpstr>
      <vt:lpstr>TIETOKANTAKUVAUS</vt:lpstr>
      <vt:lpstr>KÄYTTÖTAPAUKSET + TIETOSISÄLLÖT</vt:lpstr>
      <vt:lpstr>SKEEMAPAKETIT JA SANOMAT</vt:lpstr>
      <vt:lpstr>OriginalFeatureCodeType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Eetu Myöhänen</dc:creator>
  <cp:lastModifiedBy>Tuomo Holopainen</cp:lastModifiedBy>
  <dcterms:created xsi:type="dcterms:W3CDTF">2016-06-01T07:27:35Z</dcterms:created>
  <dcterms:modified xsi:type="dcterms:W3CDTF">2021-10-27T05:03:32Z</dcterms:modified>
</cp:coreProperties>
</file>